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68" windowWidth="14808" windowHeight="7956"/>
  </bookViews>
  <sheets>
    <sheet name="Учреждения" sheetId="1" r:id="rId1"/>
    <sheet name="Муниципальные районы" sheetId="2" r:id="rId2"/>
  </sheets>
  <definedNames>
    <definedName name="EndData">Учреждения!$F$5</definedName>
    <definedName name="EndData1">Учреждения!$F$2</definedName>
    <definedName name="EndData2">'Муниципальные районы'!$A$1</definedName>
    <definedName name="StartData">Учреждения!$F$4</definedName>
    <definedName name="StartData1">Учреждения!$F$1</definedName>
    <definedName name="_xlnm.Print_Titles" localSheetId="1">'Муниципальные районы'!$1:$3</definedName>
    <definedName name="_xlnm.Print_Titles" localSheetId="0">Учреждения!$35:$36</definedName>
    <definedName name="_xlnm.Print_Area" localSheetId="1">'Муниципальные районы'!$A$1:$P$35</definedName>
    <definedName name="_xlnm.Print_Area" localSheetId="0">Учреждения!$A$1:$E$77</definedName>
  </definedNames>
  <calcPr calcId="162913"/>
</workbook>
</file>

<file path=xl/calcChain.xml><?xml version="1.0" encoding="utf-8"?>
<calcChain xmlns="http://schemas.openxmlformats.org/spreadsheetml/2006/main">
  <c r="E33" i="1" l="1"/>
  <c r="E7" i="1" s="1"/>
  <c r="E8" i="1"/>
  <c r="B33" i="2"/>
  <c r="A2" i="2" l="1"/>
  <c r="B2" i="2" s="1"/>
  <c r="C2" i="2" s="1"/>
  <c r="A34" i="2" s="1"/>
  <c r="H1" i="1" l="1"/>
  <c r="A5" i="1" s="1"/>
  <c r="H2" i="1"/>
  <c r="G1" i="1"/>
  <c r="G2" i="1"/>
  <c r="A2" i="1" l="1"/>
</calcChain>
</file>

<file path=xl/sharedStrings.xml><?xml version="1.0" encoding="utf-8"?>
<sst xmlns="http://schemas.openxmlformats.org/spreadsheetml/2006/main" count="124" uniqueCount="121">
  <si>
    <t xml:space="preserve"> Справка о доходах и расходах краевого бюджета</t>
  </si>
  <si>
    <t>тыс.рублей</t>
  </si>
  <si>
    <t>Доходы</t>
  </si>
  <si>
    <t>Собственные доходы</t>
  </si>
  <si>
    <t>Финансовая помощь из федерального бюджета - всего, в том числе:</t>
  </si>
  <si>
    <t>Всего доходов</t>
  </si>
  <si>
    <t>Всего</t>
  </si>
  <si>
    <t xml:space="preserve">в том числе: </t>
  </si>
  <si>
    <t>Оплата труда</t>
  </si>
  <si>
    <t>Начисления на выплаты по оплате труда</t>
  </si>
  <si>
    <t>Меры социальной поддержки отдельных категорий граждан</t>
  </si>
  <si>
    <t>Итого</t>
  </si>
  <si>
    <t>тыс. рублей</t>
  </si>
  <si>
    <t xml:space="preserve">Дотации, субвенции, субсидии и иные межбюджетные трансферты бюджетам муниципальных районов (городских округов) </t>
  </si>
  <si>
    <t>Расходы бюджетополучателей, финансируемые из краевого бюджета</t>
  </si>
  <si>
    <t>Наименование направления  целевой статьи</t>
  </si>
  <si>
    <t>Петропавловск-Камчатский городской округ</t>
  </si>
  <si>
    <t>Елизовский муниципальный район</t>
  </si>
  <si>
    <t>Усть-Камчатский муниципальный район</t>
  </si>
  <si>
    <t>Усть-Большерецкий муниципальный район</t>
  </si>
  <si>
    <t>Соболевский муниципальный район</t>
  </si>
  <si>
    <t>Мильковский муниципальный район</t>
  </si>
  <si>
    <t>Быстринский муниципальный район</t>
  </si>
  <si>
    <t>Алеутский муниципальный район</t>
  </si>
  <si>
    <t>Вилючинский городской округ</t>
  </si>
  <si>
    <t>Городской округ "поселок Палана"</t>
  </si>
  <si>
    <t>Олюторский муниципальный район</t>
  </si>
  <si>
    <t>Карагинский  муниципальный  район</t>
  </si>
  <si>
    <t>Тигильский  муниципальный  район</t>
  </si>
  <si>
    <t>Пенжинский  муниципальный  район</t>
  </si>
  <si>
    <t>Всего расход:</t>
  </si>
  <si>
    <t>Дотации на выравнивание бюджетной обеспеченности муниципальных районов (городских округов)</t>
  </si>
  <si>
    <t>Дотации на поддержку мер по обеспечению сбалансированности бюджетов</t>
  </si>
  <si>
    <t>Субсидии за счет средств резервного фонда Правительства Камчатского края</t>
  </si>
  <si>
    <t>Субсидии местным бюджетам на реализацию мероприятий соответствующей подпрограммы соответствующей государственной программы Камчатского края (за исключением мероприятий Инвестиционной программы Камчатского края и субсидий, которым присвоены отдельные коды)</t>
  </si>
  <si>
    <t>Субсидии местным бюджетам на реализацию мероприятий Инвестиционной  программы Камчатского края</t>
  </si>
  <si>
    <t>Субвенции для осуществления государственных полномочий Камчатского края по вопросам создания административных комиссий в целях привлечения к административной ответственности, предусмотренной законом Камчатского края</t>
  </si>
  <si>
    <t>Субвенции для осуществления отдельных  государственных полномочий Камчатского края  по социальному обслуживанию граждан в Камчатском крае</t>
  </si>
  <si>
    <t>Субвенции для осуществления государственных полномочий по опеке и попечительству в Камчатском крае в части расходов на содержание специалистов, осуществляющих деятельность по опеке и попечительству</t>
  </si>
  <si>
    <t>Субвенции для осуществления  государственных полномочий по опеке и попечительству в Камчатском крае в части  расходов на выплату вознаграждения опекунам совершеннолетних недееспособных граждан, проживающим в Камчатском крае</t>
  </si>
  <si>
    <t>Субвенции для осуществления  государственных полномочий по опеке и попечительству в Камчатском крае в части социальной поддержки детей-сирот и детей, оставшихся без попечения родителей, переданных под опеку или попечительство (за исключением детей-сирот и детей, оставшихся без попечения родителей, переданных под опеку или попечительство, обучающихся в федеральных образовательных организациях), на предоставление дополнительной меры социальной поддержки по содержанию отдельных лиц из числа детей-сирот и детей, оставшихся без попечения родителей, обучающихся в общеобразовательных организациях и ранее находившихся под попечительством, попечителям которых выплачивались денежные средства на их содержание, на выплату ежемесячного вознаграждения приемным родителям, на организацию подготовки лиц, желающих принять на воспитание в свою семью ребенка, оставшегося без попечения родителей</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</si>
  <si>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Камчатском крае, по обеспечению дополнительного образования детей в муниципальных общеобразовательных организациях в Камчатском крае</t>
  </si>
  <si>
    <t>Субвенции для осуществления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t>
  </si>
  <si>
    <t>Субвенции для осуществления  государственных полномочий Камчатского края по выплате ежемесячной доплаты к заработной плате педагогическим работникам, имеющим ученые степени доктора наук, кандидата наук, государственные награды СССР, РСФСР и Российской Федерации, в отдельных муниципальных образовательных организациях в Камчатском крае</t>
  </si>
  <si>
    <t>Субвенции для осуществления  государственных полномочий Камчатского края в части расходов на предоставление  единовременной денежной выплаты гражданам, усыновившим (удочерившим) ребенка (детей) в Камчатском крае</t>
  </si>
  <si>
    <t>Субвенции для осуществления  государственных полномочий  Камчатского края по выплате компенсации части платы, взимаемой с родителей (законных представителей) за присмотр и уход за детьми в образовательных организациях в Камчатском крае, реализующих образовательную программу дошкольного образования</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</si>
  <si>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t>
  </si>
  <si>
    <t>Субвенции на осуществление государственных полномочий Камчатского края по вопросам предоставления гражданам субсидий на оплату жилого помещения и коммунальных услуг</t>
  </si>
  <si>
    <t>Субвенции для осуществления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t>
  </si>
  <si>
    <t>Субвенции на осуществление  государственных полномочий Камчатского края по организации проведения мероприятий по отлову и содержанию безнадзорных животных в Камчатском крае</t>
  </si>
  <si>
    <t>Субвенции на выполнение государственных полномочий Камчатского края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</si>
  <si>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для осуществления отдельных государственных полномочий Камчатского края по осуществлению регионального государственного жилищного надзора в отношении юридических лиц, индивидуальных предпринимателей и граждан и по проведению проверок при осуществлении лицензионного контроля в отношении юридических лиц, индивидуальных предпринимателей, осуществляющих деятельность по управлению многоквартирными домами на основании лицензии</t>
  </si>
  <si>
    <t>Создание в общеобразовательных организациях, расположенных в сельской местности, условий для занятий физической культурой и спортом</t>
  </si>
  <si>
    <t>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</si>
  <si>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Реализация программ формирования современной городской среды</t>
  </si>
  <si>
    <t>Реализация программ формирования современной городской среды (Благоустройство дворовых территорий)</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</si>
  <si>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</si>
  <si>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Всего:</t>
  </si>
  <si>
    <t>05.12.2019</t>
  </si>
  <si>
    <t>Законодательное Собрание Камчатского края</t>
  </si>
  <si>
    <t>Контрольно-счетная палата Камчатского края</t>
  </si>
  <si>
    <t>Правительство Камчатского края</t>
  </si>
  <si>
    <t>Аппарат Губернатора и Правительства Камчатского края</t>
  </si>
  <si>
    <t>Министерство сельского хозяйства, пищевой и перерабатывающей промышленности Камчатского края</t>
  </si>
  <si>
    <t>Министерство природных ресурсов и экологии Камчатского края</t>
  </si>
  <si>
    <t>Министерство рыбного хозяйства Камчатского края</t>
  </si>
  <si>
    <t>Министерство жилищно-коммунального хозяйства и энергетики Камчатского края</t>
  </si>
  <si>
    <t>Министерство финансов Камчатского края</t>
  </si>
  <si>
    <t>Министерство строительства Камчатского края</t>
  </si>
  <si>
    <t>Министерство образования Камчатского края</t>
  </si>
  <si>
    <t>Министерство здравоохранения Камчатского края</t>
  </si>
  <si>
    <t>Министерство социального развития и труда Камчатского края</t>
  </si>
  <si>
    <t>Министерство культуры Камчатского края</t>
  </si>
  <si>
    <t>Министерство специальных программ и по делам казачества Камчатского края</t>
  </si>
  <si>
    <t>Агентство по информатизации и связи Камчатского края</t>
  </si>
  <si>
    <t>Министерство имущественных и земельных отношений Камчатского края</t>
  </si>
  <si>
    <t>Агентство по занятости населения и миграционной политике Камчатского края</t>
  </si>
  <si>
    <t>Агентство по ветеринарии Камчатского края</t>
  </si>
  <si>
    <t>Министерство транспорта и дорожного строительства Камчатского края</t>
  </si>
  <si>
    <t>Агентство по обеспечению деятельности мировых судей Камчатского края</t>
  </si>
  <si>
    <t>Инспекция государственного технического надзора Камчатского края</t>
  </si>
  <si>
    <t>Инспекция государственного строительного надзора Камчатского края</t>
  </si>
  <si>
    <t>Государственная инспекция по контролю в сфере закупок Камчатского края</t>
  </si>
  <si>
    <t>Избирательная комиссия Камчатского края</t>
  </si>
  <si>
    <t>Министерство экономического развития и торговли Камчатского края</t>
  </si>
  <si>
    <t>Агентство по внутренней политике Камчатского края</t>
  </si>
  <si>
    <t>Министерство спорта Камчатского края</t>
  </si>
  <si>
    <t>Агентство лесного хозяйства и охраны животного мира Камчатского края</t>
  </si>
  <si>
    <t>Агентство по туризму и внешним связям Камчатского края</t>
  </si>
  <si>
    <t>администрация Корякского округа</t>
  </si>
  <si>
    <t>Министерство территориального развития Камчатского края</t>
  </si>
  <si>
    <t>Агентство инвестиций и предпринимательства Камчатского края</t>
  </si>
  <si>
    <t>Агентство по обращению с отходами Камчатского края</t>
  </si>
  <si>
    <t>Служба охраны объектов культурного наследия Камчатского края</t>
  </si>
  <si>
    <t>Агентство приоритетных проектов развития Камчатского края</t>
  </si>
  <si>
    <t>Агентство записи актов гражданского состояния и архивного дела Камчатского края</t>
  </si>
  <si>
    <t>Агентство по делам молодежи Камчатского края</t>
  </si>
  <si>
    <t>ИТОГО</t>
  </si>
  <si>
    <t>29.11.2019</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</si>
  <si>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</si>
  <si>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 xml:space="preserve">Субсидии бюджетам субъектов Российской Федерации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 </t>
  </si>
  <si>
    <t xml:space="preserve">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 </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</si>
  <si>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</si>
  <si>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оснащению объектов спортивной инфраструктуры спортивно-технологическим оборудованием</t>
  </si>
  <si>
    <t xml:space="preserve">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t>
  </si>
  <si>
    <t xml:space="preserve">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</si>
  <si>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</si>
  <si>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Субсидия бюджетам субъектов Российской Федерации на поддержку отрасли культуры</t>
  </si>
  <si>
    <t xml:space="preserve">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 </t>
  </si>
  <si>
    <t xml:space="preserve">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 </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</si>
  <si>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</si>
  <si>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</si>
  <si>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</si>
  <si>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</si>
  <si>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</si>
  <si>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 xml:space="preserve">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 </t>
  </si>
  <si>
    <t>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</si>
  <si>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Межбюджетные трансферты, передаваемые бюджетам субъектов Российской Федерации на создание системы долговременного ухода за гражданами пожилого возраста и инвалидами </t>
  </si>
  <si>
    <t xml:space="preserve">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 </t>
  </si>
  <si>
    <t>Межбюджетные трансферты, передаваемые бюджетам субъектов Российской Федерации на финансовое обеспечение дорожной деятельности</t>
  </si>
  <si>
    <t xml:space="preserve">Межбюджетные трансферты, передаваемые бюджетам субъектов Российской Федерации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</si>
</sst>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7" x14ac:knownFonts="1">
    <font>
      <sz val="11"/>
      <color theme="1"/>
      <name val="Calibri"/>
      <family val="2"/>
      <scheme val="minor"/>
    </font>
    <font>
      <b/>
      <sz val="12"/>
      <name val="Times New Roman"/>
      <family val="1"/>
      <charset val="204"/>
    </font>
    <font>
      <b/>
      <sz val="11"/>
      <name val="Times New Roman"/>
      <family val="1"/>
      <charset val="204"/>
    </font>
    <font>
      <sz val="11"/>
      <name val="Times New Roman"/>
      <family val="1"/>
      <charset val="204"/>
    </font>
    <font>
      <sz val="9"/>
      <name val="Times New Roman"/>
      <family val="1"/>
      <charset val="204"/>
    </font>
    <font>
      <b/>
      <sz val="10"/>
      <name val="Times New Roman"/>
      <family val="1"/>
      <charset val="204"/>
    </font>
    <font>
      <sz val="10"/>
      <name val="Times New Roman"/>
      <family val="1"/>
      <charset val="204"/>
    </font>
    <font>
      <b/>
      <sz val="11"/>
      <color theme="1"/>
      <name val="Times New Roman"/>
      <family val="1"/>
      <charset val="204"/>
    </font>
    <font>
      <b/>
      <sz val="9"/>
      <color theme="0"/>
      <name val="Times New Roman"/>
      <family val="1"/>
      <charset val="204"/>
    </font>
    <font>
      <sz val="12"/>
      <color theme="0"/>
      <name val="Times New Roman"/>
      <family val="1"/>
      <charset val="204"/>
    </font>
    <font>
      <sz val="12"/>
      <color theme="1"/>
      <name val="Times New Roman"/>
      <family val="1"/>
      <charset val="204"/>
    </font>
    <font>
      <sz val="11"/>
      <color theme="0"/>
      <name val="Times New Roman"/>
      <family val="1"/>
      <charset val="204"/>
    </font>
    <font>
      <sz val="11"/>
      <color theme="1"/>
      <name val="Times New Roman"/>
      <family val="1"/>
      <charset val="204"/>
    </font>
    <font>
      <sz val="10"/>
      <color theme="1"/>
      <name val="Times New Roman"/>
      <family val="1"/>
      <charset val="204"/>
    </font>
    <font>
      <sz val="11"/>
      <color theme="0" tint="-0.34998626667073579"/>
      <name val="Times New Roman"/>
      <family val="1"/>
      <charset val="204"/>
    </font>
    <font>
      <b/>
      <sz val="10"/>
      <color theme="1"/>
      <name val="Times New Roman"/>
      <family val="1"/>
      <charset val="204"/>
    </font>
    <font>
      <sz val="10"/>
      <name val="Arial"/>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6" fillId="0" borderId="0"/>
    <xf numFmtId="0" fontId="16" fillId="0" borderId="0" applyNumberFormat="0" applyBorder="0" applyAlignment="0"/>
  </cellStyleXfs>
  <cellXfs count="59">
    <xf numFmtId="0" fontId="0" fillId="0" borderId="0" xfId="0"/>
    <xf numFmtId="0" fontId="2" fillId="0" borderId="0" xfId="0" applyFont="1" applyAlignment="1">
      <alignment wrapText="1"/>
    </xf>
    <xf numFmtId="0" fontId="2" fillId="0" borderId="0" xfId="0" applyFont="1" applyAlignment="1">
      <alignment horizontal="center" wrapText="1"/>
    </xf>
    <xf numFmtId="0" fontId="3" fillId="0" borderId="0" xfId="0" applyFont="1" applyAlignment="1">
      <alignment wrapText="1"/>
    </xf>
    <xf numFmtId="0" fontId="3" fillId="0" borderId="0" xfId="0" applyFont="1" applyBorder="1" applyAlignment="1"/>
    <xf numFmtId="0" fontId="3" fillId="0" borderId="0" xfId="0" applyFont="1"/>
    <xf numFmtId="0" fontId="3" fillId="0" borderId="0" xfId="0" applyFont="1" applyBorder="1"/>
    <xf numFmtId="0" fontId="4" fillId="0" borderId="0" xfId="0" applyFont="1" applyBorder="1" applyAlignment="1">
      <alignment horizontal="right"/>
    </xf>
    <xf numFmtId="164" fontId="5" fillId="2" borderId="4" xfId="0" applyNumberFormat="1" applyFont="1" applyFill="1" applyBorder="1" applyAlignment="1"/>
    <xf numFmtId="164" fontId="3" fillId="0" borderId="4" xfId="0" applyNumberFormat="1" applyFont="1" applyFill="1" applyBorder="1" applyAlignment="1">
      <alignment horizontal="right" wrapText="1"/>
    </xf>
    <xf numFmtId="0" fontId="3" fillId="0" borderId="0" xfId="0" applyFont="1" applyFill="1" applyBorder="1" applyAlignment="1">
      <alignment wrapText="1"/>
    </xf>
    <xf numFmtId="0" fontId="3" fillId="0" borderId="0" xfId="0" applyFont="1" applyBorder="1" applyAlignment="1">
      <alignment wrapText="1"/>
    </xf>
    <xf numFmtId="164" fontId="3" fillId="0" borderId="0" xfId="0" applyNumberFormat="1" applyFont="1" applyFill="1" applyBorder="1" applyAlignment="1">
      <alignment horizontal="right" wrapText="1"/>
    </xf>
    <xf numFmtId="164" fontId="2" fillId="0" borderId="4" xfId="0" applyNumberFormat="1" applyFont="1" applyFill="1" applyBorder="1" applyAlignment="1">
      <alignment horizontal="right" wrapText="1"/>
    </xf>
    <xf numFmtId="164" fontId="3" fillId="0" borderId="4" xfId="0" applyNumberFormat="1" applyFont="1" applyFill="1" applyBorder="1" applyAlignment="1">
      <alignment horizontal="right" vertical="center" wrapText="1"/>
    </xf>
    <xf numFmtId="0" fontId="2" fillId="0" borderId="0" xfId="0" applyFont="1" applyFill="1" applyBorder="1" applyAlignment="1">
      <alignment wrapText="1"/>
    </xf>
    <xf numFmtId="0" fontId="2" fillId="0" borderId="0" xfId="0" applyFont="1" applyFill="1" applyBorder="1" applyAlignment="1">
      <alignment horizontal="left" wrapText="1"/>
    </xf>
    <xf numFmtId="0" fontId="3" fillId="0" borderId="0" xfId="0" applyFont="1" applyFill="1" applyBorder="1"/>
    <xf numFmtId="0" fontId="3" fillId="0" borderId="4" xfId="0" applyFont="1" applyFill="1" applyBorder="1" applyAlignment="1">
      <alignment horizontal="center" vertical="top" wrapText="1"/>
    </xf>
    <xf numFmtId="49" fontId="3" fillId="0" borderId="4" xfId="0" applyNumberFormat="1" applyFont="1" applyBorder="1" applyAlignment="1">
      <alignment horizontal="left" vertical="center" wrapText="1"/>
    </xf>
    <xf numFmtId="49" fontId="2" fillId="0" borderId="4" xfId="0" applyNumberFormat="1" applyFont="1" applyBorder="1" applyAlignment="1">
      <alignment horizontal="left" vertical="center" wrapText="1"/>
    </xf>
    <xf numFmtId="49" fontId="6" fillId="2" borderId="4" xfId="0" applyNumberFormat="1" applyFont="1" applyFill="1" applyBorder="1" applyAlignment="1">
      <alignment horizontal="left" wrapText="1"/>
    </xf>
    <xf numFmtId="49" fontId="5" fillId="2" borderId="4" xfId="0" applyNumberFormat="1" applyFont="1" applyFill="1" applyBorder="1" applyAlignment="1">
      <alignment horizontal="left" wrapText="1"/>
    </xf>
    <xf numFmtId="0" fontId="7" fillId="0" borderId="4" xfId="0" applyFont="1" applyBorder="1" applyAlignment="1">
      <alignment horizontal="center" vertical="center" wrapText="1"/>
    </xf>
    <xf numFmtId="164" fontId="3" fillId="2" borderId="4" xfId="0" applyNumberFormat="1" applyFont="1" applyFill="1" applyBorder="1" applyAlignment="1">
      <alignment horizontal="right" wrapText="1"/>
    </xf>
    <xf numFmtId="164" fontId="2" fillId="2" borderId="4" xfId="0" applyNumberFormat="1" applyFont="1" applyFill="1" applyBorder="1" applyAlignment="1">
      <alignment horizontal="right" wrapText="1"/>
    </xf>
    <xf numFmtId="0" fontId="8" fillId="2" borderId="0" xfId="0" applyFont="1" applyFill="1" applyBorder="1" applyAlignment="1"/>
    <xf numFmtId="14" fontId="9" fillId="0" borderId="0" xfId="0" applyNumberFormat="1" applyFont="1"/>
    <xf numFmtId="0" fontId="10" fillId="0" borderId="0" xfId="0" applyFont="1"/>
    <xf numFmtId="0" fontId="1" fillId="2" borderId="0" xfId="0" applyFont="1" applyFill="1" applyBorder="1" applyAlignment="1"/>
    <xf numFmtId="0" fontId="11" fillId="0" borderId="0" xfId="0" applyFont="1"/>
    <xf numFmtId="0" fontId="12" fillId="0" borderId="0" xfId="0" applyFont="1"/>
    <xf numFmtId="0" fontId="13" fillId="0" borderId="0" xfId="0" applyFont="1"/>
    <xf numFmtId="164" fontId="6" fillId="2" borderId="4" xfId="0" applyNumberFormat="1" applyFont="1" applyFill="1" applyBorder="1" applyAlignment="1">
      <alignment horizontal="center" vertical="center" wrapText="1"/>
    </xf>
    <xf numFmtId="164" fontId="6" fillId="2" borderId="4" xfId="0" applyNumberFormat="1" applyFont="1" applyFill="1" applyBorder="1" applyAlignment="1">
      <alignment vertical="center" wrapText="1"/>
    </xf>
    <xf numFmtId="164" fontId="5" fillId="2" borderId="4" xfId="0" applyNumberFormat="1" applyFont="1" applyFill="1" applyBorder="1" applyAlignment="1">
      <alignment horizontal="center" vertical="center" wrapText="1"/>
    </xf>
    <xf numFmtId="0" fontId="7" fillId="0" borderId="4" xfId="0" applyFont="1" applyBorder="1" applyAlignment="1">
      <alignment wrapText="1"/>
    </xf>
    <xf numFmtId="0" fontId="14" fillId="0" borderId="0" xfId="0" applyNumberFormat="1" applyFont="1"/>
    <xf numFmtId="0" fontId="14" fillId="0" borderId="0" xfId="0" applyFont="1"/>
    <xf numFmtId="14" fontId="12" fillId="0" borderId="0" xfId="0" applyNumberFormat="1" applyFont="1"/>
    <xf numFmtId="0" fontId="15" fillId="0" borderId="0" xfId="0" applyFont="1"/>
    <xf numFmtId="0" fontId="12" fillId="0" borderId="0" xfId="0" applyFont="1" applyAlignment="1">
      <alignment horizontal="right"/>
    </xf>
    <xf numFmtId="164" fontId="3" fillId="0" borderId="4" xfId="0" applyNumberFormat="1" applyFont="1" applyBorder="1" applyAlignment="1">
      <alignment horizontal="right" wrapText="1"/>
    </xf>
    <xf numFmtId="164" fontId="2" fillId="0" borderId="4" xfId="0" applyNumberFormat="1" applyFont="1" applyBorder="1" applyAlignment="1">
      <alignment horizontal="right" wrapText="1"/>
    </xf>
    <xf numFmtId="164" fontId="5" fillId="2" borderId="4" xfId="0" applyNumberFormat="1" applyFont="1" applyFill="1" applyBorder="1" applyAlignment="1">
      <alignment horizontal="right" wrapText="1"/>
    </xf>
    <xf numFmtId="164" fontId="7" fillId="0" borderId="4" xfId="0" applyNumberFormat="1" applyFont="1" applyBorder="1" applyAlignment="1">
      <alignment horizontal="right"/>
    </xf>
    <xf numFmtId="0" fontId="1" fillId="0" borderId="0" xfId="0" applyFont="1" applyAlignment="1">
      <alignment horizontal="center" wrapText="1"/>
    </xf>
    <xf numFmtId="0" fontId="2" fillId="0" borderId="1" xfId="0" applyNumberFormat="1" applyFont="1" applyFill="1" applyBorder="1" applyAlignment="1">
      <alignment horizontal="left" wrapText="1"/>
    </xf>
    <xf numFmtId="0" fontId="2" fillId="0" borderId="2" xfId="0" applyNumberFormat="1" applyFont="1" applyFill="1" applyBorder="1" applyAlignment="1">
      <alignment horizontal="left" wrapText="1"/>
    </xf>
    <xf numFmtId="0" fontId="2" fillId="0" borderId="3" xfId="0" applyNumberFormat="1" applyFont="1" applyFill="1" applyBorder="1" applyAlignment="1">
      <alignment horizontal="left" wrapText="1"/>
    </xf>
    <xf numFmtId="164" fontId="2" fillId="0" borderId="4" xfId="0" applyNumberFormat="1" applyFont="1" applyFill="1" applyBorder="1" applyAlignment="1">
      <alignment horizontal="left" wrapText="1"/>
    </xf>
    <xf numFmtId="0" fontId="3" fillId="0" borderId="4" xfId="0" applyFont="1" applyFill="1" applyBorder="1" applyAlignment="1">
      <alignment horizontal="left"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165" fontId="2" fillId="0" borderId="4" xfId="0" applyNumberFormat="1" applyFont="1" applyFill="1" applyBorder="1" applyAlignment="1">
      <alignment horizontal="center" vertical="center"/>
    </xf>
    <xf numFmtId="165" fontId="2" fillId="0" borderId="4" xfId="0" applyNumberFormat="1" applyFont="1" applyFill="1" applyBorder="1" applyAlignment="1">
      <alignment horizontal="left" vertical="center" wrapText="1"/>
    </xf>
    <xf numFmtId="0" fontId="2" fillId="0" borderId="4" xfId="0" applyFont="1" applyFill="1" applyBorder="1" applyAlignment="1">
      <alignment horizontal="left"/>
    </xf>
    <xf numFmtId="0" fontId="3" fillId="0" borderId="4" xfId="0" applyFont="1" applyBorder="1" applyAlignment="1">
      <alignment horizontal="left"/>
    </xf>
    <xf numFmtId="0" fontId="3" fillId="0" borderId="4" xfId="0" applyFont="1" applyBorder="1" applyAlignment="1">
      <alignment horizontal="left" wrapText="1"/>
    </xf>
  </cellXfs>
  <cellStyles count="3">
    <cellStyle name="Обычный" xfId="0" builtinId="0"/>
    <cellStyle name="Обычный 2" xfId="2"/>
    <cellStyle name="Обычный 3"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tabSelected="1" view="pageBreakPreview" zoomScaleNormal="100" zoomScaleSheetLayoutView="100" workbookViewId="0">
      <selection activeCell="E34" sqref="E34"/>
    </sheetView>
  </sheetViews>
  <sheetFormatPr defaultColWidth="8.77734375" defaultRowHeight="13.8" x14ac:dyDescent="0.25"/>
  <cols>
    <col min="1" max="1" width="69.21875" style="31" customWidth="1"/>
    <col min="2" max="2" width="13.77734375" style="31" customWidth="1"/>
    <col min="3" max="4" width="14.44140625" style="31" customWidth="1"/>
    <col min="5" max="5" width="12.44140625" style="31" customWidth="1"/>
    <col min="6" max="6" width="12.5546875" style="31" customWidth="1"/>
    <col min="7" max="7" width="16" style="31" bestFit="1" customWidth="1"/>
    <col min="8" max="8" width="8.77734375" style="31"/>
    <col min="9" max="9" width="10.21875" style="31" bestFit="1" customWidth="1"/>
    <col min="10" max="16384" width="8.77734375" style="31"/>
  </cols>
  <sheetData>
    <row r="1" spans="1:9" ht="15.6" x14ac:dyDescent="0.3">
      <c r="A1" s="46" t="s">
        <v>0</v>
      </c>
      <c r="B1" s="46"/>
      <c r="C1" s="46"/>
      <c r="D1" s="46"/>
      <c r="E1" s="46"/>
      <c r="F1" s="37" t="s">
        <v>98</v>
      </c>
      <c r="G1" s="38" t="str">
        <f>TEXT(F1,"[$-FC19]ДД ММММ")</f>
        <v>29 ноября</v>
      </c>
      <c r="H1" s="38" t="str">
        <f>TEXT(F1,"[$-FC19]ДД.ММ.ГГГ \г")</f>
        <v>29.11.2019 г</v>
      </c>
    </row>
    <row r="2" spans="1:9" ht="15.6" x14ac:dyDescent="0.3">
      <c r="A2" s="46" t="str">
        <f>CONCATENATE("с ",G1," по ",G2,"ода")</f>
        <v>с 29 ноября по 05 декабря 2019 года</v>
      </c>
      <c r="B2" s="46"/>
      <c r="C2" s="46"/>
      <c r="D2" s="46"/>
      <c r="E2" s="46"/>
      <c r="F2" s="37" t="s">
        <v>58</v>
      </c>
      <c r="G2" s="38" t="str">
        <f>TEXT(F2,"[$-FC19]ДД ММММ ГГГ \г")</f>
        <v>05 декабря 2019 г</v>
      </c>
      <c r="H2" s="38" t="str">
        <f>TEXT(F2,"[$-FC19]ДД.ММ.ГГГ \г")</f>
        <v>05.12.2019 г</v>
      </c>
      <c r="I2" s="39"/>
    </row>
    <row r="3" spans="1:9" x14ac:dyDescent="0.25">
      <c r="A3" s="1"/>
      <c r="B3" s="2"/>
      <c r="C3" s="2"/>
      <c r="D3" s="2"/>
      <c r="E3" s="3"/>
    </row>
    <row r="4" spans="1:9" x14ac:dyDescent="0.25">
      <c r="A4" s="4"/>
      <c r="B4" s="5"/>
      <c r="C4" s="5"/>
      <c r="D4" s="6"/>
      <c r="E4" s="7" t="s">
        <v>1</v>
      </c>
    </row>
    <row r="5" spans="1:9" x14ac:dyDescent="0.25">
      <c r="A5" s="47" t="str">
        <f>CONCATENATE("Остатки средств на ",H1,".")</f>
        <v>Остатки средств на 29.11.2019 г.</v>
      </c>
      <c r="B5" s="48"/>
      <c r="C5" s="48"/>
      <c r="D5" s="49"/>
      <c r="E5" s="8">
        <v>1758956.3</v>
      </c>
      <c r="F5" s="39"/>
    </row>
    <row r="6" spans="1:9" x14ac:dyDescent="0.25">
      <c r="A6" s="10"/>
      <c r="B6" s="11"/>
      <c r="C6" s="11"/>
      <c r="D6" s="11"/>
      <c r="E6" s="12"/>
    </row>
    <row r="7" spans="1:9" x14ac:dyDescent="0.25">
      <c r="A7" s="56" t="s">
        <v>2</v>
      </c>
      <c r="B7" s="57"/>
      <c r="C7" s="57"/>
      <c r="D7" s="57"/>
      <c r="E7" s="13">
        <f>E33-E8</f>
        <v>420334.82234000001</v>
      </c>
    </row>
    <row r="8" spans="1:9" x14ac:dyDescent="0.25">
      <c r="A8" s="51" t="s">
        <v>3</v>
      </c>
      <c r="B8" s="57"/>
      <c r="C8" s="57"/>
      <c r="D8" s="57"/>
      <c r="E8" s="9">
        <f>SUM(E10:E32)</f>
        <v>488688.99999999994</v>
      </c>
    </row>
    <row r="9" spans="1:9" x14ac:dyDescent="0.25">
      <c r="A9" s="58" t="s">
        <v>4</v>
      </c>
      <c r="B9" s="57"/>
      <c r="C9" s="57"/>
      <c r="D9" s="57"/>
      <c r="E9" s="14"/>
    </row>
    <row r="10" spans="1:9" ht="26.4" customHeight="1" x14ac:dyDescent="0.25">
      <c r="A10" s="58" t="s">
        <v>99</v>
      </c>
      <c r="B10" s="57"/>
      <c r="C10" s="57"/>
      <c r="D10" s="57"/>
      <c r="E10" s="14">
        <v>1436.61</v>
      </c>
    </row>
    <row r="11" spans="1:9" ht="57" customHeight="1" x14ac:dyDescent="0.25">
      <c r="A11" s="58" t="s">
        <v>100</v>
      </c>
      <c r="B11" s="57"/>
      <c r="C11" s="57"/>
      <c r="D11" s="57"/>
      <c r="E11" s="14">
        <v>207179.88</v>
      </c>
    </row>
    <row r="12" spans="1:9" ht="28.8" customHeight="1" x14ac:dyDescent="0.25">
      <c r="A12" s="58" t="s">
        <v>101</v>
      </c>
      <c r="B12" s="57"/>
      <c r="C12" s="57"/>
      <c r="D12" s="57"/>
      <c r="E12" s="14">
        <v>3539.82</v>
      </c>
    </row>
    <row r="13" spans="1:9" ht="26.4" customHeight="1" x14ac:dyDescent="0.25">
      <c r="A13" s="58" t="s">
        <v>102</v>
      </c>
      <c r="B13" s="57"/>
      <c r="C13" s="57"/>
      <c r="D13" s="57"/>
      <c r="E13" s="14">
        <v>160.41</v>
      </c>
    </row>
    <row r="14" spans="1:9" ht="26.4" customHeight="1" x14ac:dyDescent="0.25">
      <c r="A14" s="58" t="s">
        <v>102</v>
      </c>
      <c r="B14" s="57"/>
      <c r="C14" s="57"/>
      <c r="D14" s="57"/>
      <c r="E14" s="14">
        <v>24.64</v>
      </c>
    </row>
    <row r="15" spans="1:9" ht="26.4" customHeight="1" x14ac:dyDescent="0.25">
      <c r="A15" s="58" t="s">
        <v>103</v>
      </c>
      <c r="B15" s="57"/>
      <c r="C15" s="57"/>
      <c r="D15" s="57"/>
      <c r="E15" s="14">
        <v>2223.7600000000002</v>
      </c>
    </row>
    <row r="16" spans="1:9" ht="43.2" customHeight="1" x14ac:dyDescent="0.25">
      <c r="A16" s="58" t="s">
        <v>104</v>
      </c>
      <c r="B16" s="57"/>
      <c r="C16" s="57"/>
      <c r="D16" s="57"/>
      <c r="E16" s="14">
        <v>2361.77</v>
      </c>
    </row>
    <row r="17" spans="1:5" ht="42" customHeight="1" x14ac:dyDescent="0.25">
      <c r="A17" s="58" t="s">
        <v>105</v>
      </c>
      <c r="B17" s="57"/>
      <c r="C17" s="57"/>
      <c r="D17" s="57"/>
      <c r="E17" s="14">
        <v>121.94</v>
      </c>
    </row>
    <row r="18" spans="1:5" ht="26.4" customHeight="1" x14ac:dyDescent="0.25">
      <c r="A18" s="58" t="s">
        <v>106</v>
      </c>
      <c r="B18" s="57"/>
      <c r="C18" s="57"/>
      <c r="D18" s="57"/>
      <c r="E18" s="14">
        <v>422.05</v>
      </c>
    </row>
    <row r="19" spans="1:5" ht="15" customHeight="1" x14ac:dyDescent="0.25">
      <c r="A19" s="58" t="s">
        <v>107</v>
      </c>
      <c r="B19" s="57"/>
      <c r="C19" s="57"/>
      <c r="D19" s="57"/>
      <c r="E19" s="14">
        <v>456.22</v>
      </c>
    </row>
    <row r="20" spans="1:5" ht="26.4" customHeight="1" x14ac:dyDescent="0.25">
      <c r="A20" s="58" t="s">
        <v>108</v>
      </c>
      <c r="B20" s="57"/>
      <c r="C20" s="57"/>
      <c r="D20" s="57"/>
      <c r="E20" s="14">
        <v>3463.03</v>
      </c>
    </row>
    <row r="21" spans="1:5" ht="44.4" customHeight="1" x14ac:dyDescent="0.25">
      <c r="A21" s="58" t="s">
        <v>109</v>
      </c>
      <c r="B21" s="57"/>
      <c r="C21" s="57"/>
      <c r="D21" s="57"/>
      <c r="E21" s="14">
        <v>808.28</v>
      </c>
    </row>
    <row r="22" spans="1:5" ht="26.4" customHeight="1" x14ac:dyDescent="0.25">
      <c r="A22" s="58" t="s">
        <v>110</v>
      </c>
      <c r="B22" s="57"/>
      <c r="C22" s="57"/>
      <c r="D22" s="57"/>
      <c r="E22" s="14">
        <v>1954.33</v>
      </c>
    </row>
    <row r="23" spans="1:5" ht="26.4" customHeight="1" x14ac:dyDescent="0.25">
      <c r="A23" s="58" t="s">
        <v>111</v>
      </c>
      <c r="B23" s="57"/>
      <c r="C23" s="57"/>
      <c r="D23" s="57"/>
      <c r="E23" s="14">
        <v>55.94</v>
      </c>
    </row>
    <row r="24" spans="1:5" ht="26.4" customHeight="1" x14ac:dyDescent="0.25">
      <c r="A24" s="58" t="s">
        <v>112</v>
      </c>
      <c r="B24" s="57"/>
      <c r="C24" s="57"/>
      <c r="D24" s="57"/>
      <c r="E24" s="14">
        <v>4009.9</v>
      </c>
    </row>
    <row r="25" spans="1:5" ht="55.2" customHeight="1" x14ac:dyDescent="0.25">
      <c r="A25" s="58" t="s">
        <v>113</v>
      </c>
      <c r="B25" s="57"/>
      <c r="C25" s="57"/>
      <c r="D25" s="57"/>
      <c r="E25" s="14">
        <v>122.89</v>
      </c>
    </row>
    <row r="26" spans="1:5" ht="16.2" customHeight="1" x14ac:dyDescent="0.25">
      <c r="A26" s="58" t="s">
        <v>114</v>
      </c>
      <c r="B26" s="57"/>
      <c r="C26" s="57"/>
      <c r="D26" s="57"/>
      <c r="E26" s="14">
        <v>407.36</v>
      </c>
    </row>
    <row r="27" spans="1:5" ht="26.4" customHeight="1" x14ac:dyDescent="0.25">
      <c r="A27" s="58" t="s">
        <v>115</v>
      </c>
      <c r="B27" s="57"/>
      <c r="C27" s="57"/>
      <c r="D27" s="57"/>
      <c r="E27" s="14">
        <v>82.3</v>
      </c>
    </row>
    <row r="28" spans="1:5" ht="44.4" customHeight="1" x14ac:dyDescent="0.25">
      <c r="A28" s="58" t="s">
        <v>116</v>
      </c>
      <c r="B28" s="57"/>
      <c r="C28" s="57"/>
      <c r="D28" s="57"/>
      <c r="E28" s="14">
        <v>14359.84</v>
      </c>
    </row>
    <row r="29" spans="1:5" ht="26.4" customHeight="1" x14ac:dyDescent="0.25">
      <c r="A29" s="58" t="s">
        <v>117</v>
      </c>
      <c r="B29" s="57"/>
      <c r="C29" s="57"/>
      <c r="D29" s="57"/>
      <c r="E29" s="14">
        <v>645.71</v>
      </c>
    </row>
    <row r="30" spans="1:5" ht="26.4" customHeight="1" x14ac:dyDescent="0.25">
      <c r="A30" s="58" t="s">
        <v>118</v>
      </c>
      <c r="B30" s="57"/>
      <c r="C30" s="57"/>
      <c r="D30" s="57"/>
      <c r="E30" s="14">
        <v>858.25</v>
      </c>
    </row>
    <row r="31" spans="1:5" ht="26.4" customHeight="1" x14ac:dyDescent="0.25">
      <c r="A31" s="58" t="s">
        <v>119</v>
      </c>
      <c r="B31" s="57"/>
      <c r="C31" s="57"/>
      <c r="D31" s="57"/>
      <c r="E31" s="14">
        <v>231218.5</v>
      </c>
    </row>
    <row r="32" spans="1:5" ht="42" customHeight="1" x14ac:dyDescent="0.25">
      <c r="A32" s="58" t="s">
        <v>120</v>
      </c>
      <c r="B32" s="57"/>
      <c r="C32" s="57"/>
      <c r="D32" s="57"/>
      <c r="E32" s="14">
        <v>12775.57</v>
      </c>
    </row>
    <row r="33" spans="1:6" x14ac:dyDescent="0.25">
      <c r="A33" s="50" t="s">
        <v>5</v>
      </c>
      <c r="B33" s="51"/>
      <c r="C33" s="51"/>
      <c r="D33" s="51"/>
      <c r="E33" s="13">
        <f>'Муниципальные районы'!B34-Учреждения!E5+'Муниципальные районы'!B33</f>
        <v>909023.82233999996</v>
      </c>
    </row>
    <row r="34" spans="1:6" x14ac:dyDescent="0.25">
      <c r="A34" s="15"/>
      <c r="B34" s="16"/>
      <c r="C34" s="16"/>
      <c r="D34" s="6"/>
      <c r="E34" s="17"/>
    </row>
    <row r="35" spans="1:6" x14ac:dyDescent="0.25">
      <c r="A35" s="52" t="s">
        <v>14</v>
      </c>
      <c r="B35" s="54" t="s">
        <v>6</v>
      </c>
      <c r="C35" s="55" t="s">
        <v>7</v>
      </c>
      <c r="D35" s="55"/>
      <c r="E35" s="55"/>
    </row>
    <row r="36" spans="1:6" ht="82.8" x14ac:dyDescent="0.25">
      <c r="A36" s="53"/>
      <c r="B36" s="54"/>
      <c r="C36" s="18" t="s">
        <v>8</v>
      </c>
      <c r="D36" s="18" t="s">
        <v>9</v>
      </c>
      <c r="E36" s="18" t="s">
        <v>10</v>
      </c>
    </row>
    <row r="37" spans="1:6" x14ac:dyDescent="0.25">
      <c r="A37" s="19" t="s">
        <v>59</v>
      </c>
      <c r="B37" s="42">
        <v>18625.56064</v>
      </c>
      <c r="C37" s="42">
        <v>14231.28119</v>
      </c>
      <c r="D37" s="42">
        <v>2425.1956300000002</v>
      </c>
      <c r="E37" s="42"/>
      <c r="F37" s="41"/>
    </row>
    <row r="38" spans="1:6" x14ac:dyDescent="0.25">
      <c r="A38" s="19" t="s">
        <v>60</v>
      </c>
      <c r="B38" s="42">
        <v>885</v>
      </c>
      <c r="C38" s="42">
        <v>300</v>
      </c>
      <c r="D38" s="42"/>
      <c r="E38" s="42"/>
      <c r="F38" s="41"/>
    </row>
    <row r="39" spans="1:6" x14ac:dyDescent="0.25">
      <c r="A39" s="19" t="s">
        <v>61</v>
      </c>
      <c r="B39" s="42">
        <v>1163.31414</v>
      </c>
      <c r="C39" s="42">
        <v>528.20000000000005</v>
      </c>
      <c r="D39" s="42">
        <v>635.11414000000002</v>
      </c>
      <c r="E39" s="42"/>
      <c r="F39" s="41"/>
    </row>
    <row r="40" spans="1:6" x14ac:dyDescent="0.25">
      <c r="A40" s="19" t="s">
        <v>62</v>
      </c>
      <c r="B40" s="42">
        <v>48794.535539999997</v>
      </c>
      <c r="C40" s="42">
        <v>9993</v>
      </c>
      <c r="D40" s="42">
        <v>5300.05</v>
      </c>
      <c r="E40" s="42"/>
      <c r="F40" s="41"/>
    </row>
    <row r="41" spans="1:6" ht="27.6" x14ac:dyDescent="0.25">
      <c r="A41" s="19" t="s">
        <v>63</v>
      </c>
      <c r="B41" s="42">
        <v>19171.285690000001</v>
      </c>
      <c r="C41" s="42">
        <v>1309.04519</v>
      </c>
      <c r="D41" s="42">
        <v>394</v>
      </c>
      <c r="E41" s="42"/>
      <c r="F41" s="41"/>
    </row>
    <row r="42" spans="1:6" x14ac:dyDescent="0.25">
      <c r="A42" s="19" t="s">
        <v>64</v>
      </c>
      <c r="B42" s="42">
        <v>12972.908390000001</v>
      </c>
      <c r="C42" s="42">
        <v>1781.57014</v>
      </c>
      <c r="D42" s="42">
        <v>286.04825</v>
      </c>
      <c r="E42" s="42"/>
      <c r="F42" s="41"/>
    </row>
    <row r="43" spans="1:6" x14ac:dyDescent="0.25">
      <c r="A43" s="19" t="s">
        <v>65</v>
      </c>
      <c r="B43" s="42">
        <v>135515.49741000001</v>
      </c>
      <c r="C43" s="42"/>
      <c r="D43" s="42">
        <v>125.30200000000001</v>
      </c>
      <c r="E43" s="42">
        <v>287.5</v>
      </c>
      <c r="F43" s="41"/>
    </row>
    <row r="44" spans="1:6" ht="27.6" x14ac:dyDescent="0.25">
      <c r="A44" s="19" t="s">
        <v>66</v>
      </c>
      <c r="B44" s="42">
        <v>19103.872909999998</v>
      </c>
      <c r="C44" s="42">
        <v>2080.7670800000001</v>
      </c>
      <c r="D44" s="42">
        <v>76.25</v>
      </c>
      <c r="E44" s="42"/>
      <c r="F44" s="41"/>
    </row>
    <row r="45" spans="1:6" x14ac:dyDescent="0.25">
      <c r="A45" s="19" t="s">
        <v>67</v>
      </c>
      <c r="B45" s="42">
        <v>2070.5749999999998</v>
      </c>
      <c r="C45" s="42">
        <v>500</v>
      </c>
      <c r="D45" s="42"/>
      <c r="E45" s="42"/>
      <c r="F45" s="41"/>
    </row>
    <row r="46" spans="1:6" x14ac:dyDescent="0.25">
      <c r="A46" s="19" t="s">
        <v>68</v>
      </c>
      <c r="B46" s="42">
        <v>-216341.64563000001</v>
      </c>
      <c r="C46" s="42">
        <v>1132</v>
      </c>
      <c r="D46" s="42">
        <v>281.92579999999998</v>
      </c>
      <c r="E46" s="42">
        <v>-1649.5241000000001</v>
      </c>
      <c r="F46" s="41"/>
    </row>
    <row r="47" spans="1:6" x14ac:dyDescent="0.25">
      <c r="A47" s="19" t="s">
        <v>69</v>
      </c>
      <c r="B47" s="42">
        <v>217026.26642999999</v>
      </c>
      <c r="C47" s="42">
        <v>6375.74154</v>
      </c>
      <c r="D47" s="42">
        <v>873.34612000000004</v>
      </c>
      <c r="E47" s="42"/>
      <c r="F47" s="41"/>
    </row>
    <row r="48" spans="1:6" x14ac:dyDescent="0.25">
      <c r="A48" s="19" t="s">
        <v>70</v>
      </c>
      <c r="B48" s="42">
        <v>406756.53563</v>
      </c>
      <c r="C48" s="42">
        <v>17301.013439999999</v>
      </c>
      <c r="D48" s="42">
        <v>4706.0631599999997</v>
      </c>
      <c r="E48" s="42">
        <v>40305.044269999999</v>
      </c>
      <c r="F48" s="41"/>
    </row>
    <row r="49" spans="1:6" x14ac:dyDescent="0.25">
      <c r="A49" s="19" t="s">
        <v>71</v>
      </c>
      <c r="B49" s="42">
        <v>295200.86885000003</v>
      </c>
      <c r="C49" s="42">
        <v>20921.51986</v>
      </c>
      <c r="D49" s="42">
        <v>4126.4087900000004</v>
      </c>
      <c r="E49" s="42">
        <v>141151.33387</v>
      </c>
      <c r="F49" s="41"/>
    </row>
    <row r="50" spans="1:6" x14ac:dyDescent="0.25">
      <c r="A50" s="19" t="s">
        <v>72</v>
      </c>
      <c r="B50" s="42">
        <v>33108.584849999999</v>
      </c>
      <c r="C50" s="42">
        <v>685</v>
      </c>
      <c r="D50" s="42">
        <v>625.85807999999997</v>
      </c>
      <c r="E50" s="42"/>
      <c r="F50" s="41"/>
    </row>
    <row r="51" spans="1:6" ht="27.6" x14ac:dyDescent="0.25">
      <c r="A51" s="19" t="s">
        <v>73</v>
      </c>
      <c r="B51" s="42">
        <v>58103.517610000003</v>
      </c>
      <c r="C51" s="42">
        <v>34200</v>
      </c>
      <c r="D51" s="42">
        <v>16691.16</v>
      </c>
      <c r="E51" s="42"/>
      <c r="F51" s="41"/>
    </row>
    <row r="52" spans="1:6" x14ac:dyDescent="0.25">
      <c r="A52" s="19" t="s">
        <v>74</v>
      </c>
      <c r="B52" s="42">
        <v>131.42699999999999</v>
      </c>
      <c r="C52" s="42"/>
      <c r="D52" s="42">
        <v>123.077</v>
      </c>
      <c r="E52" s="42"/>
      <c r="F52" s="41"/>
    </row>
    <row r="53" spans="1:6" x14ac:dyDescent="0.25">
      <c r="A53" s="19" t="s">
        <v>75</v>
      </c>
      <c r="B53" s="42">
        <v>10864.656650000001</v>
      </c>
      <c r="C53" s="42">
        <v>2151.9670599999999</v>
      </c>
      <c r="D53" s="42">
        <v>836.99216999999999</v>
      </c>
      <c r="E53" s="42"/>
      <c r="F53" s="41"/>
    </row>
    <row r="54" spans="1:6" ht="27.6" x14ac:dyDescent="0.25">
      <c r="A54" s="19" t="s">
        <v>76</v>
      </c>
      <c r="B54" s="42">
        <v>34375.54681</v>
      </c>
      <c r="C54" s="42">
        <v>13624.75</v>
      </c>
      <c r="D54" s="42">
        <v>3818.6280000000002</v>
      </c>
      <c r="E54" s="42">
        <v>8656.4970499999999</v>
      </c>
      <c r="F54" s="41"/>
    </row>
    <row r="55" spans="1:6" x14ac:dyDescent="0.25">
      <c r="A55" s="19" t="s">
        <v>77</v>
      </c>
      <c r="B55" s="42">
        <v>7568.86895</v>
      </c>
      <c r="C55" s="42">
        <v>350</v>
      </c>
      <c r="D55" s="42"/>
      <c r="E55" s="42"/>
      <c r="F55" s="41"/>
    </row>
    <row r="56" spans="1:6" x14ac:dyDescent="0.25">
      <c r="A56" s="19" t="s">
        <v>78</v>
      </c>
      <c r="B56" s="42">
        <v>246013.49447000001</v>
      </c>
      <c r="C56" s="42">
        <v>8237.5889999999999</v>
      </c>
      <c r="D56" s="42">
        <v>2562.029</v>
      </c>
      <c r="E56" s="42"/>
      <c r="F56" s="41"/>
    </row>
    <row r="57" spans="1:6" x14ac:dyDescent="0.25">
      <c r="A57" s="19" t="s">
        <v>79</v>
      </c>
      <c r="B57" s="42">
        <v>8001.5307599999996</v>
      </c>
      <c r="C57" s="42">
        <v>2700</v>
      </c>
      <c r="D57" s="42">
        <v>1700</v>
      </c>
      <c r="E57" s="42"/>
      <c r="F57" s="41"/>
    </row>
    <row r="58" spans="1:6" x14ac:dyDescent="0.25">
      <c r="A58" s="19" t="s">
        <v>80</v>
      </c>
      <c r="B58" s="42">
        <v>318.26202000000001</v>
      </c>
      <c r="C58" s="42"/>
      <c r="D58" s="42"/>
      <c r="E58" s="42"/>
      <c r="F58" s="41"/>
    </row>
    <row r="59" spans="1:6" x14ac:dyDescent="0.25">
      <c r="A59" s="19" t="s">
        <v>81</v>
      </c>
      <c r="B59" s="42">
        <v>1936.702</v>
      </c>
      <c r="C59" s="42">
        <v>1350</v>
      </c>
      <c r="D59" s="42">
        <v>318.89999999999998</v>
      </c>
      <c r="E59" s="42"/>
      <c r="F59" s="41"/>
    </row>
    <row r="60" spans="1:6" x14ac:dyDescent="0.25">
      <c r="A60" s="19" t="s">
        <v>82</v>
      </c>
      <c r="B60" s="42">
        <v>290.2</v>
      </c>
      <c r="C60" s="42">
        <v>250</v>
      </c>
      <c r="D60" s="42"/>
      <c r="E60" s="42"/>
      <c r="F60" s="41"/>
    </row>
    <row r="61" spans="1:6" x14ac:dyDescent="0.25">
      <c r="A61" s="19" t="s">
        <v>83</v>
      </c>
      <c r="B61" s="42">
        <v>34.746000000000002</v>
      </c>
      <c r="C61" s="42"/>
      <c r="D61" s="42"/>
      <c r="E61" s="42"/>
      <c r="F61" s="41"/>
    </row>
    <row r="62" spans="1:6" x14ac:dyDescent="0.25">
      <c r="A62" s="19" t="s">
        <v>84</v>
      </c>
      <c r="B62" s="42">
        <v>721.65242000000001</v>
      </c>
      <c r="C62" s="42"/>
      <c r="D62" s="42">
        <v>646.38499999999999</v>
      </c>
      <c r="E62" s="42"/>
      <c r="F62" s="41"/>
    </row>
    <row r="63" spans="1:6" x14ac:dyDescent="0.25">
      <c r="A63" s="19" t="s">
        <v>85</v>
      </c>
      <c r="B63" s="42">
        <v>3795.42</v>
      </c>
      <c r="C63" s="42"/>
      <c r="D63" s="42"/>
      <c r="E63" s="42"/>
      <c r="F63" s="41"/>
    </row>
    <row r="64" spans="1:6" x14ac:dyDescent="0.25">
      <c r="A64" s="19" t="s">
        <v>86</v>
      </c>
      <c r="B64" s="42">
        <v>47020.896330000003</v>
      </c>
      <c r="C64" s="42">
        <v>97.6</v>
      </c>
      <c r="D64" s="42">
        <v>13.72</v>
      </c>
      <c r="E64" s="42">
        <v>-77.037999999999997</v>
      </c>
      <c r="F64" s="41"/>
    </row>
    <row r="65" spans="1:6" x14ac:dyDescent="0.25">
      <c r="A65" s="19" t="s">
        <v>87</v>
      </c>
      <c r="B65" s="42">
        <v>27711.70161</v>
      </c>
      <c r="C65" s="42">
        <v>20241.746090000001</v>
      </c>
      <c r="D65" s="42">
        <v>3887.5391399999999</v>
      </c>
      <c r="E65" s="42"/>
      <c r="F65" s="41"/>
    </row>
    <row r="66" spans="1:6" x14ac:dyDescent="0.25">
      <c r="A66" s="19" t="s">
        <v>88</v>
      </c>
      <c r="B66" s="42">
        <v>600</v>
      </c>
      <c r="C66" s="42">
        <v>600</v>
      </c>
      <c r="D66" s="42"/>
      <c r="E66" s="42"/>
      <c r="F66" s="41"/>
    </row>
    <row r="67" spans="1:6" x14ac:dyDescent="0.25">
      <c r="A67" s="19" t="s">
        <v>89</v>
      </c>
      <c r="B67" s="42">
        <v>2752.54</v>
      </c>
      <c r="C67" s="42"/>
      <c r="D67" s="42"/>
      <c r="E67" s="42"/>
      <c r="F67" s="41"/>
    </row>
    <row r="68" spans="1:6" x14ac:dyDescent="0.25">
      <c r="A68" s="19" t="s">
        <v>90</v>
      </c>
      <c r="B68" s="42">
        <v>738.54416000000003</v>
      </c>
      <c r="C68" s="42"/>
      <c r="D68" s="42"/>
      <c r="E68" s="42"/>
      <c r="F68" s="41"/>
    </row>
    <row r="69" spans="1:6" x14ac:dyDescent="0.25">
      <c r="A69" s="19" t="s">
        <v>91</v>
      </c>
      <c r="B69" s="42">
        <v>20738.847399999999</v>
      </c>
      <c r="C69" s="42">
        <v>1905</v>
      </c>
      <c r="D69" s="42">
        <v>500</v>
      </c>
      <c r="E69" s="42"/>
      <c r="F69" s="41"/>
    </row>
    <row r="70" spans="1:6" x14ac:dyDescent="0.25">
      <c r="A70" s="19" t="s">
        <v>92</v>
      </c>
      <c r="B70" s="42">
        <v>1158.857</v>
      </c>
      <c r="C70" s="42">
        <v>791</v>
      </c>
      <c r="D70" s="42">
        <v>303.27699999999999</v>
      </c>
      <c r="E70" s="42"/>
      <c r="F70" s="41"/>
    </row>
    <row r="71" spans="1:6" x14ac:dyDescent="0.25">
      <c r="A71" s="19" t="s">
        <v>93</v>
      </c>
      <c r="B71" s="42">
        <v>122.3245</v>
      </c>
      <c r="C71" s="42"/>
      <c r="D71" s="42"/>
      <c r="E71" s="42"/>
      <c r="F71" s="41"/>
    </row>
    <row r="72" spans="1:6" x14ac:dyDescent="0.25">
      <c r="A72" s="19" t="s">
        <v>94</v>
      </c>
      <c r="B72" s="42">
        <v>452</v>
      </c>
      <c r="C72" s="42">
        <v>262</v>
      </c>
      <c r="D72" s="42"/>
      <c r="E72" s="42"/>
      <c r="F72" s="41"/>
    </row>
    <row r="73" spans="1:6" ht="27.6" x14ac:dyDescent="0.25">
      <c r="A73" s="19" t="s">
        <v>95</v>
      </c>
      <c r="B73" s="42">
        <v>558.69577000000004</v>
      </c>
      <c r="C73" s="42">
        <v>10</v>
      </c>
      <c r="D73" s="42"/>
      <c r="E73" s="42"/>
      <c r="F73" s="41"/>
    </row>
    <row r="74" spans="1:6" x14ac:dyDescent="0.25">
      <c r="A74" s="19" t="s">
        <v>96</v>
      </c>
      <c r="B74" s="42">
        <v>11571.735060000001</v>
      </c>
      <c r="C74" s="42">
        <v>769.73599999999999</v>
      </c>
      <c r="D74" s="42">
        <v>214.46</v>
      </c>
      <c r="E74" s="42"/>
      <c r="F74" s="41"/>
    </row>
    <row r="75" spans="1:6" x14ac:dyDescent="0.25">
      <c r="A75" s="20" t="s">
        <v>97</v>
      </c>
      <c r="B75" s="43">
        <v>1479635.3263699999</v>
      </c>
      <c r="C75" s="43">
        <v>164680.52658999999</v>
      </c>
      <c r="D75" s="43">
        <v>51471.72928</v>
      </c>
      <c r="E75" s="43">
        <v>188673.81309000001</v>
      </c>
      <c r="F75" s="41"/>
    </row>
    <row r="76" spans="1:6" x14ac:dyDescent="0.25">
      <c r="B76" s="41"/>
      <c r="C76" s="41"/>
      <c r="D76" s="41"/>
      <c r="E76" s="41"/>
    </row>
  </sheetData>
  <mergeCells count="33">
    <mergeCell ref="A31:D31"/>
    <mergeCell ref="A32:D32"/>
    <mergeCell ref="A26:D26"/>
    <mergeCell ref="A27:D27"/>
    <mergeCell ref="A28:D28"/>
    <mergeCell ref="A29:D29"/>
    <mergeCell ref="A30:D30"/>
    <mergeCell ref="A21:D21"/>
    <mergeCell ref="A22:D22"/>
    <mergeCell ref="A23:D23"/>
    <mergeCell ref="A24:D24"/>
    <mergeCell ref="A25:D25"/>
    <mergeCell ref="A16:D16"/>
    <mergeCell ref="A17:D17"/>
    <mergeCell ref="A18:D18"/>
    <mergeCell ref="A19:D19"/>
    <mergeCell ref="A20:D20"/>
    <mergeCell ref="A1:E1"/>
    <mergeCell ref="A2:E2"/>
    <mergeCell ref="A5:D5"/>
    <mergeCell ref="A33:D33"/>
    <mergeCell ref="A35:A36"/>
    <mergeCell ref="B35:B36"/>
    <mergeCell ref="C35:E35"/>
    <mergeCell ref="A7:D7"/>
    <mergeCell ref="A8:D8"/>
    <mergeCell ref="A9:D9"/>
    <mergeCell ref="A10:D10"/>
    <mergeCell ref="A11:D11"/>
    <mergeCell ref="A12:D12"/>
    <mergeCell ref="A13:D13"/>
    <mergeCell ref="A14:D14"/>
    <mergeCell ref="A15:D15"/>
  </mergeCells>
  <pageMargins left="0.70866141732283472" right="0.70866141732283472" top="0.74803149606299213" bottom="0.74803149606299213" header="0.31496062992125984" footer="0.31496062992125984"/>
  <pageSetup paperSize="9" scale="7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view="pageBreakPreview" topLeftCell="A31" zoomScaleNormal="100" zoomScaleSheetLayoutView="100" workbookViewId="0">
      <selection activeCell="B35" sqref="B35"/>
    </sheetView>
  </sheetViews>
  <sheetFormatPr defaultColWidth="8.77734375" defaultRowHeight="13.8" x14ac:dyDescent="0.25"/>
  <cols>
    <col min="1" max="1" width="38.21875" style="31" customWidth="1"/>
    <col min="2" max="5" width="13.21875" style="31" customWidth="1"/>
    <col min="6" max="6" width="13.109375" style="31" customWidth="1"/>
    <col min="7" max="7" width="13" style="31" customWidth="1"/>
    <col min="8" max="8" width="13.44140625" style="31" customWidth="1"/>
    <col min="9" max="9" width="13" style="31" customWidth="1"/>
    <col min="10" max="10" width="12.77734375" style="31" customWidth="1"/>
    <col min="11" max="11" width="11" style="31" customWidth="1"/>
    <col min="12" max="12" width="13.21875" style="31" customWidth="1"/>
    <col min="13" max="15" width="12.88671875" style="31" customWidth="1"/>
    <col min="16" max="16" width="10.44140625" style="31" customWidth="1"/>
    <col min="17" max="16384" width="8.77734375" style="31"/>
  </cols>
  <sheetData>
    <row r="1" spans="1:20" s="28" customFormat="1" ht="15.6" x14ac:dyDescent="0.3">
      <c r="A1" s="27" t="s">
        <v>58</v>
      </c>
      <c r="C1" s="29" t="s">
        <v>13</v>
      </c>
    </row>
    <row r="2" spans="1:20" x14ac:dyDescent="0.25">
      <c r="A2" s="30" t="str">
        <f>TEXT(EndData2,"[$-FC19]ДД.ММ.ГГГ")</f>
        <v>05.12.2019</v>
      </c>
      <c r="B2" s="30">
        <f>A2+1</f>
        <v>43805</v>
      </c>
      <c r="C2" s="26" t="str">
        <f>TEXT(B2,"[$-FC19]ДД.ММ.ГГГ")</f>
        <v>06.12.2019</v>
      </c>
      <c r="P2" s="32" t="s">
        <v>12</v>
      </c>
    </row>
    <row r="3" spans="1:20" ht="51.75" customHeight="1" x14ac:dyDescent="0.25">
      <c r="A3" s="23" t="s">
        <v>15</v>
      </c>
      <c r="B3" s="33" t="s">
        <v>16</v>
      </c>
      <c r="C3" s="34" t="s">
        <v>17</v>
      </c>
      <c r="D3" s="34" t="s">
        <v>18</v>
      </c>
      <c r="E3" s="34" t="s">
        <v>19</v>
      </c>
      <c r="F3" s="34" t="s">
        <v>20</v>
      </c>
      <c r="G3" s="34" t="s">
        <v>21</v>
      </c>
      <c r="H3" s="34" t="s">
        <v>22</v>
      </c>
      <c r="I3" s="34" t="s">
        <v>23</v>
      </c>
      <c r="J3" s="34" t="s">
        <v>24</v>
      </c>
      <c r="K3" s="34" t="s">
        <v>25</v>
      </c>
      <c r="L3" s="34" t="s">
        <v>26</v>
      </c>
      <c r="M3" s="34" t="s">
        <v>27</v>
      </c>
      <c r="N3" s="34" t="s">
        <v>28</v>
      </c>
      <c r="O3" s="34" t="s">
        <v>29</v>
      </c>
      <c r="P3" s="35" t="s">
        <v>11</v>
      </c>
    </row>
    <row r="4" spans="1:20" ht="39.6" x14ac:dyDescent="0.25">
      <c r="A4" s="21" t="s">
        <v>31</v>
      </c>
      <c r="B4" s="24"/>
      <c r="C4" s="24"/>
      <c r="D4" s="24">
        <v>18344.416000000001</v>
      </c>
      <c r="E4" s="24"/>
      <c r="F4" s="24"/>
      <c r="G4" s="24"/>
      <c r="H4" s="24"/>
      <c r="I4" s="24"/>
      <c r="J4" s="24"/>
      <c r="K4" s="24">
        <v>4668.3370000000004</v>
      </c>
      <c r="L4" s="24"/>
      <c r="M4" s="24"/>
      <c r="N4" s="24"/>
      <c r="O4" s="24"/>
      <c r="P4" s="44">
        <v>23012.753000000001</v>
      </c>
      <c r="Q4" s="32"/>
      <c r="R4" s="32"/>
      <c r="S4" s="32"/>
      <c r="T4" s="32"/>
    </row>
    <row r="5" spans="1:20" ht="26.4" x14ac:dyDescent="0.25">
      <c r="A5" s="21" t="s">
        <v>32</v>
      </c>
      <c r="B5" s="24"/>
      <c r="C5" s="24">
        <v>36158.3632</v>
      </c>
      <c r="D5" s="24"/>
      <c r="E5" s="24"/>
      <c r="F5" s="24"/>
      <c r="G5" s="24"/>
      <c r="H5" s="24"/>
      <c r="I5" s="24"/>
      <c r="J5" s="24"/>
      <c r="K5" s="24"/>
      <c r="L5" s="24"/>
      <c r="M5" s="24"/>
      <c r="N5" s="24">
        <v>6500</v>
      </c>
      <c r="O5" s="24"/>
      <c r="P5" s="44">
        <v>42658.3632</v>
      </c>
      <c r="Q5" s="32"/>
      <c r="R5" s="32"/>
      <c r="S5" s="32"/>
      <c r="T5" s="32"/>
    </row>
    <row r="6" spans="1:20" ht="26.4" x14ac:dyDescent="0.25">
      <c r="A6" s="21" t="s">
        <v>33</v>
      </c>
      <c r="B6" s="24"/>
      <c r="C6" s="24"/>
      <c r="D6" s="24">
        <v>386.87900000000002</v>
      </c>
      <c r="E6" s="24"/>
      <c r="F6" s="24"/>
      <c r="G6" s="24"/>
      <c r="H6" s="24"/>
      <c r="I6" s="24"/>
      <c r="J6" s="24"/>
      <c r="K6" s="24"/>
      <c r="L6" s="24"/>
      <c r="M6" s="24"/>
      <c r="N6" s="24"/>
      <c r="O6" s="24"/>
      <c r="P6" s="44">
        <v>386.87900000000002</v>
      </c>
      <c r="Q6" s="32"/>
      <c r="R6" s="32"/>
      <c r="S6" s="32"/>
      <c r="T6" s="32"/>
    </row>
    <row r="7" spans="1:20" ht="105.6" x14ac:dyDescent="0.25">
      <c r="A7" s="21" t="s">
        <v>34</v>
      </c>
      <c r="B7" s="24">
        <v>-28059.38004</v>
      </c>
      <c r="C7" s="24"/>
      <c r="D7" s="24"/>
      <c r="E7" s="24"/>
      <c r="F7" s="24"/>
      <c r="G7" s="24">
        <v>1159.6400000000001</v>
      </c>
      <c r="H7" s="24"/>
      <c r="I7" s="24"/>
      <c r="J7" s="24">
        <v>215.83546000000001</v>
      </c>
      <c r="K7" s="24">
        <v>9219.2443199999998</v>
      </c>
      <c r="L7" s="24">
        <v>4313.1922199999999</v>
      </c>
      <c r="M7" s="24">
        <v>1547.0392300000001</v>
      </c>
      <c r="N7" s="24">
        <v>-330</v>
      </c>
      <c r="O7" s="24"/>
      <c r="P7" s="44">
        <v>-11934.428809999999</v>
      </c>
      <c r="Q7" s="32"/>
      <c r="R7" s="32"/>
      <c r="S7" s="32"/>
      <c r="T7" s="32"/>
    </row>
    <row r="8" spans="1:20" ht="39.6" x14ac:dyDescent="0.25">
      <c r="A8" s="21" t="s">
        <v>35</v>
      </c>
      <c r="B8" s="24"/>
      <c r="C8" s="24">
        <v>21148.042099999999</v>
      </c>
      <c r="D8" s="24"/>
      <c r="E8" s="24"/>
      <c r="F8" s="24"/>
      <c r="G8" s="24"/>
      <c r="H8" s="24"/>
      <c r="I8" s="24"/>
      <c r="J8" s="24">
        <v>-4187.1792100000002</v>
      </c>
      <c r="K8" s="24">
        <v>10771.750690000001</v>
      </c>
      <c r="L8" s="24"/>
      <c r="M8" s="24"/>
      <c r="N8" s="24"/>
      <c r="O8" s="24"/>
      <c r="P8" s="44">
        <v>27732.613580000001</v>
      </c>
      <c r="Q8" s="32"/>
      <c r="R8" s="32"/>
      <c r="S8" s="32"/>
      <c r="T8" s="32"/>
    </row>
    <row r="9" spans="1:20" ht="79.2" x14ac:dyDescent="0.25">
      <c r="A9" s="21" t="s">
        <v>36</v>
      </c>
      <c r="B9" s="24">
        <v>127.83499999999999</v>
      </c>
      <c r="C9" s="24"/>
      <c r="D9" s="24"/>
      <c r="E9" s="24"/>
      <c r="F9" s="24"/>
      <c r="G9" s="24"/>
      <c r="H9" s="24"/>
      <c r="I9" s="24"/>
      <c r="J9" s="24"/>
      <c r="K9" s="24"/>
      <c r="L9" s="24"/>
      <c r="M9" s="24"/>
      <c r="N9" s="24"/>
      <c r="O9" s="24"/>
      <c r="P9" s="44">
        <v>127.83499999999999</v>
      </c>
      <c r="Q9" s="32"/>
      <c r="R9" s="32"/>
      <c r="S9" s="32"/>
      <c r="T9" s="32"/>
    </row>
    <row r="10" spans="1:20" ht="52.8" x14ac:dyDescent="0.25">
      <c r="A10" s="21" t="s">
        <v>37</v>
      </c>
      <c r="B10" s="24">
        <v>230.6</v>
      </c>
      <c r="C10" s="24">
        <v>-24.982320000000001</v>
      </c>
      <c r="D10" s="24">
        <v>200</v>
      </c>
      <c r="E10" s="24">
        <v>192</v>
      </c>
      <c r="F10" s="24">
        <v>77</v>
      </c>
      <c r="G10" s="24">
        <v>218.5</v>
      </c>
      <c r="H10" s="24">
        <v>74.279529999999994</v>
      </c>
      <c r="I10" s="24">
        <v>7.2267099999999997</v>
      </c>
      <c r="J10" s="24">
        <v>281.16500000000002</v>
      </c>
      <c r="K10" s="24"/>
      <c r="L10" s="24">
        <v>74.132220000000004</v>
      </c>
      <c r="M10" s="24">
        <v>65</v>
      </c>
      <c r="N10" s="24">
        <v>76.411000000000001</v>
      </c>
      <c r="O10" s="24"/>
      <c r="P10" s="44">
        <v>1471.33214</v>
      </c>
      <c r="Q10" s="32"/>
      <c r="R10" s="32"/>
      <c r="S10" s="32"/>
      <c r="T10" s="32"/>
    </row>
    <row r="11" spans="1:20" ht="79.2" x14ac:dyDescent="0.25">
      <c r="A11" s="21" t="s">
        <v>38</v>
      </c>
      <c r="B11" s="24">
        <v>1447.0142800000001</v>
      </c>
      <c r="C11" s="24">
        <v>1476.02037</v>
      </c>
      <c r="D11" s="24">
        <v>52</v>
      </c>
      <c r="E11" s="24"/>
      <c r="F11" s="24"/>
      <c r="G11" s="24">
        <v>268</v>
      </c>
      <c r="H11" s="24">
        <v>146.3913</v>
      </c>
      <c r="I11" s="24">
        <v>198.83573999999999</v>
      </c>
      <c r="J11" s="24">
        <v>66.25</v>
      </c>
      <c r="K11" s="24">
        <v>37.402000000000001</v>
      </c>
      <c r="L11" s="24">
        <v>143.63238999999999</v>
      </c>
      <c r="M11" s="24">
        <v>34.65</v>
      </c>
      <c r="N11" s="24">
        <v>210.755</v>
      </c>
      <c r="O11" s="24"/>
      <c r="P11" s="44">
        <v>4080.9510799999998</v>
      </c>
      <c r="Q11" s="32"/>
      <c r="R11" s="32"/>
      <c r="S11" s="32"/>
      <c r="T11" s="32"/>
    </row>
    <row r="12" spans="1:20" ht="79.2" x14ac:dyDescent="0.25">
      <c r="A12" s="21" t="s">
        <v>39</v>
      </c>
      <c r="B12" s="24"/>
      <c r="C12" s="24">
        <v>18.549700000000001</v>
      </c>
      <c r="D12" s="24"/>
      <c r="E12" s="24"/>
      <c r="F12" s="24"/>
      <c r="G12" s="24">
        <v>30.213339999999999</v>
      </c>
      <c r="H12" s="24"/>
      <c r="I12" s="24"/>
      <c r="J12" s="24">
        <v>52.014240000000001</v>
      </c>
      <c r="K12" s="24"/>
      <c r="L12" s="24"/>
      <c r="M12" s="24">
        <v>12.33379</v>
      </c>
      <c r="N12" s="24"/>
      <c r="O12" s="24"/>
      <c r="P12" s="44">
        <v>113.11107</v>
      </c>
      <c r="Q12" s="32"/>
      <c r="R12" s="32"/>
      <c r="S12" s="32"/>
      <c r="T12" s="32"/>
    </row>
    <row r="13" spans="1:20" ht="316.8" x14ac:dyDescent="0.25">
      <c r="A13" s="21" t="s">
        <v>40</v>
      </c>
      <c r="B13" s="24">
        <v>30500</v>
      </c>
      <c r="C13" s="24">
        <v>27371.435270000002</v>
      </c>
      <c r="D13" s="24">
        <v>2275.6738999999998</v>
      </c>
      <c r="E13" s="24">
        <v>1177</v>
      </c>
      <c r="F13" s="24"/>
      <c r="G13" s="24"/>
      <c r="H13" s="24">
        <v>1030.508</v>
      </c>
      <c r="I13" s="24">
        <v>241.7</v>
      </c>
      <c r="J13" s="24"/>
      <c r="K13" s="24">
        <v>1435.9659999999999</v>
      </c>
      <c r="L13" s="24">
        <v>1582.25657</v>
      </c>
      <c r="M13" s="24">
        <v>2849.04</v>
      </c>
      <c r="N13" s="24">
        <v>1192.20975</v>
      </c>
      <c r="O13" s="24"/>
      <c r="P13" s="44">
        <v>69655.789489999996</v>
      </c>
      <c r="Q13" s="32"/>
      <c r="R13" s="32"/>
      <c r="S13" s="32"/>
      <c r="T13" s="32"/>
    </row>
    <row r="14" spans="1:20" ht="158.4" x14ac:dyDescent="0.25">
      <c r="A14" s="21" t="s">
        <v>41</v>
      </c>
      <c r="B14" s="24">
        <v>131637.05321000001</v>
      </c>
      <c r="C14" s="24">
        <v>114082.91166</v>
      </c>
      <c r="D14" s="24">
        <v>29764.66719</v>
      </c>
      <c r="E14" s="24">
        <v>28202</v>
      </c>
      <c r="F14" s="24">
        <v>3224</v>
      </c>
      <c r="G14" s="24">
        <v>29595.307820000002</v>
      </c>
      <c r="H14" s="24">
        <v>9082.4043700000002</v>
      </c>
      <c r="I14" s="24">
        <v>4420.5454399999999</v>
      </c>
      <c r="J14" s="24"/>
      <c r="K14" s="24">
        <v>7993.3233300000002</v>
      </c>
      <c r="L14" s="24">
        <v>20081.38724</v>
      </c>
      <c r="M14" s="24">
        <v>13812.99595</v>
      </c>
      <c r="N14" s="24">
        <v>13816.91923</v>
      </c>
      <c r="O14" s="24">
        <v>15530.304959999999</v>
      </c>
      <c r="P14" s="44">
        <v>421243.82040000003</v>
      </c>
      <c r="Q14" s="32"/>
      <c r="R14" s="32"/>
      <c r="S14" s="32"/>
      <c r="T14" s="32"/>
    </row>
    <row r="15" spans="1:20" ht="92.4" x14ac:dyDescent="0.25">
      <c r="A15" s="21" t="s">
        <v>42</v>
      </c>
      <c r="B15" s="24">
        <v>14142.36145</v>
      </c>
      <c r="C15" s="24">
        <v>5000</v>
      </c>
      <c r="D15" s="24">
        <v>1805.0155600000001</v>
      </c>
      <c r="E15" s="24"/>
      <c r="F15" s="24"/>
      <c r="G15" s="24">
        <v>5729.625</v>
      </c>
      <c r="H15" s="24">
        <v>381.81362999999999</v>
      </c>
      <c r="I15" s="24">
        <v>103.05369</v>
      </c>
      <c r="J15" s="24"/>
      <c r="K15" s="24">
        <v>707.2</v>
      </c>
      <c r="L15" s="24">
        <v>529.00724000000002</v>
      </c>
      <c r="M15" s="24"/>
      <c r="N15" s="24">
        <v>2155.0120999999999</v>
      </c>
      <c r="O15" s="24">
        <v>1333.4194600000001</v>
      </c>
      <c r="P15" s="44">
        <v>31886.508129999998</v>
      </c>
      <c r="Q15" s="32"/>
      <c r="R15" s="32"/>
      <c r="S15" s="32"/>
      <c r="T15" s="32"/>
    </row>
    <row r="16" spans="1:20" ht="132" x14ac:dyDescent="0.25">
      <c r="A16" s="21" t="s">
        <v>43</v>
      </c>
      <c r="B16" s="24">
        <v>2.9001999999999999</v>
      </c>
      <c r="C16" s="24">
        <v>18.414719999999999</v>
      </c>
      <c r="D16" s="24"/>
      <c r="E16" s="24"/>
      <c r="F16" s="24"/>
      <c r="G16" s="24"/>
      <c r="H16" s="24">
        <v>2.7389999999999999</v>
      </c>
      <c r="I16" s="24"/>
      <c r="J16" s="24">
        <v>3.7250000000000001</v>
      </c>
      <c r="K16" s="24">
        <v>4.0101599999999999</v>
      </c>
      <c r="L16" s="24"/>
      <c r="M16" s="24"/>
      <c r="N16" s="24"/>
      <c r="O16" s="24"/>
      <c r="P16" s="44">
        <v>31.789079999999998</v>
      </c>
      <c r="Q16" s="32"/>
      <c r="R16" s="32"/>
      <c r="S16" s="32"/>
      <c r="T16" s="32"/>
    </row>
    <row r="17" spans="1:20" ht="79.2" x14ac:dyDescent="0.25">
      <c r="A17" s="21" t="s">
        <v>44</v>
      </c>
      <c r="B17" s="24"/>
      <c r="C17" s="24">
        <v>150</v>
      </c>
      <c r="D17" s="24"/>
      <c r="E17" s="24">
        <v>300</v>
      </c>
      <c r="F17" s="24"/>
      <c r="G17" s="24"/>
      <c r="H17" s="24"/>
      <c r="I17" s="24"/>
      <c r="J17" s="24"/>
      <c r="K17" s="24"/>
      <c r="L17" s="24"/>
      <c r="M17" s="24"/>
      <c r="N17" s="24"/>
      <c r="O17" s="24"/>
      <c r="P17" s="44">
        <v>450</v>
      </c>
      <c r="Q17" s="32"/>
      <c r="R17" s="32"/>
      <c r="S17" s="32"/>
      <c r="T17" s="32"/>
    </row>
    <row r="18" spans="1:20" ht="118.8" x14ac:dyDescent="0.25">
      <c r="A18" s="21" t="s">
        <v>45</v>
      </c>
      <c r="B18" s="24">
        <v>10707.5</v>
      </c>
      <c r="C18" s="24">
        <v>2986.9668999999999</v>
      </c>
      <c r="D18" s="24">
        <v>362.88380000000001</v>
      </c>
      <c r="E18" s="24"/>
      <c r="F18" s="24">
        <v>343.25799999999998</v>
      </c>
      <c r="G18" s="24">
        <v>375.68</v>
      </c>
      <c r="H18" s="24">
        <v>118.64685</v>
      </c>
      <c r="I18" s="24"/>
      <c r="J18" s="24"/>
      <c r="K18" s="24"/>
      <c r="L18" s="24">
        <v>300</v>
      </c>
      <c r="M18" s="24"/>
      <c r="N18" s="24">
        <v>345.70774999999998</v>
      </c>
      <c r="O18" s="24"/>
      <c r="P18" s="44">
        <v>15540.6433</v>
      </c>
      <c r="Q18" s="32"/>
      <c r="R18" s="32"/>
      <c r="S18" s="32"/>
      <c r="T18" s="32"/>
    </row>
    <row r="19" spans="1:20" ht="118.8" x14ac:dyDescent="0.25">
      <c r="A19" s="21" t="s">
        <v>46</v>
      </c>
      <c r="B19" s="24"/>
      <c r="C19" s="24">
        <v>60694.438000000002</v>
      </c>
      <c r="D19" s="24">
        <v>13797.4</v>
      </c>
      <c r="E19" s="24">
        <v>9398.7900000000009</v>
      </c>
      <c r="F19" s="24"/>
      <c r="G19" s="24">
        <v>2450</v>
      </c>
      <c r="H19" s="24">
        <v>4876.8735399999996</v>
      </c>
      <c r="I19" s="24">
        <v>1975.2</v>
      </c>
      <c r="J19" s="24"/>
      <c r="K19" s="24">
        <v>640</v>
      </c>
      <c r="L19" s="24">
        <v>4116.0332699999999</v>
      </c>
      <c r="M19" s="24"/>
      <c r="N19" s="24">
        <v>5677.0586300000004</v>
      </c>
      <c r="O19" s="24">
        <v>2263.8639600000001</v>
      </c>
      <c r="P19" s="44">
        <v>105889.6574</v>
      </c>
      <c r="Q19" s="32"/>
      <c r="R19" s="32"/>
      <c r="S19" s="32"/>
      <c r="T19" s="32"/>
    </row>
    <row r="20" spans="1:20" ht="66" x14ac:dyDescent="0.25">
      <c r="A20" s="21" t="s">
        <v>47</v>
      </c>
      <c r="B20" s="24">
        <v>14926.461240000001</v>
      </c>
      <c r="C20" s="24">
        <v>2822.027</v>
      </c>
      <c r="D20" s="24"/>
      <c r="E20" s="24"/>
      <c r="F20" s="24"/>
      <c r="G20" s="24">
        <v>526</v>
      </c>
      <c r="H20" s="24">
        <v>244.34755000000001</v>
      </c>
      <c r="I20" s="24">
        <v>-31.56644</v>
      </c>
      <c r="J20" s="24">
        <v>2681.0580100000002</v>
      </c>
      <c r="K20" s="24">
        <v>384</v>
      </c>
      <c r="L20" s="24">
        <v>786.00618999999995</v>
      </c>
      <c r="M20" s="24"/>
      <c r="N20" s="24">
        <v>1366.1073799999999</v>
      </c>
      <c r="O20" s="24">
        <v>5714.3779999999997</v>
      </c>
      <c r="P20" s="44">
        <v>29418.818930000001</v>
      </c>
      <c r="Q20" s="32"/>
      <c r="R20" s="32"/>
      <c r="S20" s="32"/>
      <c r="T20" s="32"/>
    </row>
    <row r="21" spans="1:20" ht="92.4" x14ac:dyDescent="0.25">
      <c r="A21" s="21" t="s">
        <v>48</v>
      </c>
      <c r="B21" s="24">
        <v>1014.2568</v>
      </c>
      <c r="C21" s="24">
        <v>1410.80861</v>
      </c>
      <c r="D21" s="24">
        <v>306.31380000000001</v>
      </c>
      <c r="E21" s="24">
        <v>80</v>
      </c>
      <c r="F21" s="24"/>
      <c r="G21" s="24">
        <v>107.69977</v>
      </c>
      <c r="H21" s="24">
        <v>25.79298</v>
      </c>
      <c r="I21" s="24">
        <v>-34.705629999999999</v>
      </c>
      <c r="J21" s="24"/>
      <c r="K21" s="24">
        <v>57.868989999999997</v>
      </c>
      <c r="L21" s="24">
        <v>131.72183000000001</v>
      </c>
      <c r="M21" s="24"/>
      <c r="N21" s="24">
        <v>72.74512</v>
      </c>
      <c r="O21" s="24"/>
      <c r="P21" s="44">
        <v>3172.50227</v>
      </c>
      <c r="Q21" s="32"/>
      <c r="R21" s="32"/>
      <c r="S21" s="32"/>
      <c r="T21" s="32"/>
    </row>
    <row r="22" spans="1:20" ht="66" x14ac:dyDescent="0.25">
      <c r="A22" s="21" t="s">
        <v>49</v>
      </c>
      <c r="B22" s="24"/>
      <c r="C22" s="24">
        <v>950.35</v>
      </c>
      <c r="D22" s="24">
        <v>138.1</v>
      </c>
      <c r="E22" s="24"/>
      <c r="F22" s="24">
        <v>250</v>
      </c>
      <c r="G22" s="24">
        <v>189.8</v>
      </c>
      <c r="H22" s="24"/>
      <c r="I22" s="24"/>
      <c r="J22" s="24"/>
      <c r="K22" s="24">
        <v>383.44164999999998</v>
      </c>
      <c r="L22" s="24"/>
      <c r="M22" s="24"/>
      <c r="N22" s="24"/>
      <c r="O22" s="24"/>
      <c r="P22" s="44">
        <v>1911.69165</v>
      </c>
      <c r="Q22" s="32"/>
      <c r="R22" s="32"/>
      <c r="S22" s="32"/>
      <c r="T22" s="32"/>
    </row>
    <row r="23" spans="1:20" ht="79.2" x14ac:dyDescent="0.25">
      <c r="A23" s="21" t="s">
        <v>50</v>
      </c>
      <c r="B23" s="24"/>
      <c r="C23" s="24"/>
      <c r="D23" s="24"/>
      <c r="E23" s="24"/>
      <c r="F23" s="24"/>
      <c r="G23" s="24"/>
      <c r="H23" s="24">
        <v>1240</v>
      </c>
      <c r="I23" s="24"/>
      <c r="J23" s="24"/>
      <c r="K23" s="24">
        <v>2545.8601100000001</v>
      </c>
      <c r="L23" s="24"/>
      <c r="M23" s="24"/>
      <c r="N23" s="24"/>
      <c r="O23" s="24"/>
      <c r="P23" s="44">
        <v>3785.8601100000001</v>
      </c>
      <c r="Q23" s="32"/>
      <c r="R23" s="32"/>
      <c r="S23" s="32"/>
      <c r="T23" s="32"/>
    </row>
    <row r="24" spans="1:20" ht="171.6" x14ac:dyDescent="0.25">
      <c r="A24" s="21" t="s">
        <v>51</v>
      </c>
      <c r="B24" s="24">
        <v>463.33499999999998</v>
      </c>
      <c r="C24" s="24">
        <v>2</v>
      </c>
      <c r="D24" s="24"/>
      <c r="E24" s="24"/>
      <c r="F24" s="24"/>
      <c r="G24" s="24"/>
      <c r="H24" s="24"/>
      <c r="I24" s="24"/>
      <c r="J24" s="24">
        <v>336.334</v>
      </c>
      <c r="K24" s="24"/>
      <c r="L24" s="24"/>
      <c r="M24" s="24"/>
      <c r="N24" s="24"/>
      <c r="O24" s="24"/>
      <c r="P24" s="44">
        <v>801.66899999999998</v>
      </c>
      <c r="Q24" s="32"/>
      <c r="R24" s="32"/>
      <c r="S24" s="32"/>
      <c r="T24" s="32"/>
    </row>
    <row r="25" spans="1:20" ht="52.8" x14ac:dyDescent="0.25">
      <c r="A25" s="21" t="s">
        <v>52</v>
      </c>
      <c r="B25" s="24"/>
      <c r="C25" s="24"/>
      <c r="D25" s="24"/>
      <c r="E25" s="24"/>
      <c r="F25" s="24"/>
      <c r="G25" s="24"/>
      <c r="H25" s="24"/>
      <c r="I25" s="24"/>
      <c r="J25" s="24"/>
      <c r="K25" s="24"/>
      <c r="L25" s="24"/>
      <c r="M25" s="24"/>
      <c r="N25" s="24">
        <v>90</v>
      </c>
      <c r="O25" s="24"/>
      <c r="P25" s="44">
        <v>90</v>
      </c>
      <c r="Q25" s="32"/>
      <c r="R25" s="32"/>
      <c r="S25" s="32"/>
      <c r="T25" s="32"/>
    </row>
    <row r="26" spans="1:20" ht="79.2" x14ac:dyDescent="0.25">
      <c r="A26" s="21" t="s">
        <v>53</v>
      </c>
      <c r="B26" s="24">
        <v>8650.1519200000002</v>
      </c>
      <c r="C26" s="24"/>
      <c r="D26" s="24"/>
      <c r="E26" s="24"/>
      <c r="F26" s="24"/>
      <c r="G26" s="24"/>
      <c r="H26" s="24"/>
      <c r="I26" s="24"/>
      <c r="J26" s="24"/>
      <c r="K26" s="24"/>
      <c r="L26" s="24"/>
      <c r="M26" s="24"/>
      <c r="N26" s="24"/>
      <c r="O26" s="24"/>
      <c r="P26" s="44">
        <v>8650.1519200000002</v>
      </c>
      <c r="Q26" s="32"/>
      <c r="R26" s="32"/>
      <c r="S26" s="32"/>
      <c r="T26" s="32"/>
    </row>
    <row r="27" spans="1:20" ht="79.2" x14ac:dyDescent="0.25">
      <c r="A27" s="21" t="s">
        <v>53</v>
      </c>
      <c r="B27" s="24">
        <v>7432.4684200000002</v>
      </c>
      <c r="C27" s="24"/>
      <c r="D27" s="24"/>
      <c r="E27" s="24"/>
      <c r="F27" s="24"/>
      <c r="G27" s="24"/>
      <c r="H27" s="24"/>
      <c r="I27" s="24"/>
      <c r="J27" s="24"/>
      <c r="K27" s="24"/>
      <c r="L27" s="24"/>
      <c r="M27" s="24"/>
      <c r="N27" s="24"/>
      <c r="O27" s="24"/>
      <c r="P27" s="44">
        <v>7432.4684200000002</v>
      </c>
      <c r="Q27" s="32"/>
      <c r="R27" s="32"/>
      <c r="S27" s="32"/>
      <c r="T27" s="32"/>
    </row>
    <row r="28" spans="1:20" ht="26.4" x14ac:dyDescent="0.25">
      <c r="A28" s="21" t="s">
        <v>54</v>
      </c>
      <c r="B28" s="24"/>
      <c r="C28" s="24"/>
      <c r="D28" s="24"/>
      <c r="E28" s="24"/>
      <c r="F28" s="24"/>
      <c r="G28" s="24"/>
      <c r="H28" s="24"/>
      <c r="I28" s="24"/>
      <c r="J28" s="24"/>
      <c r="K28" s="24">
        <v>267.67655000000002</v>
      </c>
      <c r="L28" s="24"/>
      <c r="M28" s="24"/>
      <c r="N28" s="24"/>
      <c r="O28" s="24"/>
      <c r="P28" s="44">
        <v>267.67655000000002</v>
      </c>
      <c r="Q28" s="32"/>
      <c r="R28" s="32"/>
      <c r="S28" s="32"/>
      <c r="T28" s="32"/>
    </row>
    <row r="29" spans="1:20" ht="39.6" x14ac:dyDescent="0.25">
      <c r="A29" s="21" t="s">
        <v>55</v>
      </c>
      <c r="B29" s="24">
        <v>9096.6312799999996</v>
      </c>
      <c r="C29" s="24"/>
      <c r="D29" s="24"/>
      <c r="E29" s="24"/>
      <c r="F29" s="24"/>
      <c r="G29" s="24"/>
      <c r="H29" s="24"/>
      <c r="I29" s="24"/>
      <c r="J29" s="24"/>
      <c r="K29" s="24"/>
      <c r="L29" s="24"/>
      <c r="M29" s="24"/>
      <c r="N29" s="24"/>
      <c r="O29" s="24"/>
      <c r="P29" s="44">
        <v>9096.6312799999996</v>
      </c>
      <c r="Q29" s="32"/>
      <c r="R29" s="32"/>
      <c r="S29" s="32"/>
      <c r="T29" s="32"/>
    </row>
    <row r="30" spans="1:20" ht="52.8" x14ac:dyDescent="0.25">
      <c r="A30" s="21" t="s">
        <v>56</v>
      </c>
      <c r="B30" s="24">
        <v>1684.5087799999999</v>
      </c>
      <c r="C30" s="24"/>
      <c r="D30" s="24"/>
      <c r="E30" s="24"/>
      <c r="F30" s="24"/>
      <c r="G30" s="24"/>
      <c r="H30" s="24"/>
      <c r="I30" s="24"/>
      <c r="J30" s="24"/>
      <c r="K30" s="24"/>
      <c r="L30" s="24"/>
      <c r="M30" s="24"/>
      <c r="N30" s="24"/>
      <c r="O30" s="24"/>
      <c r="P30" s="44">
        <v>1684.5087799999999</v>
      </c>
      <c r="Q30" s="32"/>
      <c r="R30" s="32"/>
      <c r="S30" s="32"/>
      <c r="T30" s="32"/>
    </row>
    <row r="31" spans="1:20" x14ac:dyDescent="0.25">
      <c r="A31" s="22" t="s">
        <v>57</v>
      </c>
      <c r="B31" s="25">
        <v>204003.69753999999</v>
      </c>
      <c r="C31" s="25">
        <v>274265.34521</v>
      </c>
      <c r="D31" s="25">
        <v>67433.349249999999</v>
      </c>
      <c r="E31" s="25">
        <v>39349.79</v>
      </c>
      <c r="F31" s="25">
        <v>3894.2579999999998</v>
      </c>
      <c r="G31" s="25">
        <v>40650.465929999998</v>
      </c>
      <c r="H31" s="25">
        <v>17223.796750000001</v>
      </c>
      <c r="I31" s="25">
        <v>6880.2895099999996</v>
      </c>
      <c r="J31" s="25">
        <v>-550.79750000000001</v>
      </c>
      <c r="K31" s="25">
        <v>39116.080800000003</v>
      </c>
      <c r="L31" s="25">
        <v>32057.369170000002</v>
      </c>
      <c r="M31" s="25">
        <v>18321.058969999998</v>
      </c>
      <c r="N31" s="25">
        <v>31172.92596</v>
      </c>
      <c r="O31" s="25">
        <v>24841.966380000002</v>
      </c>
      <c r="P31" s="44">
        <v>798659.59597000002</v>
      </c>
      <c r="Q31" s="40"/>
      <c r="R31" s="40"/>
      <c r="S31" s="40"/>
      <c r="T31" s="40"/>
    </row>
    <row r="32" spans="1:20" x14ac:dyDescent="0.25">
      <c r="B32" s="41"/>
      <c r="C32" s="41"/>
      <c r="D32" s="41"/>
      <c r="E32" s="41"/>
      <c r="F32" s="41"/>
      <c r="G32" s="41"/>
      <c r="H32" s="41"/>
      <c r="I32" s="41"/>
      <c r="J32" s="41"/>
      <c r="K32" s="41"/>
      <c r="L32" s="41"/>
      <c r="M32" s="41"/>
      <c r="N32" s="41"/>
      <c r="O32" s="41"/>
      <c r="P32" s="41"/>
    </row>
    <row r="33" spans="1:16" x14ac:dyDescent="0.25">
      <c r="A33" s="36" t="s">
        <v>30</v>
      </c>
      <c r="B33" s="45">
        <f>Учреждения!B75+'Муниципальные районы'!P31</f>
        <v>2278294.92234</v>
      </c>
      <c r="C33" s="41"/>
      <c r="D33" s="41"/>
      <c r="E33" s="41"/>
      <c r="F33" s="41"/>
      <c r="G33" s="41"/>
      <c r="H33" s="41"/>
      <c r="I33" s="41"/>
      <c r="J33" s="41"/>
      <c r="K33" s="41"/>
      <c r="L33" s="41"/>
      <c r="M33" s="41"/>
      <c r="N33" s="41"/>
      <c r="O33" s="41"/>
      <c r="P33" s="41"/>
    </row>
    <row r="34" spans="1:16" ht="32.25" customHeight="1" x14ac:dyDescent="0.25">
      <c r="A34" s="36" t="str">
        <f>CONCATENATE("Остатки бюджетных средств на ",C2,"г.")</f>
        <v>Остатки бюджетных средств на 06.12.2019г.</v>
      </c>
      <c r="B34" s="45">
        <v>389685.2</v>
      </c>
      <c r="C34" s="41"/>
      <c r="D34" s="41"/>
      <c r="E34" s="41"/>
      <c r="F34" s="41"/>
      <c r="G34" s="41"/>
      <c r="H34" s="41"/>
      <c r="I34" s="41"/>
      <c r="J34" s="41"/>
      <c r="K34" s="41"/>
      <c r="L34" s="41"/>
      <c r="M34" s="41"/>
      <c r="N34" s="41"/>
      <c r="O34" s="41"/>
      <c r="P34" s="41"/>
    </row>
  </sheetData>
  <pageMargins left="0.23622047244094491" right="0.23622047244094491" top="0.74803149606299213" bottom="0.74803149606299213" header="0.31496062992125984" footer="0.31496062992125984"/>
  <pageSetup paperSize="9" scale="62"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9</vt:i4>
      </vt:variant>
    </vt:vector>
  </HeadingPairs>
  <TitlesOfParts>
    <vt:vector size="11" baseType="lpstr">
      <vt:lpstr>Учреждения</vt:lpstr>
      <vt:lpstr>Муниципальные районы</vt:lpstr>
      <vt:lpstr>EndData</vt:lpstr>
      <vt:lpstr>EndData1</vt:lpstr>
      <vt:lpstr>EndData2</vt:lpstr>
      <vt:lpstr>StartData</vt:lpstr>
      <vt:lpstr>StartData1</vt:lpstr>
      <vt:lpstr>'Муниципальные районы'!Заголовки_для_печати</vt:lpstr>
      <vt:lpstr>Учреждения!Заголовки_для_печати</vt:lpstr>
      <vt:lpstr>'Муниципальные районы'!Область_печати</vt:lpstr>
      <vt:lpstr>Учреждения!Область_печати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2019-12-11T02:00:56Z</dcterms:modified>
</cp:coreProperties>
</file>