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Учреждения!$34:$35</definedName>
    <definedName name="_xlnm.Print_Area" localSheetId="1">'Муниципальные районы'!$A$1:$P$37</definedName>
    <definedName name="_xlnm.Print_Area" localSheetId="0">Учреждения!$A$1:$E$76</definedName>
  </definedNames>
  <calcPr calcId="162913" refMode="R1C1"/>
</workbook>
</file>

<file path=xl/calcChain.xml><?xml version="1.0" encoding="utf-8"?>
<calcChain xmlns="http://schemas.openxmlformats.org/spreadsheetml/2006/main">
  <c r="E32" i="1" l="1"/>
  <c r="E8" i="1" s="1"/>
  <c r="B34" i="2"/>
  <c r="E9" i="1"/>
  <c r="A2" i="2" l="1"/>
  <c r="B2" i="2" s="1"/>
  <c r="C2" i="2" s="1"/>
  <c r="A3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<sst xmlns="http://schemas.openxmlformats.org/spreadsheetml/2006/main" count="126" uniqueCount="125">
  <si>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</si>
  <si>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</si>
  <si>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</si>
  <si>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</si>
  <si>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</si>
  <si>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</si>
  <si>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</si>
  <si>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</si>
  <si>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</si>
  <si>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</si>
  <si>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</si>
  <si>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</si>
  <si>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</si>
  <si>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</si>
  <si>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</si>
  <si>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</si>
  <si>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</si>
  <si>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</si>
  <si>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</si>
  <si>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</si>
  <si>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</si>
  <si>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</si>
  <si>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</si>
  <si>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</si>
  <si>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</si>
  <si>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</si>
  <si>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</si>
  <si>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</si>
  <si>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</si>
  <si>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</si>
  <si>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</si>
  <si>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</si>
  <si>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</si>
  <si>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</si>
  <si>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</si>
  <si>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</si>
  <si>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</si>
  <si>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</si>
  <si>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</si>
  <si>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</si>
  <si>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</si>
  <si>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</si>
  <si>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</si>
  <si>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</si>
  <si>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</si>
  <si>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</si>
  <si>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</si>
  <si>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</si>
  <si>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</si>
  <si>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</si>
  <si>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</si>
  <si>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</si>
  <si>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</si>
  <si>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</si>
  <si>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</si>
  <si>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</si>
  <si>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проведение ремонтных работ в помещениях МБУК «Межпоселенческий дом культуры и творчества молодёжи «Юность» в г. Елизово Елизовского района Камчатского края</t>
  </si>
  <si>
    <t>Государственная поддержка отрасли культуры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</si>
  <si>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</si>
  <si>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</si>
  <si>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07.11.2019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</si>
  <si>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</si>
  <si>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</si>
  <si>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</si>
  <si>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</si>
  <si>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</si>
  <si>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</si>
  <si>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</si>
  <si>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</si>
  <si>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</si>
  <si>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</si>
  <si>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</si>
  <si>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</si>
  <si>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</si>
  <si>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</si>
  <si>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</si>
  <si>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</si>
  <si>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</si>
  <si>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</si>
  <si>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</si>
  <si>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</si>
  <si>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</si>
  <si>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</si>
  <si>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</si>
  <si>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</si>
  <si>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</si>
  <si>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</si>
  <si>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</si>
  <si>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</si>
  <si>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</si>
  <si>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</si>
  <si>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</si>
  <si>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</si>
  <si>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</si>
  <si>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</si>
  <si>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</si>
  <si>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</si>
  <si>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</si>
  <si>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</si>
  <si>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</si>
  <si>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ИТОГО</t>
  </si>
  <si>
    <t>01.11.2019</t>
  </si>
  <si>
    <t>Субвенции на осуществление отдельных полномочий в области лесных отношений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</si>
  <si>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</si>
  <si>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</si>
  <si>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</si>
  <si>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Единая субвенция бюджетам субъектов Российской Федерации и бюджету г. Байконура</t>
  </si>
  <si>
    <t>Субвенции на оплату жилищно-коммунальных услуг отдельным категориям граждан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</si>
  <si>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</si>
  <si>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Субсидия на реализацию дополнительных мероприятий в сфере занятости населения</t>
  </si>
  <si>
    <t>Субсидии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</si>
  <si>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</si>
  <si>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реализацию программ формирования современной городской среды</t>
  </si>
  <si>
    <t>Субсидии в целях развития паллиативной медицинской помощи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</si>
  <si>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</si>
  <si>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Иные межбюджетные трансферты на создание системы долговременного ухода за гражданами пожилого возраста и инвалидами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</si>
  <si>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</si>
  <si>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Субвенции на увеличение площади лесовосстановления</t>
  </si>
  <si>
    <t>Субсидия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округа, за счет средств резервного фонда Правительства Российской Федерации</t>
  </si>
  <si>
    <t>Дотации бюджетам субъектов Российской Федерации на выравнивание бюджетной обеспеченности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</si>
  <si>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</si>
  <si>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</si>
  <si>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Иные межбюджетные трансферты на финансовое обеспечение дорожной деятельности (Иные межбюджетные трансферты, предоставляемые на достижение целевых показателей региональных программ в сфере дорожного хозяйства, предусматривающих осуществление крупных особо важных для социально-экономического развития Российской Федерации проектов)</t>
  </si>
  <si>
    <t>Субсидии на государственную поддержку малого и среднего предпринимательства в субъектах Российской Федерации</t>
  </si>
  <si>
    <t>* Отрицательные значения сложились за счет возврата остатков неиспользованных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</si>
</sst>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 applyNumberFormat="0" applyBorder="0" applyAlignment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wrapText="1"/>
    </xf>
    <xf numFmtId="164" fontId="15" fillId="0" borderId="4" xfId="0" applyNumberFormat="1" applyFont="1" applyBorder="1"/>
    <xf numFmtId="0" fontId="20" fillId="0" borderId="0" xfId="0" applyFont="1" applyAlignment="1">
      <alignment horizontal="right"/>
    </xf>
    <xf numFmtId="164" fontId="7" fillId="2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topLeftCell="A58" zoomScaleNormal="100" zoomScaleSheetLayoutView="100" workbookViewId="0">
      <selection activeCell="E5" sqref="E5"/>
    </sheetView>
  </sheetViews>
  <sheetFormatPr defaultRowHeight="14.4" x14ac:dyDescent="0.3"/>
  <cols>
    <col min="1" max="1" width="72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2" t="s">
        <v>0</v>
      </c>
      <c r="B1" s="42"/>
      <c r="C1" s="42"/>
      <c r="D1" s="42"/>
      <c r="E1" s="42"/>
      <c r="F1" s="30" t="s">
        <v>101</v>
      </c>
      <c r="G1" s="31" t="str">
        <f>TEXT(F1,"[$-FC19]ДД ММММ")</f>
        <v>01 ноября</v>
      </c>
      <c r="H1" s="31" t="str">
        <f>TEXT(F1,"[$-FC19]ДД.ММ.ГГГ \г")</f>
        <v>01.11.2019 г</v>
      </c>
    </row>
    <row r="2" spans="1:9" ht="15.6" x14ac:dyDescent="0.3">
      <c r="A2" s="42" t="str">
        <f>CONCATENATE("с ",G1," по ",G2,"ода")</f>
        <v>с 01 ноября по 07 ноября 2019 года</v>
      </c>
      <c r="B2" s="42"/>
      <c r="C2" s="42"/>
      <c r="D2" s="42"/>
      <c r="E2" s="42"/>
      <c r="F2" s="30" t="s">
        <v>60</v>
      </c>
      <c r="G2" s="31" t="str">
        <f>TEXT(F2,"[$-FC19]ДД ММММ ГГГ \г")</f>
        <v>07 ноября 2019 г</v>
      </c>
      <c r="H2" s="31" t="str">
        <f>TEXT(F2,"[$-FC19]ДД.ММ.ГГГ \г")</f>
        <v>07.11.2019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3" t="str">
        <f>CONCATENATE("Остатки средств на ",H1,".")</f>
        <v>Остатки средств на 01.11.2019 г.</v>
      </c>
      <c r="B5" s="44"/>
      <c r="C5" s="44"/>
      <c r="D5" s="45"/>
      <c r="E5" s="8">
        <v>2668541.4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2" t="s">
        <v>2</v>
      </c>
      <c r="B7" s="53"/>
      <c r="C7" s="53"/>
      <c r="D7" s="53"/>
      <c r="E7" s="13"/>
    </row>
    <row r="8" spans="1:9" x14ac:dyDescent="0.3">
      <c r="A8" s="47" t="s">
        <v>3</v>
      </c>
      <c r="B8" s="53"/>
      <c r="C8" s="53"/>
      <c r="D8" s="53"/>
      <c r="E8" s="9">
        <f>E32-E9</f>
        <v>325304.22484000074</v>
      </c>
    </row>
    <row r="9" spans="1:9" x14ac:dyDescent="0.3">
      <c r="A9" s="54" t="s">
        <v>4</v>
      </c>
      <c r="B9" s="53"/>
      <c r="C9" s="53"/>
      <c r="D9" s="53"/>
      <c r="E9" s="14">
        <f>SUM(E10:E31)</f>
        <v>3245554.1999999993</v>
      </c>
    </row>
    <row r="10" spans="1:9" x14ac:dyDescent="0.3">
      <c r="A10" s="47" t="s">
        <v>119</v>
      </c>
      <c r="B10" s="53"/>
      <c r="C10" s="53"/>
      <c r="D10" s="53"/>
      <c r="E10" s="9">
        <v>3115817.7</v>
      </c>
    </row>
    <row r="11" spans="1:9" ht="57" customHeight="1" x14ac:dyDescent="0.3">
      <c r="A11" s="47" t="s">
        <v>120</v>
      </c>
      <c r="B11" s="53"/>
      <c r="C11" s="53"/>
      <c r="D11" s="53"/>
      <c r="E11" s="9">
        <v>7032</v>
      </c>
    </row>
    <row r="12" spans="1:9" x14ac:dyDescent="0.3">
      <c r="A12" s="47" t="s">
        <v>102</v>
      </c>
      <c r="B12" s="53"/>
      <c r="C12" s="53"/>
      <c r="D12" s="53"/>
      <c r="E12" s="9">
        <v>6309.5</v>
      </c>
    </row>
    <row r="13" spans="1:9" ht="41.4" customHeight="1" x14ac:dyDescent="0.3">
      <c r="A13" s="47" t="s">
        <v>103</v>
      </c>
      <c r="B13" s="53"/>
      <c r="C13" s="53"/>
      <c r="D13" s="53"/>
      <c r="E13" s="9">
        <v>256.8</v>
      </c>
    </row>
    <row r="14" spans="1:9" ht="27" customHeight="1" x14ac:dyDescent="0.3">
      <c r="A14" s="47" t="s">
        <v>104</v>
      </c>
      <c r="B14" s="53"/>
      <c r="C14" s="53"/>
      <c r="D14" s="53"/>
      <c r="E14" s="9">
        <v>1685.9</v>
      </c>
    </row>
    <row r="15" spans="1:9" ht="28.2" customHeight="1" x14ac:dyDescent="0.3">
      <c r="A15" s="47" t="s">
        <v>105</v>
      </c>
      <c r="B15" s="53"/>
      <c r="C15" s="53"/>
      <c r="D15" s="53"/>
      <c r="E15" s="9">
        <v>43.5</v>
      </c>
    </row>
    <row r="16" spans="1:9" ht="14.4" customHeight="1" x14ac:dyDescent="0.3">
      <c r="A16" s="47" t="s">
        <v>106</v>
      </c>
      <c r="B16" s="53"/>
      <c r="C16" s="53"/>
      <c r="D16" s="53"/>
      <c r="E16" s="9">
        <v>518.79999999999995</v>
      </c>
    </row>
    <row r="17" spans="1:5" ht="14.4" customHeight="1" x14ac:dyDescent="0.3">
      <c r="A17" s="47" t="s">
        <v>107</v>
      </c>
      <c r="B17" s="53"/>
      <c r="C17" s="53"/>
      <c r="D17" s="53"/>
      <c r="E17" s="9">
        <v>3049</v>
      </c>
    </row>
    <row r="18" spans="1:5" ht="28.2" customHeight="1" x14ac:dyDescent="0.3">
      <c r="A18" s="47" t="s">
        <v>121</v>
      </c>
      <c r="B18" s="53"/>
      <c r="C18" s="53"/>
      <c r="D18" s="53"/>
      <c r="E18" s="9">
        <v>312.2</v>
      </c>
    </row>
    <row r="19" spans="1:5" ht="42" customHeight="1" x14ac:dyDescent="0.3">
      <c r="A19" s="47" t="s">
        <v>122</v>
      </c>
      <c r="B19" s="53"/>
      <c r="C19" s="53"/>
      <c r="D19" s="53"/>
      <c r="E19" s="9">
        <v>29113</v>
      </c>
    </row>
    <row r="20" spans="1:5" ht="14.4" customHeight="1" x14ac:dyDescent="0.3">
      <c r="A20" s="47" t="s">
        <v>108</v>
      </c>
      <c r="B20" s="53"/>
      <c r="C20" s="53"/>
      <c r="D20" s="53"/>
      <c r="E20" s="9">
        <v>86.8</v>
      </c>
    </row>
    <row r="21" spans="1:5" ht="14.4" customHeight="1" x14ac:dyDescent="0.3">
      <c r="A21" s="47" t="s">
        <v>109</v>
      </c>
      <c r="B21" s="53"/>
      <c r="C21" s="53"/>
      <c r="D21" s="53"/>
      <c r="E21" s="9">
        <v>322.2</v>
      </c>
    </row>
    <row r="22" spans="1:5" ht="28.2" customHeight="1" x14ac:dyDescent="0.3">
      <c r="A22" s="47" t="s">
        <v>110</v>
      </c>
      <c r="B22" s="53"/>
      <c r="C22" s="53"/>
      <c r="D22" s="53"/>
      <c r="E22" s="9">
        <v>1309</v>
      </c>
    </row>
    <row r="23" spans="1:5" ht="43.2" customHeight="1" x14ac:dyDescent="0.3">
      <c r="A23" s="47" t="s">
        <v>111</v>
      </c>
      <c r="B23" s="53"/>
      <c r="C23" s="53"/>
      <c r="D23" s="53"/>
      <c r="E23" s="9">
        <v>30535.5</v>
      </c>
    </row>
    <row r="24" spans="1:5" ht="14.4" customHeight="1" x14ac:dyDescent="0.3">
      <c r="A24" s="47" t="s">
        <v>112</v>
      </c>
      <c r="B24" s="53"/>
      <c r="C24" s="53"/>
      <c r="D24" s="53"/>
      <c r="E24" s="9">
        <v>1128.3</v>
      </c>
    </row>
    <row r="25" spans="1:5" x14ac:dyDescent="0.3">
      <c r="A25" s="47" t="s">
        <v>113</v>
      </c>
      <c r="B25" s="53"/>
      <c r="C25" s="53"/>
      <c r="D25" s="53"/>
      <c r="E25" s="9">
        <v>4.4000000000000004</v>
      </c>
    </row>
    <row r="26" spans="1:5" ht="28.8" customHeight="1" x14ac:dyDescent="0.3">
      <c r="A26" s="47" t="s">
        <v>114</v>
      </c>
      <c r="B26" s="53"/>
      <c r="C26" s="53"/>
      <c r="D26" s="53"/>
      <c r="E26" s="9">
        <v>19419.5</v>
      </c>
    </row>
    <row r="27" spans="1:5" x14ac:dyDescent="0.3">
      <c r="A27" s="47" t="s">
        <v>115</v>
      </c>
      <c r="B27" s="53"/>
      <c r="C27" s="53"/>
      <c r="D27" s="53"/>
      <c r="E27" s="9">
        <v>100</v>
      </c>
    </row>
    <row r="28" spans="1:5" ht="27.6" customHeight="1" x14ac:dyDescent="0.3">
      <c r="A28" s="47" t="s">
        <v>116</v>
      </c>
      <c r="B28" s="53"/>
      <c r="C28" s="53"/>
      <c r="D28" s="53"/>
      <c r="E28" s="9">
        <v>78.400000000000006</v>
      </c>
    </row>
    <row r="29" spans="1:5" x14ac:dyDescent="0.3">
      <c r="A29" s="47" t="s">
        <v>123</v>
      </c>
      <c r="B29" s="53"/>
      <c r="C29" s="53"/>
      <c r="D29" s="53"/>
      <c r="E29" s="9">
        <v>14854.8</v>
      </c>
    </row>
    <row r="30" spans="1:5" ht="14.4" customHeight="1" x14ac:dyDescent="0.3">
      <c r="A30" s="47" t="s">
        <v>117</v>
      </c>
      <c r="B30" s="53"/>
      <c r="C30" s="53"/>
      <c r="D30" s="53"/>
      <c r="E30" s="9">
        <v>2500</v>
      </c>
    </row>
    <row r="31" spans="1:5" ht="40.799999999999997" customHeight="1" x14ac:dyDescent="0.3">
      <c r="A31" s="47" t="s">
        <v>118</v>
      </c>
      <c r="B31" s="53"/>
      <c r="C31" s="53"/>
      <c r="D31" s="53"/>
      <c r="E31" s="9">
        <v>11076.9</v>
      </c>
    </row>
    <row r="32" spans="1:5" x14ac:dyDescent="0.3">
      <c r="A32" s="46" t="s">
        <v>5</v>
      </c>
      <c r="B32" s="47"/>
      <c r="C32" s="47"/>
      <c r="D32" s="47"/>
      <c r="E32" s="13">
        <f>'Муниципальные районы'!B35+'Муниципальные районы'!B34-Учреждения!E5</f>
        <v>3570858.42484</v>
      </c>
    </row>
    <row r="33" spans="1:5" x14ac:dyDescent="0.3">
      <c r="A33" s="15"/>
      <c r="B33" s="16"/>
      <c r="C33" s="16"/>
      <c r="D33" s="6"/>
      <c r="E33" s="17"/>
    </row>
    <row r="34" spans="1:5" x14ac:dyDescent="0.3">
      <c r="A34" s="48" t="s">
        <v>14</v>
      </c>
      <c r="B34" s="50" t="s">
        <v>6</v>
      </c>
      <c r="C34" s="51" t="s">
        <v>7</v>
      </c>
      <c r="D34" s="51"/>
      <c r="E34" s="51"/>
    </row>
    <row r="35" spans="1:5" ht="82.8" x14ac:dyDescent="0.3">
      <c r="A35" s="49"/>
      <c r="B35" s="50"/>
      <c r="C35" s="18" t="s">
        <v>8</v>
      </c>
      <c r="D35" s="18" t="s">
        <v>9</v>
      </c>
      <c r="E35" s="18" t="s">
        <v>10</v>
      </c>
    </row>
    <row r="36" spans="1:5" x14ac:dyDescent="0.3">
      <c r="A36" s="21" t="s">
        <v>61</v>
      </c>
      <c r="B36" s="19">
        <v>14820.728059999999</v>
      </c>
      <c r="C36" s="19">
        <v>12348.109899999999</v>
      </c>
      <c r="D36" s="19">
        <v>2410.1681600000002</v>
      </c>
      <c r="E36" s="19"/>
    </row>
    <row r="37" spans="1:5" x14ac:dyDescent="0.3">
      <c r="A37" s="21" t="s">
        <v>62</v>
      </c>
      <c r="B37" s="19">
        <v>5637.7</v>
      </c>
      <c r="C37" s="19">
        <v>4000</v>
      </c>
      <c r="D37" s="19">
        <v>1000</v>
      </c>
      <c r="E37" s="19"/>
    </row>
    <row r="38" spans="1:5" x14ac:dyDescent="0.3">
      <c r="A38" s="21" t="s">
        <v>63</v>
      </c>
      <c r="B38" s="19">
        <v>6076.24</v>
      </c>
      <c r="C38" s="19">
        <v>5500</v>
      </c>
      <c r="D38" s="19">
        <v>576.24</v>
      </c>
      <c r="E38" s="19"/>
    </row>
    <row r="39" spans="1:5" x14ac:dyDescent="0.3">
      <c r="A39" s="21" t="s">
        <v>64</v>
      </c>
      <c r="B39" s="19">
        <v>18574.64473</v>
      </c>
      <c r="C39" s="19">
        <v>6317.4514099999997</v>
      </c>
      <c r="D39" s="19">
        <v>3152.5515599999999</v>
      </c>
      <c r="E39" s="19"/>
    </row>
    <row r="40" spans="1:5" ht="27.6" x14ac:dyDescent="0.3">
      <c r="A40" s="21" t="s">
        <v>65</v>
      </c>
      <c r="B40" s="19">
        <v>8586.3890599999995</v>
      </c>
      <c r="C40" s="19">
        <v>1575.38932</v>
      </c>
      <c r="D40" s="19">
        <v>425.09106000000003</v>
      </c>
      <c r="E40" s="19">
        <v>1388.9770000000001</v>
      </c>
    </row>
    <row r="41" spans="1:5" x14ac:dyDescent="0.3">
      <c r="A41" s="21" t="s">
        <v>66</v>
      </c>
      <c r="B41" s="19">
        <v>6272.03</v>
      </c>
      <c r="C41" s="19">
        <v>1913</v>
      </c>
      <c r="D41" s="19">
        <v>470</v>
      </c>
      <c r="E41" s="19"/>
    </row>
    <row r="42" spans="1:5" x14ac:dyDescent="0.3">
      <c r="A42" s="21" t="s">
        <v>67</v>
      </c>
      <c r="B42" s="19">
        <v>221.84827000000001</v>
      </c>
      <c r="C42" s="19"/>
      <c r="D42" s="19">
        <v>200</v>
      </c>
      <c r="E42" s="19"/>
    </row>
    <row r="43" spans="1:5" ht="27.6" x14ac:dyDescent="0.3">
      <c r="A43" s="21" t="s">
        <v>68</v>
      </c>
      <c r="B43" s="19">
        <v>21785.702880000001</v>
      </c>
      <c r="C43" s="19">
        <v>2193.4494</v>
      </c>
      <c r="D43" s="19">
        <v>592.23134000000005</v>
      </c>
      <c r="E43" s="19"/>
    </row>
    <row r="44" spans="1:5" x14ac:dyDescent="0.3">
      <c r="A44" s="21" t="s">
        <v>69</v>
      </c>
      <c r="B44" s="19">
        <v>2330.5749999999998</v>
      </c>
      <c r="C44" s="19">
        <v>500</v>
      </c>
      <c r="D44" s="19"/>
      <c r="E44" s="19"/>
    </row>
    <row r="45" spans="1:5" x14ac:dyDescent="0.3">
      <c r="A45" s="21" t="s">
        <v>70</v>
      </c>
      <c r="B45" s="19">
        <v>68745.738400000002</v>
      </c>
      <c r="C45" s="19">
        <v>3360</v>
      </c>
      <c r="D45" s="19">
        <v>105</v>
      </c>
      <c r="E45" s="19">
        <v>7993.3280000000004</v>
      </c>
    </row>
    <row r="46" spans="1:5" x14ac:dyDescent="0.3">
      <c r="A46" s="21" t="s">
        <v>71</v>
      </c>
      <c r="B46" s="19">
        <v>199906.46155000001</v>
      </c>
      <c r="C46" s="19"/>
      <c r="D46" s="19"/>
      <c r="E46" s="19">
        <v>631.4375</v>
      </c>
    </row>
    <row r="47" spans="1:5" x14ac:dyDescent="0.3">
      <c r="A47" s="21" t="s">
        <v>72</v>
      </c>
      <c r="B47" s="19">
        <v>340420.97071999998</v>
      </c>
      <c r="C47" s="19">
        <v>12547.69197</v>
      </c>
      <c r="D47" s="19">
        <v>3865.94452</v>
      </c>
      <c r="E47" s="19">
        <v>19143.31998</v>
      </c>
    </row>
    <row r="48" spans="1:5" x14ac:dyDescent="0.3">
      <c r="A48" s="21" t="s">
        <v>73</v>
      </c>
      <c r="B48" s="19">
        <v>359329.97110000002</v>
      </c>
      <c r="C48" s="19">
        <v>16788.891759999999</v>
      </c>
      <c r="D48" s="19">
        <v>4773.19103</v>
      </c>
      <c r="E48" s="19">
        <v>192895.92741999999</v>
      </c>
    </row>
    <row r="49" spans="1:5" x14ac:dyDescent="0.3">
      <c r="A49" s="21" t="s">
        <v>74</v>
      </c>
      <c r="B49" s="19">
        <v>49622.311529999999</v>
      </c>
      <c r="C49" s="19">
        <v>1340</v>
      </c>
      <c r="D49" s="19">
        <v>575</v>
      </c>
      <c r="E49" s="19"/>
    </row>
    <row r="50" spans="1:5" x14ac:dyDescent="0.3">
      <c r="A50" s="21" t="s">
        <v>75</v>
      </c>
      <c r="B50" s="19">
        <v>61248.227800000001</v>
      </c>
      <c r="C50" s="19">
        <v>34885.800000000003</v>
      </c>
      <c r="D50" s="19">
        <v>14757.89381</v>
      </c>
      <c r="E50" s="19"/>
    </row>
    <row r="51" spans="1:5" x14ac:dyDescent="0.3">
      <c r="A51" s="21" t="s">
        <v>76</v>
      </c>
      <c r="B51" s="19">
        <v>7997.07708</v>
      </c>
      <c r="C51" s="19"/>
      <c r="D51" s="19"/>
      <c r="E51" s="19"/>
    </row>
    <row r="52" spans="1:5" x14ac:dyDescent="0.3">
      <c r="A52" s="21" t="s">
        <v>77</v>
      </c>
      <c r="B52" s="19">
        <v>1044.4684400000001</v>
      </c>
      <c r="C52" s="19">
        <v>500</v>
      </c>
      <c r="D52" s="19"/>
      <c r="E52" s="19"/>
    </row>
    <row r="53" spans="1:5" x14ac:dyDescent="0.3">
      <c r="A53" s="21" t="s">
        <v>78</v>
      </c>
      <c r="B53" s="19">
        <v>31834.249820000001</v>
      </c>
      <c r="C53" s="19">
        <v>11086.4</v>
      </c>
      <c r="D53" s="19">
        <v>3499.1759999999999</v>
      </c>
      <c r="E53" s="19">
        <v>11061.30946</v>
      </c>
    </row>
    <row r="54" spans="1:5" x14ac:dyDescent="0.3">
      <c r="A54" s="21" t="s">
        <v>79</v>
      </c>
      <c r="B54" s="19">
        <v>6431.4230299999999</v>
      </c>
      <c r="C54" s="19">
        <v>350</v>
      </c>
      <c r="D54" s="19"/>
      <c r="E54" s="19"/>
    </row>
    <row r="55" spans="1:5" x14ac:dyDescent="0.3">
      <c r="A55" s="21" t="s">
        <v>80</v>
      </c>
      <c r="B55" s="19">
        <v>147578.74012999999</v>
      </c>
      <c r="C55" s="19">
        <v>6760</v>
      </c>
      <c r="D55" s="19">
        <v>1620</v>
      </c>
      <c r="E55" s="19"/>
    </row>
    <row r="56" spans="1:5" x14ac:dyDescent="0.3">
      <c r="A56" s="21" t="s">
        <v>81</v>
      </c>
      <c r="B56" s="19">
        <v>3687.6210000000001</v>
      </c>
      <c r="C56" s="19">
        <v>1480</v>
      </c>
      <c r="D56" s="19"/>
      <c r="E56" s="19"/>
    </row>
    <row r="57" spans="1:5" x14ac:dyDescent="0.3">
      <c r="A57" s="21" t="s">
        <v>82</v>
      </c>
      <c r="B57" s="19">
        <v>3483</v>
      </c>
      <c r="C57" s="19">
        <v>2900</v>
      </c>
      <c r="D57" s="19">
        <v>500</v>
      </c>
      <c r="E57" s="19"/>
    </row>
    <row r="58" spans="1:5" x14ac:dyDescent="0.3">
      <c r="A58" s="21" t="s">
        <v>83</v>
      </c>
      <c r="B58" s="19">
        <v>1661</v>
      </c>
      <c r="C58" s="19">
        <v>1000</v>
      </c>
      <c r="D58" s="19">
        <v>50</v>
      </c>
      <c r="E58" s="19"/>
    </row>
    <row r="59" spans="1:5" x14ac:dyDescent="0.3">
      <c r="A59" s="21" t="s">
        <v>84</v>
      </c>
      <c r="B59" s="19">
        <v>70</v>
      </c>
      <c r="C59" s="19"/>
      <c r="D59" s="19"/>
      <c r="E59" s="19"/>
    </row>
    <row r="60" spans="1:5" x14ac:dyDescent="0.3">
      <c r="A60" s="21" t="s">
        <v>85</v>
      </c>
      <c r="B60" s="19">
        <v>10.322179999999999</v>
      </c>
      <c r="C60" s="19"/>
      <c r="D60" s="19"/>
      <c r="E60" s="19"/>
    </row>
    <row r="61" spans="1:5" x14ac:dyDescent="0.3">
      <c r="A61" s="21" t="s">
        <v>86</v>
      </c>
      <c r="B61" s="19">
        <v>86</v>
      </c>
      <c r="C61" s="19"/>
      <c r="D61" s="19"/>
      <c r="E61" s="19"/>
    </row>
    <row r="62" spans="1:5" x14ac:dyDescent="0.3">
      <c r="A62" s="21" t="s">
        <v>87</v>
      </c>
      <c r="B62" s="19">
        <v>48.749009999999998</v>
      </c>
      <c r="C62" s="19"/>
      <c r="D62" s="19">
        <v>26.13327</v>
      </c>
      <c r="E62" s="19"/>
    </row>
    <row r="63" spans="1:5" x14ac:dyDescent="0.3">
      <c r="A63" s="21" t="s">
        <v>88</v>
      </c>
      <c r="B63" s="19">
        <v>22323.72</v>
      </c>
      <c r="C63" s="19">
        <v>15600</v>
      </c>
      <c r="D63" s="19">
        <v>6600</v>
      </c>
      <c r="E63" s="19"/>
    </row>
    <row r="64" spans="1:5" x14ac:dyDescent="0.3">
      <c r="A64" s="21" t="s">
        <v>89</v>
      </c>
      <c r="B64" s="19">
        <v>4875.1589999999997</v>
      </c>
      <c r="C64" s="19"/>
      <c r="D64" s="19"/>
      <c r="E64" s="19"/>
    </row>
    <row r="65" spans="1:5" x14ac:dyDescent="0.3">
      <c r="A65" s="21" t="s">
        <v>90</v>
      </c>
      <c r="B65" s="19">
        <v>11967.487950000001</v>
      </c>
      <c r="C65" s="19"/>
      <c r="D65" s="19"/>
      <c r="E65" s="19">
        <v>261.51499999999999</v>
      </c>
    </row>
    <row r="66" spans="1:5" x14ac:dyDescent="0.3">
      <c r="A66" s="21" t="s">
        <v>91</v>
      </c>
      <c r="B66" s="19">
        <v>21994.181240000002</v>
      </c>
      <c r="C66" s="19">
        <v>1042.47037</v>
      </c>
      <c r="D66" s="19">
        <v>2274.73695</v>
      </c>
      <c r="E66" s="19"/>
    </row>
    <row r="67" spans="1:5" x14ac:dyDescent="0.3">
      <c r="A67" s="21" t="s">
        <v>92</v>
      </c>
      <c r="B67" s="19">
        <v>1875.8042</v>
      </c>
      <c r="C67" s="19">
        <v>1008.1799</v>
      </c>
      <c r="D67" s="19">
        <v>259.64929999999998</v>
      </c>
      <c r="E67" s="19"/>
    </row>
    <row r="68" spans="1:5" x14ac:dyDescent="0.3">
      <c r="A68" s="21" t="s">
        <v>93</v>
      </c>
      <c r="B68" s="19">
        <v>2649.1320999999998</v>
      </c>
      <c r="C68" s="19"/>
      <c r="D68" s="19"/>
      <c r="E68" s="19">
        <v>479.09210000000002</v>
      </c>
    </row>
    <row r="69" spans="1:5" x14ac:dyDescent="0.3">
      <c r="A69" s="21" t="s">
        <v>94</v>
      </c>
      <c r="B69" s="19">
        <v>1390.5</v>
      </c>
      <c r="C69" s="19">
        <v>1138</v>
      </c>
      <c r="D69" s="19">
        <v>250</v>
      </c>
      <c r="E69" s="19"/>
    </row>
    <row r="70" spans="1:5" x14ac:dyDescent="0.3">
      <c r="A70" s="21" t="s">
        <v>95</v>
      </c>
      <c r="B70" s="19">
        <v>50.18</v>
      </c>
      <c r="C70" s="19"/>
      <c r="D70" s="19">
        <v>50</v>
      </c>
      <c r="E70" s="19"/>
    </row>
    <row r="71" spans="1:5" x14ac:dyDescent="0.3">
      <c r="A71" s="21" t="s">
        <v>96</v>
      </c>
      <c r="B71" s="19">
        <v>1671.4069999999999</v>
      </c>
      <c r="C71" s="19">
        <v>791</v>
      </c>
      <c r="D71" s="19">
        <v>235</v>
      </c>
      <c r="E71" s="19"/>
    </row>
    <row r="72" spans="1:5" x14ac:dyDescent="0.3">
      <c r="A72" s="21" t="s">
        <v>97</v>
      </c>
      <c r="B72" s="19">
        <v>26.677</v>
      </c>
      <c r="C72" s="19"/>
      <c r="D72" s="19"/>
      <c r="E72" s="19"/>
    </row>
    <row r="73" spans="1:5" x14ac:dyDescent="0.3">
      <c r="A73" s="21" t="s">
        <v>98</v>
      </c>
      <c r="B73" s="19">
        <v>92</v>
      </c>
      <c r="C73" s="19"/>
      <c r="D73" s="19"/>
      <c r="E73" s="19"/>
    </row>
    <row r="74" spans="1:5" ht="27.6" x14ac:dyDescent="0.3">
      <c r="A74" s="21" t="s">
        <v>99</v>
      </c>
      <c r="B74" s="19">
        <v>1547.41858</v>
      </c>
      <c r="C74" s="19">
        <v>653.75</v>
      </c>
      <c r="D74" s="19">
        <v>136.55246</v>
      </c>
      <c r="E74" s="19"/>
    </row>
    <row r="75" spans="1:5" x14ac:dyDescent="0.3">
      <c r="A75" s="23" t="s">
        <v>100</v>
      </c>
      <c r="B75" s="20">
        <v>1437975.8568599999</v>
      </c>
      <c r="C75" s="20">
        <v>147579.58403</v>
      </c>
      <c r="D75" s="20">
        <v>48404.559459999997</v>
      </c>
      <c r="E75" s="20">
        <v>233854.90646</v>
      </c>
    </row>
  </sheetData>
  <mergeCells count="32">
    <mergeCell ref="A11:D11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:E1"/>
    <mergeCell ref="A2:E2"/>
    <mergeCell ref="A5:D5"/>
    <mergeCell ref="A32:D32"/>
    <mergeCell ref="A34:A35"/>
    <mergeCell ref="B34:B35"/>
    <mergeCell ref="C34:E34"/>
    <mergeCell ref="A7:D7"/>
    <mergeCell ref="A8:D8"/>
    <mergeCell ref="A9:D9"/>
    <mergeCell ref="A10:D10"/>
    <mergeCell ref="A12:D12"/>
    <mergeCell ref="A13:D13"/>
    <mergeCell ref="A14:D14"/>
    <mergeCell ref="A15:D15"/>
    <mergeCell ref="A16:D16"/>
  </mergeCells>
  <pageMargins left="0.70866141732283472" right="0.23" top="0.3" bottom="0.38" header="0.3" footer="0.2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topLeftCell="A28" zoomScaleNormal="100" zoomScaleSheetLayoutView="100" workbookViewId="0">
      <selection activeCell="A18" sqref="A18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.44140625" customWidth="1"/>
  </cols>
  <sheetData>
    <row r="1" spans="1:20" s="28" customFormat="1" ht="15.6" x14ac:dyDescent="0.3">
      <c r="A1" s="40" t="s">
        <v>60</v>
      </c>
      <c r="C1" s="29" t="s">
        <v>13</v>
      </c>
    </row>
    <row r="2" spans="1:20" x14ac:dyDescent="0.3">
      <c r="A2" s="35" t="str">
        <f>TEXT(EndData2,"[$-FC19]ДД.ММ.ГГГ")</f>
        <v>07.11.2019</v>
      </c>
      <c r="B2" s="35">
        <f>A2+1</f>
        <v>43777</v>
      </c>
      <c r="C2" s="41" t="str">
        <f>TEXT(B2,"[$-FC19]ДД.ММ.ГГГ")</f>
        <v>08.11.2019</v>
      </c>
      <c r="P2" s="57" t="s">
        <v>12</v>
      </c>
    </row>
    <row r="3" spans="1:20" s="27" customFormat="1" ht="51.75" customHeight="1" x14ac:dyDescent="0.25">
      <c r="A3" s="34" t="s">
        <v>15</v>
      </c>
      <c r="B3" s="39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4" t="s">
        <v>11</v>
      </c>
    </row>
    <row r="4" spans="1:20" ht="27" x14ac:dyDescent="0.3">
      <c r="A4" s="25" t="s">
        <v>31</v>
      </c>
      <c r="B4" s="37"/>
      <c r="C4" s="37"/>
      <c r="D4" s="37"/>
      <c r="E4" s="37"/>
      <c r="F4" s="37"/>
      <c r="G4" s="37"/>
      <c r="H4" s="37"/>
      <c r="I4" s="37"/>
      <c r="J4" s="37">
        <v>1501.1659999999999</v>
      </c>
      <c r="K4" s="37">
        <v>199.5</v>
      </c>
      <c r="L4" s="37"/>
      <c r="M4" s="37"/>
      <c r="N4" s="37"/>
      <c r="O4" s="37"/>
      <c r="P4" s="58">
        <v>1700.6659999999999</v>
      </c>
      <c r="Q4" s="26"/>
      <c r="R4" s="26"/>
      <c r="S4" s="26"/>
      <c r="T4" s="26"/>
    </row>
    <row r="5" spans="1:20" ht="40.200000000000003" x14ac:dyDescent="0.3">
      <c r="A5" s="25" t="s">
        <v>32</v>
      </c>
      <c r="B5" s="37"/>
      <c r="C5" s="37">
        <v>22917.081999999999</v>
      </c>
      <c r="D5" s="37">
        <v>19052.831999999999</v>
      </c>
      <c r="E5" s="37">
        <v>6860</v>
      </c>
      <c r="F5" s="37">
        <v>8750.2999999999993</v>
      </c>
      <c r="G5" s="37">
        <v>23873.666700000002</v>
      </c>
      <c r="H5" s="37">
        <v>2861</v>
      </c>
      <c r="I5" s="37">
        <v>5605</v>
      </c>
      <c r="J5" s="37">
        <v>2125.5839999999998</v>
      </c>
      <c r="K5" s="37">
        <v>4983.9160000000002</v>
      </c>
      <c r="L5" s="37">
        <v>30000</v>
      </c>
      <c r="M5" s="37">
        <v>7785</v>
      </c>
      <c r="N5" s="37">
        <v>11271.820110000001</v>
      </c>
      <c r="O5" s="37">
        <v>15499.01</v>
      </c>
      <c r="P5" s="58">
        <v>161585.21080999999</v>
      </c>
      <c r="Q5" s="26"/>
      <c r="R5" s="26"/>
      <c r="S5" s="26"/>
      <c r="T5" s="26"/>
    </row>
    <row r="6" spans="1:20" ht="27" x14ac:dyDescent="0.3">
      <c r="A6" s="25" t="s">
        <v>33</v>
      </c>
      <c r="B6" s="37">
        <v>6406.3</v>
      </c>
      <c r="C6" s="37">
        <v>29100</v>
      </c>
      <c r="D6" s="37">
        <v>75</v>
      </c>
      <c r="E6" s="37"/>
      <c r="F6" s="37"/>
      <c r="G6" s="37"/>
      <c r="H6" s="37"/>
      <c r="I6" s="37"/>
      <c r="J6" s="37">
        <v>217.625</v>
      </c>
      <c r="K6" s="37"/>
      <c r="L6" s="37"/>
      <c r="M6" s="37"/>
      <c r="N6" s="37">
        <v>22800</v>
      </c>
      <c r="O6" s="37"/>
      <c r="P6" s="58">
        <v>58598.925000000003</v>
      </c>
      <c r="Q6" s="26"/>
      <c r="R6" s="26"/>
      <c r="S6" s="26"/>
      <c r="T6" s="26"/>
    </row>
    <row r="7" spans="1:20" ht="66.599999999999994" x14ac:dyDescent="0.3">
      <c r="A7" s="25" t="s">
        <v>34</v>
      </c>
      <c r="B7" s="37">
        <v>94169.099570000006</v>
      </c>
      <c r="C7" s="37">
        <v>49049.199130000001</v>
      </c>
      <c r="D7" s="37">
        <v>22246</v>
      </c>
      <c r="E7" s="37">
        <v>14636</v>
      </c>
      <c r="F7" s="37">
        <v>5373</v>
      </c>
      <c r="G7" s="37">
        <v>27732.25</v>
      </c>
      <c r="H7" s="37">
        <v>10000</v>
      </c>
      <c r="I7" s="37">
        <v>1013</v>
      </c>
      <c r="J7" s="37">
        <v>33059.106509999998</v>
      </c>
      <c r="K7" s="37">
        <v>5252.0630000000001</v>
      </c>
      <c r="L7" s="37">
        <v>15174.3</v>
      </c>
      <c r="M7" s="37">
        <v>9927.25</v>
      </c>
      <c r="N7" s="37">
        <v>6135.6301599999997</v>
      </c>
      <c r="O7" s="37">
        <v>18773.84</v>
      </c>
      <c r="P7" s="58">
        <v>312540.73836999998</v>
      </c>
      <c r="Q7" s="26"/>
      <c r="R7" s="26"/>
      <c r="S7" s="26"/>
      <c r="T7" s="26"/>
    </row>
    <row r="8" spans="1:20" ht="97.2" customHeight="1" x14ac:dyDescent="0.3">
      <c r="A8" s="25" t="s">
        <v>35</v>
      </c>
      <c r="B8" s="37">
        <v>9279.0677599999999</v>
      </c>
      <c r="C8" s="37">
        <v>3317.4972200000002</v>
      </c>
      <c r="D8" s="37">
        <v>396</v>
      </c>
      <c r="E8" s="37"/>
      <c r="F8" s="37"/>
      <c r="G8" s="37"/>
      <c r="H8" s="37"/>
      <c r="I8" s="37"/>
      <c r="J8" s="37"/>
      <c r="K8" s="37">
        <v>-113.6</v>
      </c>
      <c r="L8" s="37">
        <v>255.94954000000001</v>
      </c>
      <c r="M8" s="37"/>
      <c r="N8" s="37">
        <v>-15.15</v>
      </c>
      <c r="O8" s="37"/>
      <c r="P8" s="58">
        <v>13119.764520000001</v>
      </c>
      <c r="Q8" s="26"/>
      <c r="R8" s="26"/>
      <c r="S8" s="26"/>
      <c r="T8" s="26"/>
    </row>
    <row r="9" spans="1:20" ht="40.200000000000003" x14ac:dyDescent="0.3">
      <c r="A9" s="25" t="s">
        <v>36</v>
      </c>
      <c r="B9" s="37"/>
      <c r="C9" s="37">
        <v>1290.40726</v>
      </c>
      <c r="D9" s="37"/>
      <c r="E9" s="37"/>
      <c r="F9" s="37"/>
      <c r="G9" s="37"/>
      <c r="H9" s="37"/>
      <c r="I9" s="37"/>
      <c r="J9" s="37">
        <v>0.47286</v>
      </c>
      <c r="K9" s="37"/>
      <c r="L9" s="37"/>
      <c r="M9" s="37"/>
      <c r="N9" s="37"/>
      <c r="O9" s="37"/>
      <c r="P9" s="58">
        <v>1290.88012</v>
      </c>
      <c r="Q9" s="26"/>
      <c r="R9" s="26"/>
      <c r="S9" s="26"/>
      <c r="T9" s="26"/>
    </row>
    <row r="10" spans="1:20" ht="79.8" x14ac:dyDescent="0.3">
      <c r="A10" s="25" t="s">
        <v>37</v>
      </c>
      <c r="B10" s="37">
        <v>127.15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58">
        <v>127.15</v>
      </c>
      <c r="Q10" s="26"/>
      <c r="R10" s="26"/>
      <c r="S10" s="26"/>
      <c r="T10" s="26"/>
    </row>
    <row r="11" spans="1:20" ht="72" customHeight="1" x14ac:dyDescent="0.3">
      <c r="A11" s="25" t="s">
        <v>38</v>
      </c>
      <c r="B11" s="37"/>
      <c r="C11" s="37">
        <v>4386.0829999999996</v>
      </c>
      <c r="D11" s="37">
        <v>652.75</v>
      </c>
      <c r="E11" s="37">
        <v>460</v>
      </c>
      <c r="F11" s="37">
        <v>166</v>
      </c>
      <c r="G11" s="37">
        <v>654.33333000000005</v>
      </c>
      <c r="H11" s="37">
        <v>100</v>
      </c>
      <c r="I11" s="37">
        <v>50</v>
      </c>
      <c r="J11" s="37"/>
      <c r="K11" s="37"/>
      <c r="L11" s="37">
        <v>265.58332999999999</v>
      </c>
      <c r="M11" s="37">
        <v>247.75</v>
      </c>
      <c r="N11" s="37">
        <v>246.33332999999999</v>
      </c>
      <c r="O11" s="37">
        <v>136.666</v>
      </c>
      <c r="P11" s="58">
        <v>7365.49899</v>
      </c>
      <c r="Q11" s="26"/>
      <c r="R11" s="26"/>
      <c r="S11" s="26"/>
      <c r="T11" s="26"/>
    </row>
    <row r="12" spans="1:20" ht="79.8" x14ac:dyDescent="0.3">
      <c r="A12" s="25" t="s">
        <v>39</v>
      </c>
      <c r="B12" s="37">
        <v>507.35500000000002</v>
      </c>
      <c r="C12" s="37">
        <v>268.66699999999997</v>
      </c>
      <c r="D12" s="37">
        <v>179.166</v>
      </c>
      <c r="E12" s="37">
        <v>125.7</v>
      </c>
      <c r="F12" s="37">
        <v>100</v>
      </c>
      <c r="G12" s="37">
        <v>89.583330000000004</v>
      </c>
      <c r="H12" s="37">
        <v>112.92695999999999</v>
      </c>
      <c r="I12" s="37">
        <v>190</v>
      </c>
      <c r="J12" s="37"/>
      <c r="K12" s="37"/>
      <c r="L12" s="37">
        <v>89.13</v>
      </c>
      <c r="M12" s="37">
        <v>90.75</v>
      </c>
      <c r="N12" s="37">
        <v>83.763999999999996</v>
      </c>
      <c r="O12" s="37">
        <v>82.643249999999995</v>
      </c>
      <c r="P12" s="58">
        <v>1919.6855399999999</v>
      </c>
      <c r="Q12" s="26"/>
      <c r="R12" s="26"/>
      <c r="S12" s="26"/>
      <c r="T12" s="26"/>
    </row>
    <row r="13" spans="1:20" ht="53.4" x14ac:dyDescent="0.3">
      <c r="A13" s="25" t="s">
        <v>40</v>
      </c>
      <c r="B13" s="37">
        <v>355</v>
      </c>
      <c r="C13" s="37"/>
      <c r="D13" s="37">
        <v>200</v>
      </c>
      <c r="E13" s="37">
        <v>227</v>
      </c>
      <c r="F13" s="37">
        <v>76.8</v>
      </c>
      <c r="G13" s="37">
        <v>315</v>
      </c>
      <c r="H13" s="37">
        <v>101.70399999999999</v>
      </c>
      <c r="I13" s="37">
        <v>32</v>
      </c>
      <c r="J13" s="37">
        <v>177.869</v>
      </c>
      <c r="K13" s="37">
        <v>130.37899999999999</v>
      </c>
      <c r="L13" s="37">
        <v>62</v>
      </c>
      <c r="M13" s="37">
        <v>73</v>
      </c>
      <c r="N13" s="37">
        <v>76.411000000000001</v>
      </c>
      <c r="O13" s="37">
        <v>72.46208</v>
      </c>
      <c r="P13" s="58">
        <v>1899.62508</v>
      </c>
      <c r="Q13" s="26"/>
      <c r="R13" s="26"/>
      <c r="S13" s="26"/>
      <c r="T13" s="26"/>
    </row>
    <row r="14" spans="1:20" ht="79.8" x14ac:dyDescent="0.3">
      <c r="A14" s="25" t="s">
        <v>41</v>
      </c>
      <c r="B14" s="37">
        <v>1866.80485</v>
      </c>
      <c r="C14" s="37">
        <v>1020.76668</v>
      </c>
      <c r="D14" s="37">
        <v>155.43</v>
      </c>
      <c r="E14" s="37">
        <v>138</v>
      </c>
      <c r="F14" s="37"/>
      <c r="G14" s="37">
        <v>205</v>
      </c>
      <c r="H14" s="37">
        <v>91.487639999999999</v>
      </c>
      <c r="I14" s="37"/>
      <c r="J14" s="37">
        <v>243.03299999999999</v>
      </c>
      <c r="K14" s="37"/>
      <c r="L14" s="37">
        <v>175.03899999999999</v>
      </c>
      <c r="M14" s="37">
        <v>41.1</v>
      </c>
      <c r="N14" s="37">
        <v>210.755</v>
      </c>
      <c r="O14" s="37">
        <v>40.731999999999999</v>
      </c>
      <c r="P14" s="58">
        <v>4188.1481700000004</v>
      </c>
      <c r="Q14" s="26"/>
      <c r="R14" s="26"/>
      <c r="S14" s="26"/>
      <c r="T14" s="26"/>
    </row>
    <row r="15" spans="1:20" ht="95.4" customHeight="1" x14ac:dyDescent="0.3">
      <c r="A15" s="25" t="s">
        <v>42</v>
      </c>
      <c r="B15" s="37"/>
      <c r="C15" s="37">
        <v>859.9</v>
      </c>
      <c r="D15" s="37">
        <v>372.83199999999999</v>
      </c>
      <c r="E15" s="37"/>
      <c r="F15" s="37"/>
      <c r="G15" s="37"/>
      <c r="H15" s="37"/>
      <c r="I15" s="37"/>
      <c r="J15" s="37">
        <v>50</v>
      </c>
      <c r="K15" s="37"/>
      <c r="L15" s="37"/>
      <c r="M15" s="37"/>
      <c r="N15" s="37"/>
      <c r="O15" s="37"/>
      <c r="P15" s="58">
        <v>1282.732</v>
      </c>
      <c r="Q15" s="26"/>
      <c r="R15" s="26"/>
      <c r="S15" s="26"/>
      <c r="T15" s="26"/>
    </row>
    <row r="16" spans="1:20" ht="93" x14ac:dyDescent="0.3">
      <c r="A16" s="25" t="s">
        <v>43</v>
      </c>
      <c r="B16" s="37"/>
      <c r="C16" s="37">
        <v>5033.5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8">
        <v>5033.5</v>
      </c>
      <c r="Q16" s="26"/>
      <c r="R16" s="26"/>
      <c r="S16" s="26"/>
      <c r="T16" s="26"/>
    </row>
    <row r="17" spans="1:20" ht="79.8" x14ac:dyDescent="0.3">
      <c r="A17" s="25" t="s">
        <v>44</v>
      </c>
      <c r="B17" s="37">
        <v>201.6</v>
      </c>
      <c r="C17" s="37">
        <v>269.92333000000002</v>
      </c>
      <c r="D17" s="37"/>
      <c r="E17" s="37"/>
      <c r="F17" s="37"/>
      <c r="G17" s="37">
        <v>34.961660000000002</v>
      </c>
      <c r="H17" s="37"/>
      <c r="I17" s="37"/>
      <c r="J17" s="37">
        <v>57</v>
      </c>
      <c r="K17" s="37"/>
      <c r="L17" s="37"/>
      <c r="M17" s="37">
        <v>12.333780000000001</v>
      </c>
      <c r="N17" s="37"/>
      <c r="O17" s="37"/>
      <c r="P17" s="58">
        <v>575.81876999999997</v>
      </c>
      <c r="Q17" s="26"/>
      <c r="R17" s="26"/>
      <c r="S17" s="26"/>
      <c r="T17" s="26"/>
    </row>
    <row r="18" spans="1:20" ht="306" customHeight="1" x14ac:dyDescent="0.3">
      <c r="A18" s="25" t="s">
        <v>45</v>
      </c>
      <c r="B18" s="37">
        <v>15000</v>
      </c>
      <c r="C18" s="37">
        <v>14070.319289999999</v>
      </c>
      <c r="D18" s="37">
        <v>500</v>
      </c>
      <c r="E18" s="37">
        <v>1950</v>
      </c>
      <c r="F18" s="37"/>
      <c r="G18" s="37">
        <v>2179.6839599999998</v>
      </c>
      <c r="H18" s="37">
        <v>747</v>
      </c>
      <c r="I18" s="37">
        <v>22</v>
      </c>
      <c r="J18" s="37">
        <v>4925</v>
      </c>
      <c r="K18" s="37">
        <v>1528.9670000000001</v>
      </c>
      <c r="L18" s="37">
        <v>1338</v>
      </c>
      <c r="M18" s="37">
        <v>1700</v>
      </c>
      <c r="N18" s="37">
        <v>1569</v>
      </c>
      <c r="O18" s="37">
        <v>711</v>
      </c>
      <c r="P18" s="58">
        <v>46240.970249999998</v>
      </c>
      <c r="Q18" s="26"/>
      <c r="R18" s="26"/>
      <c r="S18" s="26"/>
      <c r="T18" s="26"/>
    </row>
    <row r="19" spans="1:20" ht="160.80000000000001" customHeight="1" x14ac:dyDescent="0.3">
      <c r="A19" s="25" t="s">
        <v>46</v>
      </c>
      <c r="B19" s="37">
        <v>184479.72915</v>
      </c>
      <c r="C19" s="37">
        <v>91838.692630000005</v>
      </c>
      <c r="D19" s="37">
        <v>13994.977999999999</v>
      </c>
      <c r="E19" s="37">
        <v>20200</v>
      </c>
      <c r="F19" s="37">
        <v>6935</v>
      </c>
      <c r="G19" s="37">
        <v>25193.427</v>
      </c>
      <c r="H19" s="37">
        <v>11700.697</v>
      </c>
      <c r="I19" s="37">
        <v>1613.954</v>
      </c>
      <c r="J19" s="37">
        <v>23648</v>
      </c>
      <c r="K19" s="37">
        <v>7289.8869999999997</v>
      </c>
      <c r="L19" s="37">
        <v>10000</v>
      </c>
      <c r="M19" s="37">
        <v>11906.3</v>
      </c>
      <c r="N19" s="37">
        <v>17230.325720000001</v>
      </c>
      <c r="O19" s="37">
        <v>14010.251329999999</v>
      </c>
      <c r="P19" s="58">
        <v>440041.24183000001</v>
      </c>
      <c r="Q19" s="26"/>
      <c r="R19" s="26"/>
      <c r="S19" s="26"/>
      <c r="T19" s="26"/>
    </row>
    <row r="20" spans="1:20" ht="93" x14ac:dyDescent="0.3">
      <c r="A20" s="25" t="s">
        <v>47</v>
      </c>
      <c r="B20" s="37">
        <v>21459.028559999999</v>
      </c>
      <c r="C20" s="37">
        <v>5035</v>
      </c>
      <c r="D20" s="37">
        <v>2076.62</v>
      </c>
      <c r="E20" s="37"/>
      <c r="F20" s="37">
        <v>212.369</v>
      </c>
      <c r="G20" s="37">
        <v>2075.44</v>
      </c>
      <c r="H20" s="37">
        <v>1350</v>
      </c>
      <c r="I20" s="37">
        <v>80</v>
      </c>
      <c r="J20" s="37">
        <v>693</v>
      </c>
      <c r="K20" s="37">
        <v>1348</v>
      </c>
      <c r="L20" s="37"/>
      <c r="M20" s="37"/>
      <c r="N20" s="37">
        <v>2172.5050000000001</v>
      </c>
      <c r="O20" s="37">
        <v>863.55408</v>
      </c>
      <c r="P20" s="58">
        <v>37365.516640000002</v>
      </c>
      <c r="Q20" s="26"/>
      <c r="R20" s="26"/>
      <c r="S20" s="26"/>
      <c r="T20" s="26"/>
    </row>
    <row r="21" spans="1:20" ht="123" customHeight="1" x14ac:dyDescent="0.3">
      <c r="A21" s="25" t="s">
        <v>48</v>
      </c>
      <c r="B21" s="37">
        <v>25.762630000000001</v>
      </c>
      <c r="C21" s="37">
        <v>18.452719999999999</v>
      </c>
      <c r="D21" s="37"/>
      <c r="E21" s="37"/>
      <c r="F21" s="37"/>
      <c r="G21" s="37"/>
      <c r="H21" s="37">
        <v>3.7149999999999999</v>
      </c>
      <c r="I21" s="37"/>
      <c r="J21" s="37">
        <v>3.7250000000000001</v>
      </c>
      <c r="K21" s="37">
        <v>4.0101599999999999</v>
      </c>
      <c r="L21" s="37"/>
      <c r="M21" s="37"/>
      <c r="N21" s="37"/>
      <c r="O21" s="37"/>
      <c r="P21" s="58">
        <v>55.665509999999998</v>
      </c>
      <c r="Q21" s="26"/>
      <c r="R21" s="26"/>
      <c r="S21" s="26"/>
      <c r="T21" s="26"/>
    </row>
    <row r="22" spans="1:20" ht="113.4" customHeight="1" x14ac:dyDescent="0.3">
      <c r="A22" s="25" t="s">
        <v>49</v>
      </c>
      <c r="B22" s="37">
        <v>5000</v>
      </c>
      <c r="C22" s="37">
        <v>2955</v>
      </c>
      <c r="D22" s="37">
        <v>400</v>
      </c>
      <c r="E22" s="37">
        <v>60</v>
      </c>
      <c r="F22" s="37">
        <v>65</v>
      </c>
      <c r="G22" s="37">
        <v>236.5</v>
      </c>
      <c r="H22" s="37">
        <v>63.29</v>
      </c>
      <c r="I22" s="37">
        <v>33</v>
      </c>
      <c r="J22" s="37">
        <v>504</v>
      </c>
      <c r="K22" s="37"/>
      <c r="L22" s="37">
        <v>300</v>
      </c>
      <c r="M22" s="37"/>
      <c r="N22" s="37">
        <v>380</v>
      </c>
      <c r="O22" s="37">
        <v>400.74032999999997</v>
      </c>
      <c r="P22" s="58">
        <v>10397.53033</v>
      </c>
      <c r="Q22" s="26"/>
      <c r="R22" s="26"/>
      <c r="S22" s="26"/>
      <c r="T22" s="26"/>
    </row>
    <row r="23" spans="1:20" ht="119.4" x14ac:dyDescent="0.3">
      <c r="A23" s="25" t="s">
        <v>50</v>
      </c>
      <c r="B23" s="37">
        <v>249533.48532000001</v>
      </c>
      <c r="C23" s="37">
        <v>52809.32213</v>
      </c>
      <c r="D23" s="37">
        <v>9994.9</v>
      </c>
      <c r="E23" s="37">
        <v>3004</v>
      </c>
      <c r="F23" s="37"/>
      <c r="G23" s="37">
        <v>1650</v>
      </c>
      <c r="H23" s="37">
        <v>3141</v>
      </c>
      <c r="I23" s="37">
        <v>1883.1</v>
      </c>
      <c r="J23" s="37">
        <v>14948</v>
      </c>
      <c r="K23" s="37">
        <v>3028.8</v>
      </c>
      <c r="L23" s="37">
        <v>3000</v>
      </c>
      <c r="M23" s="37">
        <v>1692.31287</v>
      </c>
      <c r="N23" s="37">
        <v>4411.8999999999996</v>
      </c>
      <c r="O23" s="37">
        <v>3705.6833499999998</v>
      </c>
      <c r="P23" s="58">
        <v>352802.50367000001</v>
      </c>
      <c r="Q23" s="26"/>
      <c r="R23" s="26"/>
      <c r="S23" s="26"/>
      <c r="T23" s="26"/>
    </row>
    <row r="24" spans="1:20" ht="60" customHeight="1" x14ac:dyDescent="0.3">
      <c r="A24" s="25" t="s">
        <v>51</v>
      </c>
      <c r="B24" s="37">
        <v>19926.461360000001</v>
      </c>
      <c r="C24" s="37">
        <v>3802.25</v>
      </c>
      <c r="D24" s="37">
        <v>3281.5</v>
      </c>
      <c r="E24" s="37">
        <v>367</v>
      </c>
      <c r="F24" s="37"/>
      <c r="G24" s="37">
        <v>2900</v>
      </c>
      <c r="H24" s="37">
        <v>95.286879999999996</v>
      </c>
      <c r="I24" s="37">
        <v>83</v>
      </c>
      <c r="J24" s="37">
        <v>929.05876000000001</v>
      </c>
      <c r="K24" s="37">
        <v>190</v>
      </c>
      <c r="L24" s="37">
        <v>382.66300000000001</v>
      </c>
      <c r="M24" s="37">
        <v>466.26</v>
      </c>
      <c r="N24" s="37">
        <v>1004.06326</v>
      </c>
      <c r="O24" s="37">
        <v>114.38200000000001</v>
      </c>
      <c r="P24" s="58">
        <v>33541.925260000004</v>
      </c>
      <c r="Q24" s="26"/>
      <c r="R24" s="26"/>
      <c r="S24" s="26"/>
      <c r="T24" s="26"/>
    </row>
    <row r="25" spans="1:20" ht="93" x14ac:dyDescent="0.3">
      <c r="A25" s="25" t="s">
        <v>52</v>
      </c>
      <c r="B25" s="37">
        <v>4567.1020399999998</v>
      </c>
      <c r="C25" s="37">
        <v>1162.0219999999999</v>
      </c>
      <c r="D25" s="37">
        <v>163</v>
      </c>
      <c r="E25" s="37">
        <v>180</v>
      </c>
      <c r="F25" s="37">
        <v>6.1660000000000004</v>
      </c>
      <c r="G25" s="37">
        <v>251.655</v>
      </c>
      <c r="H25" s="37">
        <v>106.684</v>
      </c>
      <c r="I25" s="37">
        <v>21.246320000000001</v>
      </c>
      <c r="J25" s="37">
        <v>624.79999999999995</v>
      </c>
      <c r="K25" s="37">
        <v>66.709000000000003</v>
      </c>
      <c r="L25" s="37">
        <v>100</v>
      </c>
      <c r="M25" s="37"/>
      <c r="N25" s="37">
        <v>119.2681</v>
      </c>
      <c r="O25" s="37">
        <v>123.77152</v>
      </c>
      <c r="P25" s="58">
        <v>7492.4239799999996</v>
      </c>
      <c r="Q25" s="26"/>
      <c r="R25" s="26"/>
      <c r="S25" s="26"/>
      <c r="T25" s="26"/>
    </row>
    <row r="26" spans="1:20" ht="66.599999999999994" x14ac:dyDescent="0.3">
      <c r="A26" s="25" t="s">
        <v>53</v>
      </c>
      <c r="B26" s="37"/>
      <c r="C26" s="37">
        <v>1222</v>
      </c>
      <c r="D26" s="37">
        <v>243.45500000000001</v>
      </c>
      <c r="E26" s="37"/>
      <c r="F26" s="37"/>
      <c r="G26" s="37">
        <v>300</v>
      </c>
      <c r="H26" s="37"/>
      <c r="I26" s="37"/>
      <c r="J26" s="37"/>
      <c r="K26" s="37">
        <v>210</v>
      </c>
      <c r="L26" s="37"/>
      <c r="M26" s="37"/>
      <c r="N26" s="37"/>
      <c r="O26" s="37"/>
      <c r="P26" s="58">
        <v>1975.4549999999999</v>
      </c>
      <c r="Q26" s="26"/>
      <c r="R26" s="26"/>
      <c r="S26" s="26"/>
      <c r="T26" s="26"/>
    </row>
    <row r="27" spans="1:20" ht="79.8" x14ac:dyDescent="0.3">
      <c r="A27" s="25" t="s">
        <v>54</v>
      </c>
      <c r="B27" s="37"/>
      <c r="C27" s="37"/>
      <c r="D27" s="37"/>
      <c r="E27" s="37"/>
      <c r="F27" s="37"/>
      <c r="G27" s="37"/>
      <c r="H27" s="37">
        <v>1240</v>
      </c>
      <c r="I27" s="37"/>
      <c r="J27" s="37"/>
      <c r="K27" s="37"/>
      <c r="L27" s="37"/>
      <c r="M27" s="37"/>
      <c r="N27" s="37"/>
      <c r="O27" s="37"/>
      <c r="P27" s="58">
        <v>1240</v>
      </c>
      <c r="Q27" s="26"/>
      <c r="R27" s="26"/>
      <c r="S27" s="26"/>
      <c r="T27" s="26"/>
    </row>
    <row r="28" spans="1:20" ht="159" x14ac:dyDescent="0.3">
      <c r="A28" s="25" t="s">
        <v>55</v>
      </c>
      <c r="B28" s="37"/>
      <c r="C28" s="37">
        <v>34.799999999999997</v>
      </c>
      <c r="D28" s="37"/>
      <c r="E28" s="37"/>
      <c r="F28" s="37"/>
      <c r="G28" s="37"/>
      <c r="H28" s="37"/>
      <c r="I28" s="37"/>
      <c r="J28" s="37">
        <v>100</v>
      </c>
      <c r="K28" s="37"/>
      <c r="L28" s="37"/>
      <c r="M28" s="37"/>
      <c r="N28" s="37"/>
      <c r="O28" s="37"/>
      <c r="P28" s="58">
        <v>134.80000000000001</v>
      </c>
      <c r="Q28" s="26"/>
      <c r="R28" s="26"/>
      <c r="S28" s="26"/>
      <c r="T28" s="26"/>
    </row>
    <row r="29" spans="1:20" ht="66.599999999999994" x14ac:dyDescent="0.3">
      <c r="A29" s="25" t="s">
        <v>56</v>
      </c>
      <c r="B29" s="37"/>
      <c r="C29" s="37">
        <v>1043.40479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58">
        <v>1043.40479</v>
      </c>
      <c r="Q29" s="26"/>
      <c r="R29" s="26"/>
      <c r="S29" s="26"/>
      <c r="T29" s="26"/>
    </row>
    <row r="30" spans="1:20" ht="22.8" customHeight="1" x14ac:dyDescent="0.3">
      <c r="A30" s="25" t="s">
        <v>57</v>
      </c>
      <c r="B30" s="37"/>
      <c r="C30" s="37"/>
      <c r="D30" s="37"/>
      <c r="E30" s="37">
        <v>7138.4343500000004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58">
        <v>7138.4343500000004</v>
      </c>
      <c r="Q30" s="26"/>
      <c r="R30" s="26"/>
      <c r="S30" s="26"/>
      <c r="T30" s="26"/>
    </row>
    <row r="31" spans="1:20" ht="40.200000000000003" x14ac:dyDescent="0.3">
      <c r="A31" s="25" t="s">
        <v>58</v>
      </c>
      <c r="B31" s="37"/>
      <c r="C31" s="37"/>
      <c r="D31" s="37">
        <v>1100</v>
      </c>
      <c r="E31" s="37"/>
      <c r="F31" s="37"/>
      <c r="G31" s="37"/>
      <c r="H31" s="37">
        <v>121.29300000000001</v>
      </c>
      <c r="I31" s="37"/>
      <c r="J31" s="37"/>
      <c r="K31" s="37"/>
      <c r="L31" s="37"/>
      <c r="M31" s="37">
        <v>412.56</v>
      </c>
      <c r="N31" s="37"/>
      <c r="O31" s="37"/>
      <c r="P31" s="58">
        <v>1633.8530000000001</v>
      </c>
      <c r="Q31" s="26"/>
      <c r="R31" s="26"/>
      <c r="S31" s="26"/>
      <c r="T31" s="26"/>
    </row>
    <row r="32" spans="1:20" x14ac:dyDescent="0.3">
      <c r="A32" s="32" t="s">
        <v>59</v>
      </c>
      <c r="B32" s="38">
        <v>612903.94623999996</v>
      </c>
      <c r="C32" s="38">
        <v>291504.28918000002</v>
      </c>
      <c r="D32" s="38">
        <v>75084.463000000003</v>
      </c>
      <c r="E32" s="38">
        <v>55346.13435</v>
      </c>
      <c r="F32" s="38">
        <v>21684.634999999998</v>
      </c>
      <c r="G32" s="38">
        <v>87691.500979999997</v>
      </c>
      <c r="H32" s="38">
        <v>31836.084480000001</v>
      </c>
      <c r="I32" s="38">
        <v>10626.30032</v>
      </c>
      <c r="J32" s="38">
        <v>83807.440130000003</v>
      </c>
      <c r="K32" s="38">
        <v>24118.631160000001</v>
      </c>
      <c r="L32" s="38">
        <v>61142.664870000001</v>
      </c>
      <c r="M32" s="38">
        <v>34354.616650000004</v>
      </c>
      <c r="N32" s="38">
        <v>67696.625679999997</v>
      </c>
      <c r="O32" s="38">
        <v>54534.735939999999</v>
      </c>
      <c r="P32" s="58">
        <v>1512332.0679800001</v>
      </c>
      <c r="Q32" s="33"/>
      <c r="R32" s="33"/>
      <c r="S32" s="33"/>
      <c r="T32" s="33"/>
    </row>
    <row r="34" spans="1:6" x14ac:dyDescent="0.3">
      <c r="A34" s="55" t="s">
        <v>30</v>
      </c>
      <c r="B34" s="56">
        <f>Учреждения!B75+'Муниципальные районы'!P32</f>
        <v>2950307.92484</v>
      </c>
    </row>
    <row r="35" spans="1:6" ht="32.25" customHeight="1" x14ac:dyDescent="0.3">
      <c r="A35" s="55" t="str">
        <f>CONCATENATE("Остатки бюджетных средств на ",C2,"г.")</f>
        <v>Остатки бюджетных средств на 08.11.2019г.</v>
      </c>
      <c r="B35" s="56">
        <v>3289091.9</v>
      </c>
    </row>
    <row r="36" spans="1:6" x14ac:dyDescent="0.3">
      <c r="A36" s="59"/>
      <c r="B36" s="59"/>
      <c r="C36" s="59"/>
      <c r="D36" s="59"/>
      <c r="E36" s="59"/>
      <c r="F36" s="59"/>
    </row>
    <row r="37" spans="1:6" x14ac:dyDescent="0.3">
      <c r="A37" s="60" t="s">
        <v>124</v>
      </c>
      <c r="B37" s="60"/>
      <c r="C37" s="60"/>
      <c r="D37" s="60"/>
      <c r="E37" s="60"/>
      <c r="F37" s="60"/>
    </row>
  </sheetData>
  <mergeCells count="2">
    <mergeCell ref="A36:F36"/>
    <mergeCell ref="A37:F37"/>
  </mergeCells>
  <pageMargins left="0.23622047244094491" right="0.23622047244094491" top="0.17" bottom="0.34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2019-11-13T03:26:05Z</dcterms:modified>
</cp:coreProperties>
</file>