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Учреждения!$35:$36</definedName>
    <definedName name="_xlnm.Print_Area" localSheetId="1">'Муниципальные районы'!$A$1:$P$32</definedName>
    <definedName name="_xlnm.Print_Area" localSheetId="0">Учреждения!$A$1:$E$76</definedName>
  </definedNames>
  <calcPr calcId="162913" refMode="R1C1"/>
</workbook>
</file>

<file path=xl/calcChain.xml><?xml version="1.0" encoding="utf-8"?>
<calcChain xmlns="http://schemas.openxmlformats.org/spreadsheetml/2006/main">
  <c r="E8" i="1" l="1"/>
  <c r="E9" i="1"/>
  <c r="E33" i="1"/>
  <c r="B30" i="2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<sst xmlns="http://schemas.openxmlformats.org/spreadsheetml/2006/main" count="120" uniqueCount="119">
  <si>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</si>
  <si>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</si>
  <si>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</si>
  <si>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</si>
  <si>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</si>
  <si>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</si>
  <si>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</si>
  <si>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</si>
  <si>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</si>
  <si>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</si>
  <si>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</si>
  <si>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</si>
  <si>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</si>
  <si>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</si>
  <si>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</si>
  <si>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</si>
  <si>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</si>
  <si>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</si>
  <si>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</si>
  <si>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</si>
  <si>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</si>
  <si>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</si>
  <si>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</si>
  <si>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</si>
  <si>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</si>
  <si>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</si>
  <si>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</si>
  <si>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</si>
  <si>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</si>
  <si>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</si>
  <si>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</si>
  <si>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</si>
  <si>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</si>
  <si>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</si>
  <si>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</si>
  <si>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</si>
  <si>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</si>
  <si>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</si>
  <si>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</si>
  <si>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</si>
  <si>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</si>
  <si>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</si>
  <si>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</si>
  <si>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</si>
  <si>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</si>
  <si>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</si>
  <si>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</si>
  <si>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</si>
  <si>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</si>
  <si>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</si>
  <si>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</si>
  <si>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</si>
  <si>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</si>
  <si>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</si>
  <si>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</si>
  <si>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Всего:</t>
  </si>
  <si>
    <t>10.10.2019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</si>
  <si>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</si>
  <si>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</si>
  <si>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</si>
  <si>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</si>
  <si>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</si>
  <si>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</si>
  <si>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</si>
  <si>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</si>
  <si>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</si>
  <si>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</si>
  <si>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</si>
  <si>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</si>
  <si>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</si>
  <si>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</si>
  <si>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</si>
  <si>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</si>
  <si>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</si>
  <si>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</si>
  <si>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</si>
  <si>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</si>
  <si>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</si>
  <si>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</si>
  <si>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</si>
  <si>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</si>
  <si>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</si>
  <si>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</si>
  <si>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</si>
  <si>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</si>
  <si>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</si>
  <si>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</si>
  <si>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</si>
  <si>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</si>
  <si>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</si>
  <si>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</si>
  <si>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</si>
  <si>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</si>
  <si>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</si>
  <si>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ИТОГО</t>
  </si>
  <si>
    <t>04.10.2019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</si>
  <si>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</si>
  <si>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</si>
  <si>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</si>
  <si>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</si>
  <si>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</si>
  <si>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 xml:space="preserve"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</si>
  <si>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</si>
  <si>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 xml:space="preserve">Субсидии бюджетам субъектов Российской Федерации за счет средств резервного фонда Правительства Российской Федерации 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</si>
  <si>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</si>
  <si>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</si>
  <si>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</si>
  <si>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</si>
  <si>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</si>
  <si>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</si>
  <si>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</si>
  <si>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</si>
  <si>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</si>
  <si>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</si>
  <si>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Межбюджетные трансферты, передаваемые бюджетам субъектов Российской Федерации на выплату региональной доплаты к пенсии</t>
  </si>
  <si>
    <t xml:space="preserve">Межбюджетные трансферты, передаваемые бюджетам субъектов Российской Федерации на создание системы долговременного ухода за гражданами пожилого возраста и инвалидами 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</si>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</sst>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0" fillId="0" borderId="0" applyNumberFormat="0" applyBorder="0" applyAlignment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4" t="s">
        <v>0</v>
      </c>
      <c r="B1" s="44"/>
      <c r="C1" s="44"/>
      <c r="D1" s="44"/>
      <c r="E1" s="44"/>
      <c r="F1" s="30" t="s">
        <v>95</v>
      </c>
      <c r="G1" s="31" t="str">
        <f>TEXT(F1,"[$-FC19]ДД ММММ")</f>
        <v>04 октября</v>
      </c>
      <c r="H1" s="31" t="str">
        <f>TEXT(F1,"[$-FC19]ДД.ММ.ГГГ \г")</f>
        <v>04.10.2019 г</v>
      </c>
    </row>
    <row r="2" spans="1:9" ht="15.6" x14ac:dyDescent="0.3">
      <c r="A2" s="44" t="str">
        <f>CONCATENATE("с ",G1," по ",G2,"ода")</f>
        <v>с 04 октября по 10 октября 2019 года</v>
      </c>
      <c r="B2" s="44"/>
      <c r="C2" s="44"/>
      <c r="D2" s="44"/>
      <c r="E2" s="44"/>
      <c r="F2" s="30" t="s">
        <v>56</v>
      </c>
      <c r="G2" s="31" t="str">
        <f>TEXT(F2,"[$-FC19]ДД ММММ ГГГ \г")</f>
        <v>10 октября 2019 г</v>
      </c>
      <c r="H2" s="31" t="str">
        <f>TEXT(F2,"[$-FC19]ДД.ММ.ГГГ \г")</f>
        <v>10.10.2019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5" t="str">
        <f>CONCATENATE("Остатки средств на ",H1,".")</f>
        <v>Остатки средств на 04.10.2019 г.</v>
      </c>
      <c r="B5" s="46"/>
      <c r="C5" s="46"/>
      <c r="D5" s="47"/>
      <c r="E5" s="8">
        <v>502673.2</v>
      </c>
      <c r="F5" s="21"/>
    </row>
    <row r="6" spans="1:9" x14ac:dyDescent="0.3">
      <c r="A6" s="10"/>
      <c r="B6" s="11"/>
      <c r="C6" s="11"/>
      <c r="D6" s="11"/>
      <c r="E6" s="12"/>
    </row>
    <row r="7" spans="1:9" x14ac:dyDescent="0.3">
      <c r="A7" s="54" t="s">
        <v>2</v>
      </c>
      <c r="B7" s="55"/>
      <c r="C7" s="55"/>
      <c r="D7" s="55"/>
      <c r="E7" s="13"/>
    </row>
    <row r="8" spans="1:9" x14ac:dyDescent="0.3">
      <c r="A8" s="49" t="s">
        <v>3</v>
      </c>
      <c r="B8" s="55"/>
      <c r="C8" s="55"/>
      <c r="D8" s="55"/>
      <c r="E8" s="9">
        <f>E33-E9</f>
        <v>351740.79969000025</v>
      </c>
    </row>
    <row r="9" spans="1:9" x14ac:dyDescent="0.3">
      <c r="A9" s="49" t="s">
        <v>4</v>
      </c>
      <c r="B9" s="55"/>
      <c r="C9" s="55"/>
      <c r="D9" s="55"/>
      <c r="E9" s="9">
        <f>SUM(E10:E32)</f>
        <v>3345324.55</v>
      </c>
    </row>
    <row r="10" spans="1:9" ht="14.4" customHeight="1" x14ac:dyDescent="0.3">
      <c r="A10" s="49" t="s">
        <v>96</v>
      </c>
      <c r="B10" s="55"/>
      <c r="C10" s="55"/>
      <c r="D10" s="55"/>
      <c r="E10" s="9">
        <v>3115817.7</v>
      </c>
    </row>
    <row r="11" spans="1:9" ht="30" customHeight="1" x14ac:dyDescent="0.3">
      <c r="A11" s="49" t="s">
        <v>97</v>
      </c>
      <c r="B11" s="55"/>
      <c r="C11" s="55"/>
      <c r="D11" s="55"/>
      <c r="E11" s="9">
        <v>36167</v>
      </c>
    </row>
    <row r="12" spans="1:9" ht="32.4" customHeight="1" x14ac:dyDescent="0.3">
      <c r="A12" s="49" t="s">
        <v>98</v>
      </c>
      <c r="B12" s="55"/>
      <c r="C12" s="55"/>
      <c r="D12" s="55"/>
      <c r="E12" s="9">
        <v>31158.55</v>
      </c>
    </row>
    <row r="13" spans="1:9" ht="57.6" customHeight="1" x14ac:dyDescent="0.3">
      <c r="A13" s="49" t="s">
        <v>99</v>
      </c>
      <c r="B13" s="55"/>
      <c r="C13" s="55"/>
      <c r="D13" s="55"/>
      <c r="E13" s="9">
        <v>1500</v>
      </c>
    </row>
    <row r="14" spans="1:9" ht="29.4" customHeight="1" x14ac:dyDescent="0.3">
      <c r="A14" s="49" t="s">
        <v>100</v>
      </c>
      <c r="B14" s="55"/>
      <c r="C14" s="55"/>
      <c r="D14" s="55"/>
      <c r="E14" s="9">
        <v>43.49</v>
      </c>
    </row>
    <row r="15" spans="1:9" ht="44.4" customHeight="1" x14ac:dyDescent="0.3">
      <c r="A15" s="49" t="s">
        <v>101</v>
      </c>
      <c r="B15" s="55"/>
      <c r="C15" s="55"/>
      <c r="D15" s="55"/>
      <c r="E15" s="9">
        <v>86.91</v>
      </c>
    </row>
    <row r="16" spans="1:9" ht="30.6" customHeight="1" x14ac:dyDescent="0.3">
      <c r="A16" s="49" t="s">
        <v>102</v>
      </c>
      <c r="B16" s="55"/>
      <c r="C16" s="55"/>
      <c r="D16" s="55"/>
      <c r="E16" s="9">
        <v>1977.57</v>
      </c>
    </row>
    <row r="17" spans="1:5" ht="27.6" customHeight="1" x14ac:dyDescent="0.3">
      <c r="A17" s="49" t="s">
        <v>103</v>
      </c>
      <c r="B17" s="55"/>
      <c r="C17" s="55"/>
      <c r="D17" s="55"/>
      <c r="E17" s="9">
        <v>1699.32</v>
      </c>
    </row>
    <row r="18" spans="1:5" ht="30.6" customHeight="1" x14ac:dyDescent="0.3">
      <c r="A18" s="49" t="s">
        <v>104</v>
      </c>
      <c r="B18" s="55"/>
      <c r="C18" s="55"/>
      <c r="D18" s="55"/>
      <c r="E18" s="9">
        <v>3005.95</v>
      </c>
    </row>
    <row r="19" spans="1:5" ht="27" customHeight="1" x14ac:dyDescent="0.3">
      <c r="A19" s="49" t="s">
        <v>105</v>
      </c>
      <c r="B19" s="55"/>
      <c r="C19" s="55"/>
      <c r="D19" s="55"/>
      <c r="E19" s="9">
        <v>3948.44</v>
      </c>
    </row>
    <row r="20" spans="1:5" ht="30" customHeight="1" x14ac:dyDescent="0.3">
      <c r="A20" s="49" t="s">
        <v>106</v>
      </c>
      <c r="B20" s="55"/>
      <c r="C20" s="55"/>
      <c r="D20" s="55"/>
      <c r="E20" s="9">
        <v>5108.68</v>
      </c>
    </row>
    <row r="21" spans="1:5" ht="46.2" customHeight="1" x14ac:dyDescent="0.3">
      <c r="A21" s="49" t="s">
        <v>107</v>
      </c>
      <c r="B21" s="55"/>
      <c r="C21" s="55"/>
      <c r="D21" s="55"/>
      <c r="E21" s="9">
        <v>230.59</v>
      </c>
    </row>
    <row r="22" spans="1:5" ht="27.6" customHeight="1" x14ac:dyDescent="0.3">
      <c r="A22" s="49" t="s">
        <v>108</v>
      </c>
      <c r="B22" s="55"/>
      <c r="C22" s="55"/>
      <c r="D22" s="55"/>
      <c r="E22" s="9">
        <v>1.19</v>
      </c>
    </row>
    <row r="23" spans="1:5" ht="28.2" customHeight="1" x14ac:dyDescent="0.3">
      <c r="A23" s="49" t="s">
        <v>109</v>
      </c>
      <c r="B23" s="55"/>
      <c r="C23" s="55"/>
      <c r="D23" s="55"/>
      <c r="E23" s="9">
        <v>4393.3900000000003</v>
      </c>
    </row>
    <row r="24" spans="1:5" ht="42" customHeight="1" x14ac:dyDescent="0.3">
      <c r="A24" s="49" t="s">
        <v>110</v>
      </c>
      <c r="B24" s="55"/>
      <c r="C24" s="55"/>
      <c r="D24" s="55"/>
      <c r="E24" s="9">
        <v>2968.47</v>
      </c>
    </row>
    <row r="25" spans="1:5" ht="18.600000000000001" customHeight="1" x14ac:dyDescent="0.3">
      <c r="A25" s="49" t="s">
        <v>111</v>
      </c>
      <c r="B25" s="55"/>
      <c r="C25" s="55"/>
      <c r="D25" s="55"/>
      <c r="E25" s="9">
        <v>6080.02</v>
      </c>
    </row>
    <row r="26" spans="1:5" ht="15.6" customHeight="1" x14ac:dyDescent="0.3">
      <c r="A26" s="49" t="s">
        <v>112</v>
      </c>
      <c r="B26" s="55"/>
      <c r="C26" s="55"/>
      <c r="D26" s="55"/>
      <c r="E26" s="9">
        <v>547.79</v>
      </c>
    </row>
    <row r="27" spans="1:5" ht="30" customHeight="1" x14ac:dyDescent="0.3">
      <c r="A27" s="49" t="s">
        <v>113</v>
      </c>
      <c r="B27" s="55"/>
      <c r="C27" s="55"/>
      <c r="D27" s="55"/>
      <c r="E27" s="9">
        <v>54.19</v>
      </c>
    </row>
    <row r="28" spans="1:5" ht="28.2" customHeight="1" x14ac:dyDescent="0.3">
      <c r="A28" s="49" t="s">
        <v>114</v>
      </c>
      <c r="B28" s="55"/>
      <c r="C28" s="55"/>
      <c r="D28" s="55"/>
      <c r="E28" s="9">
        <v>22809.57</v>
      </c>
    </row>
    <row r="29" spans="1:5" ht="30.6" customHeight="1" x14ac:dyDescent="0.3">
      <c r="A29" s="49" t="s">
        <v>115</v>
      </c>
      <c r="B29" s="55"/>
      <c r="C29" s="55"/>
      <c r="D29" s="55"/>
      <c r="E29" s="9">
        <v>112.76</v>
      </c>
    </row>
    <row r="30" spans="1:5" ht="29.4" customHeight="1" x14ac:dyDescent="0.3">
      <c r="A30" s="49" t="s">
        <v>116</v>
      </c>
      <c r="B30" s="55"/>
      <c r="C30" s="55"/>
      <c r="D30" s="55"/>
      <c r="E30" s="9">
        <v>236.55</v>
      </c>
    </row>
    <row r="31" spans="1:5" ht="27" customHeight="1" x14ac:dyDescent="0.3">
      <c r="A31" s="49" t="s">
        <v>117</v>
      </c>
      <c r="B31" s="55"/>
      <c r="C31" s="55"/>
      <c r="D31" s="55"/>
      <c r="E31" s="9">
        <v>19524.03</v>
      </c>
    </row>
    <row r="32" spans="1:5" ht="26.4" customHeight="1" x14ac:dyDescent="0.3">
      <c r="A32" s="49" t="s">
        <v>118</v>
      </c>
      <c r="B32" s="55"/>
      <c r="C32" s="55"/>
      <c r="D32" s="55"/>
      <c r="E32" s="9">
        <v>87852.39</v>
      </c>
    </row>
    <row r="33" spans="1:5" x14ac:dyDescent="0.3">
      <c r="A33" s="48" t="s">
        <v>5</v>
      </c>
      <c r="B33" s="49"/>
      <c r="C33" s="49"/>
      <c r="D33" s="49"/>
      <c r="E33" s="13">
        <f>'Муниципальные районы'!B31-Учреждения!E5+'Муниципальные районы'!B30</f>
        <v>3697065.3496900001</v>
      </c>
    </row>
    <row r="34" spans="1:5" x14ac:dyDescent="0.3">
      <c r="A34" s="14"/>
      <c r="B34" s="15"/>
      <c r="C34" s="15"/>
      <c r="D34" s="6"/>
      <c r="E34" s="16"/>
    </row>
    <row r="35" spans="1:5" x14ac:dyDescent="0.3">
      <c r="A35" s="50" t="s">
        <v>14</v>
      </c>
      <c r="B35" s="52" t="s">
        <v>6</v>
      </c>
      <c r="C35" s="53" t="s">
        <v>7</v>
      </c>
      <c r="D35" s="53"/>
      <c r="E35" s="53"/>
    </row>
    <row r="36" spans="1:5" ht="82.8" x14ac:dyDescent="0.3">
      <c r="A36" s="51"/>
      <c r="B36" s="52"/>
      <c r="C36" s="17" t="s">
        <v>8</v>
      </c>
      <c r="D36" s="17" t="s">
        <v>9</v>
      </c>
      <c r="E36" s="17" t="s">
        <v>10</v>
      </c>
    </row>
    <row r="37" spans="1:5" x14ac:dyDescent="0.3">
      <c r="A37" s="20" t="s">
        <v>57</v>
      </c>
      <c r="B37" s="18">
        <v>1437.8335</v>
      </c>
      <c r="C37" s="18"/>
      <c r="D37" s="18"/>
      <c r="E37" s="18"/>
    </row>
    <row r="38" spans="1:5" x14ac:dyDescent="0.3">
      <c r="A38" s="20" t="s">
        <v>58</v>
      </c>
      <c r="B38" s="18">
        <v>-30</v>
      </c>
      <c r="C38" s="18"/>
      <c r="D38" s="18">
        <v>-30</v>
      </c>
      <c r="E38" s="18"/>
    </row>
    <row r="39" spans="1:5" x14ac:dyDescent="0.3">
      <c r="A39" s="20" t="s">
        <v>59</v>
      </c>
      <c r="B39" s="18">
        <v>500</v>
      </c>
      <c r="C39" s="18">
        <v>500</v>
      </c>
      <c r="D39" s="18"/>
      <c r="E39" s="18"/>
    </row>
    <row r="40" spans="1:5" x14ac:dyDescent="0.3">
      <c r="A40" s="20" t="s">
        <v>60</v>
      </c>
      <c r="B40" s="18">
        <v>38205.882319999997</v>
      </c>
      <c r="C40" s="18">
        <v>5450</v>
      </c>
      <c r="D40" s="18">
        <v>75</v>
      </c>
      <c r="E40" s="18"/>
    </row>
    <row r="41" spans="1:5" ht="27.6" x14ac:dyDescent="0.3">
      <c r="A41" s="20" t="s">
        <v>61</v>
      </c>
      <c r="B41" s="18">
        <v>1111.63444</v>
      </c>
      <c r="C41" s="18">
        <v>206.26444000000001</v>
      </c>
      <c r="D41" s="18"/>
      <c r="E41" s="18"/>
    </row>
    <row r="42" spans="1:5" x14ac:dyDescent="0.3">
      <c r="A42" s="20" t="s">
        <v>62</v>
      </c>
      <c r="B42" s="18">
        <v>4178.8663299999998</v>
      </c>
      <c r="C42" s="18"/>
      <c r="D42" s="18"/>
      <c r="E42" s="18"/>
    </row>
    <row r="43" spans="1:5" x14ac:dyDescent="0.3">
      <c r="A43" s="20" t="s">
        <v>63</v>
      </c>
      <c r="B43" s="18">
        <v>33.601930000000003</v>
      </c>
      <c r="C43" s="18"/>
      <c r="D43" s="18"/>
      <c r="E43" s="18"/>
    </row>
    <row r="44" spans="1:5" ht="27.6" x14ac:dyDescent="0.3">
      <c r="A44" s="20" t="s">
        <v>64</v>
      </c>
      <c r="B44" s="18">
        <v>243248.71023999999</v>
      </c>
      <c r="C44" s="18"/>
      <c r="D44" s="18"/>
      <c r="E44" s="18"/>
    </row>
    <row r="45" spans="1:5" x14ac:dyDescent="0.3">
      <c r="A45" s="20" t="s">
        <v>65</v>
      </c>
      <c r="B45" s="18">
        <v>26382.65</v>
      </c>
      <c r="C45" s="18"/>
      <c r="D45" s="18"/>
      <c r="E45" s="18"/>
    </row>
    <row r="46" spans="1:5" x14ac:dyDescent="0.3">
      <c r="A46" s="20" t="s">
        <v>66</v>
      </c>
      <c r="B46" s="18">
        <v>68936.81925</v>
      </c>
      <c r="C46" s="18">
        <v>2320</v>
      </c>
      <c r="D46" s="18">
        <v>1029</v>
      </c>
      <c r="E46" s="18"/>
    </row>
    <row r="47" spans="1:5" x14ac:dyDescent="0.3">
      <c r="A47" s="20" t="s">
        <v>67</v>
      </c>
      <c r="B47" s="18">
        <v>928.69323999999995</v>
      </c>
      <c r="C47" s="18"/>
      <c r="D47" s="18"/>
      <c r="E47" s="18">
        <v>208.96056999999999</v>
      </c>
    </row>
    <row r="48" spans="1:5" x14ac:dyDescent="0.3">
      <c r="A48" s="20" t="s">
        <v>68</v>
      </c>
      <c r="B48" s="18">
        <v>261356.38120999999</v>
      </c>
      <c r="C48" s="18"/>
      <c r="D48" s="18"/>
      <c r="E48" s="18">
        <v>212820.45558000001</v>
      </c>
    </row>
    <row r="49" spans="1:5" x14ac:dyDescent="0.3">
      <c r="A49" s="20" t="s">
        <v>69</v>
      </c>
      <c r="B49" s="18">
        <v>46138.159500000002</v>
      </c>
      <c r="C49" s="18">
        <v>1200</v>
      </c>
      <c r="D49" s="18">
        <v>234.81064000000001</v>
      </c>
      <c r="E49" s="18">
        <v>37201.202490000003</v>
      </c>
    </row>
    <row r="50" spans="1:5" x14ac:dyDescent="0.3">
      <c r="A50" s="20" t="s">
        <v>70</v>
      </c>
      <c r="B50" s="18">
        <v>88.525660000000002</v>
      </c>
      <c r="C50" s="18"/>
      <c r="D50" s="18"/>
      <c r="E50" s="18"/>
    </row>
    <row r="51" spans="1:5" ht="27.6" x14ac:dyDescent="0.3">
      <c r="A51" s="20" t="s">
        <v>71</v>
      </c>
      <c r="B51" s="18">
        <v>6912.1926700000004</v>
      </c>
      <c r="C51" s="18"/>
      <c r="D51" s="18"/>
      <c r="E51" s="18"/>
    </row>
    <row r="52" spans="1:5" x14ac:dyDescent="0.3">
      <c r="A52" s="20" t="s">
        <v>72</v>
      </c>
      <c r="B52" s="18">
        <v>540.07988999999998</v>
      </c>
      <c r="C52" s="18">
        <v>500</v>
      </c>
      <c r="D52" s="18"/>
      <c r="E52" s="18"/>
    </row>
    <row r="53" spans="1:5" x14ac:dyDescent="0.3">
      <c r="A53" s="20" t="s">
        <v>73</v>
      </c>
      <c r="B53" s="18">
        <v>5732.8592500000004</v>
      </c>
      <c r="C53" s="18"/>
      <c r="D53" s="18"/>
      <c r="E53" s="18"/>
    </row>
    <row r="54" spans="1:5" ht="27.6" x14ac:dyDescent="0.3">
      <c r="A54" s="20" t="s">
        <v>74</v>
      </c>
      <c r="B54" s="18">
        <v>2852.8026300000001</v>
      </c>
      <c r="C54" s="18">
        <v>483</v>
      </c>
      <c r="D54" s="18">
        <v>150</v>
      </c>
      <c r="E54" s="18">
        <v>677.61099999999999</v>
      </c>
    </row>
    <row r="55" spans="1:5" x14ac:dyDescent="0.3">
      <c r="A55" s="20" t="s">
        <v>75</v>
      </c>
      <c r="B55" s="18">
        <v>8019.7562600000001</v>
      </c>
      <c r="C55" s="18">
        <v>365</v>
      </c>
      <c r="D55" s="18"/>
      <c r="E55" s="18"/>
    </row>
    <row r="56" spans="1:5" x14ac:dyDescent="0.3">
      <c r="A56" s="20" t="s">
        <v>76</v>
      </c>
      <c r="B56" s="18">
        <v>221555.47211</v>
      </c>
      <c r="C56" s="18"/>
      <c r="D56" s="18"/>
      <c r="E56" s="18"/>
    </row>
    <row r="57" spans="1:5" x14ac:dyDescent="0.3">
      <c r="A57" s="20" t="s">
        <v>77</v>
      </c>
      <c r="B57" s="18">
        <v>3364.3539999999998</v>
      </c>
      <c r="C57" s="18"/>
      <c r="D57" s="18"/>
      <c r="E57" s="18"/>
    </row>
    <row r="58" spans="1:5" x14ac:dyDescent="0.3">
      <c r="A58" s="20" t="s">
        <v>78</v>
      </c>
      <c r="B58" s="18">
        <v>3334</v>
      </c>
      <c r="C58" s="18">
        <v>2700</v>
      </c>
      <c r="D58" s="18">
        <v>500</v>
      </c>
      <c r="E58" s="18"/>
    </row>
    <row r="59" spans="1:5" x14ac:dyDescent="0.3">
      <c r="A59" s="20" t="s">
        <v>79</v>
      </c>
      <c r="B59" s="18">
        <v>152</v>
      </c>
      <c r="C59" s="18"/>
      <c r="D59" s="18"/>
      <c r="E59" s="18"/>
    </row>
    <row r="60" spans="1:5" x14ac:dyDescent="0.3">
      <c r="A60" s="20" t="s">
        <v>80</v>
      </c>
      <c r="B60" s="18">
        <v>47.24</v>
      </c>
      <c r="C60" s="18"/>
      <c r="D60" s="18"/>
      <c r="E60" s="18"/>
    </row>
    <row r="61" spans="1:5" x14ac:dyDescent="0.3">
      <c r="A61" s="20" t="s">
        <v>81</v>
      </c>
      <c r="B61" s="18">
        <v>563.23179000000005</v>
      </c>
      <c r="C61" s="18">
        <v>500</v>
      </c>
      <c r="D61" s="18"/>
      <c r="E61" s="18"/>
    </row>
    <row r="62" spans="1:5" x14ac:dyDescent="0.3">
      <c r="A62" s="20" t="s">
        <v>82</v>
      </c>
      <c r="B62" s="18">
        <v>280.46951999999999</v>
      </c>
      <c r="C62" s="18">
        <v>249.01084</v>
      </c>
      <c r="D62" s="18">
        <v>31.458680000000001</v>
      </c>
      <c r="E62" s="18"/>
    </row>
    <row r="63" spans="1:5" x14ac:dyDescent="0.3">
      <c r="A63" s="20" t="s">
        <v>83</v>
      </c>
      <c r="B63" s="18">
        <v>16895.987499999999</v>
      </c>
      <c r="C63" s="18">
        <v>11620</v>
      </c>
      <c r="D63" s="18">
        <v>4500</v>
      </c>
      <c r="E63" s="18"/>
    </row>
    <row r="64" spans="1:5" x14ac:dyDescent="0.3">
      <c r="A64" s="20" t="s">
        <v>84</v>
      </c>
      <c r="B64" s="18">
        <v>5050.3090000000002</v>
      </c>
      <c r="C64" s="18"/>
      <c r="D64" s="18"/>
      <c r="E64" s="18"/>
    </row>
    <row r="65" spans="1:5" x14ac:dyDescent="0.3">
      <c r="A65" s="20" t="s">
        <v>85</v>
      </c>
      <c r="B65" s="18">
        <v>4374.5829000000003</v>
      </c>
      <c r="C65" s="18"/>
      <c r="D65" s="18"/>
      <c r="E65" s="18"/>
    </row>
    <row r="66" spans="1:5" x14ac:dyDescent="0.3">
      <c r="A66" s="20" t="s">
        <v>86</v>
      </c>
      <c r="B66" s="18">
        <v>3626.3230100000001</v>
      </c>
      <c r="C66" s="18">
        <v>156</v>
      </c>
      <c r="D66" s="18">
        <v>2206.6787300000001</v>
      </c>
      <c r="E66" s="18">
        <v>45.303400000000003</v>
      </c>
    </row>
    <row r="67" spans="1:5" x14ac:dyDescent="0.3">
      <c r="A67" s="20" t="s">
        <v>87</v>
      </c>
      <c r="B67" s="18">
        <v>2898.3820000000001</v>
      </c>
      <c r="C67" s="18">
        <v>82</v>
      </c>
      <c r="D67" s="18"/>
      <c r="E67" s="18"/>
    </row>
    <row r="68" spans="1:5" x14ac:dyDescent="0.3">
      <c r="A68" s="20" t="s">
        <v>88</v>
      </c>
      <c r="B68" s="18">
        <v>364</v>
      </c>
      <c r="C68" s="18"/>
      <c r="D68" s="18"/>
      <c r="E68" s="18"/>
    </row>
    <row r="69" spans="1:5" x14ac:dyDescent="0.3">
      <c r="A69" s="20" t="s">
        <v>89</v>
      </c>
      <c r="B69" s="18">
        <v>427.45528000000002</v>
      </c>
      <c r="C69" s="18"/>
      <c r="D69" s="18"/>
      <c r="E69" s="18"/>
    </row>
    <row r="70" spans="1:5" x14ac:dyDescent="0.3">
      <c r="A70" s="20" t="s">
        <v>90</v>
      </c>
      <c r="B70" s="18">
        <v>28137.094000000001</v>
      </c>
      <c r="C70" s="18"/>
      <c r="D70" s="18"/>
      <c r="E70" s="18"/>
    </row>
    <row r="71" spans="1:5" x14ac:dyDescent="0.3">
      <c r="A71" s="20" t="s">
        <v>91</v>
      </c>
      <c r="B71" s="18">
        <v>72.727980000000002</v>
      </c>
      <c r="C71" s="18"/>
      <c r="D71" s="18"/>
      <c r="E71" s="18"/>
    </row>
    <row r="72" spans="1:5" x14ac:dyDescent="0.3">
      <c r="A72" s="20" t="s">
        <v>92</v>
      </c>
      <c r="B72" s="18">
        <v>54.304690000000001</v>
      </c>
      <c r="C72" s="18"/>
      <c r="D72" s="18"/>
      <c r="E72" s="18"/>
    </row>
    <row r="73" spans="1:5" ht="27.6" x14ac:dyDescent="0.3">
      <c r="A73" s="20" t="s">
        <v>93</v>
      </c>
      <c r="B73" s="18">
        <v>988.89149999999995</v>
      </c>
      <c r="C73" s="18"/>
      <c r="D73" s="18"/>
      <c r="E73" s="18"/>
    </row>
    <row r="74" spans="1:5" x14ac:dyDescent="0.3">
      <c r="A74" s="22" t="s">
        <v>94</v>
      </c>
      <c r="B74" s="19">
        <v>1008762.2736</v>
      </c>
      <c r="C74" s="19">
        <v>26331.275280000002</v>
      </c>
      <c r="D74" s="19">
        <v>8696.9480500000009</v>
      </c>
      <c r="E74" s="19">
        <v>250953.53304000001</v>
      </c>
    </row>
  </sheetData>
  <mergeCells count="33">
    <mergeCell ref="A31:D31"/>
    <mergeCell ref="A32:D32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3:D33"/>
    <mergeCell ref="A35:A36"/>
    <mergeCell ref="B35:B36"/>
    <mergeCell ref="C35:E3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25" zoomScaleNormal="100" zoomScaleSheetLayoutView="100" workbookViewId="0">
      <selection activeCell="B32" sqref="B32"/>
    </sheetView>
  </sheetViews>
  <sheetFormatPr defaultRowHeight="14.4" x14ac:dyDescent="0.3"/>
  <cols>
    <col min="1" max="1" width="38.33203125" customWidth="1"/>
    <col min="2" max="2" width="13.109375" customWidth="1"/>
    <col min="3" max="3" width="13.44140625" customWidth="1"/>
    <col min="4" max="4" width="13" customWidth="1"/>
    <col min="5" max="5" width="13.109375" customWidth="1"/>
    <col min="6" max="6" width="12.88671875" customWidth="1"/>
    <col min="7" max="8" width="13.21875" customWidth="1"/>
    <col min="9" max="9" width="13" customWidth="1"/>
    <col min="10" max="10" width="12.6640625" customWidth="1"/>
    <col min="11" max="11" width="11" customWidth="1"/>
    <col min="12" max="12" width="13.21875" customWidth="1"/>
    <col min="13" max="13" width="13" customWidth="1"/>
    <col min="14" max="14" width="12.88671875" customWidth="1"/>
    <col min="15" max="15" width="13.77734375" customWidth="1"/>
    <col min="16" max="16" width="10.44140625" customWidth="1"/>
  </cols>
  <sheetData>
    <row r="1" spans="1:20" s="28" customFormat="1" ht="15.6" x14ac:dyDescent="0.3">
      <c r="A1" s="42" t="s">
        <v>56</v>
      </c>
      <c r="C1" s="29" t="s">
        <v>13</v>
      </c>
    </row>
    <row r="2" spans="1:20" x14ac:dyDescent="0.3">
      <c r="A2" s="37" t="str">
        <f>TEXT(EndData2,"[$-FC19]ДД.ММ.ГГГ")</f>
        <v>10.10.2019</v>
      </c>
      <c r="B2" s="37">
        <f>A2+1</f>
        <v>43749</v>
      </c>
      <c r="C2" s="43" t="str">
        <f>TEXT(B2,"[$-FC19]ДД.ММ.ГГГ")</f>
        <v>11.10.2019</v>
      </c>
      <c r="P2" s="26" t="s">
        <v>12</v>
      </c>
    </row>
    <row r="3" spans="1:20" s="27" customFormat="1" ht="51.75" customHeight="1" x14ac:dyDescent="0.25">
      <c r="A3" s="34" t="s">
        <v>15</v>
      </c>
      <c r="B3" s="41" t="s">
        <v>16</v>
      </c>
      <c r="C3" s="38" t="s">
        <v>17</v>
      </c>
      <c r="D3" s="38" t="s">
        <v>18</v>
      </c>
      <c r="E3" s="38" t="s">
        <v>19</v>
      </c>
      <c r="F3" s="38" t="s">
        <v>20</v>
      </c>
      <c r="G3" s="38" t="s">
        <v>21</v>
      </c>
      <c r="H3" s="38" t="s">
        <v>22</v>
      </c>
      <c r="I3" s="38" t="s">
        <v>23</v>
      </c>
      <c r="J3" s="38" t="s">
        <v>24</v>
      </c>
      <c r="K3" s="38" t="s">
        <v>25</v>
      </c>
      <c r="L3" s="38" t="s">
        <v>26</v>
      </c>
      <c r="M3" s="38" t="s">
        <v>27</v>
      </c>
      <c r="N3" s="38" t="s">
        <v>28</v>
      </c>
      <c r="O3" s="38" t="s">
        <v>29</v>
      </c>
      <c r="P3" s="23" t="s">
        <v>11</v>
      </c>
    </row>
    <row r="4" spans="1:20" ht="27" x14ac:dyDescent="0.3">
      <c r="A4" s="24" t="s">
        <v>31</v>
      </c>
      <c r="B4" s="39"/>
      <c r="C4" s="39"/>
      <c r="D4" s="39"/>
      <c r="E4" s="39"/>
      <c r="F4" s="39"/>
      <c r="G4" s="39"/>
      <c r="H4" s="39"/>
      <c r="I4" s="39"/>
      <c r="J4" s="39">
        <v>1501.1659999999999</v>
      </c>
      <c r="K4" s="39">
        <v>199.5</v>
      </c>
      <c r="L4" s="39"/>
      <c r="M4" s="39"/>
      <c r="N4" s="39"/>
      <c r="O4" s="39"/>
      <c r="P4" s="25">
        <v>1700.6659999999999</v>
      </c>
      <c r="Q4" s="26"/>
      <c r="R4" s="26"/>
      <c r="S4" s="26"/>
      <c r="T4" s="26"/>
    </row>
    <row r="5" spans="1:20" ht="40.200000000000003" x14ac:dyDescent="0.3">
      <c r="A5" s="24" t="s">
        <v>32</v>
      </c>
      <c r="B5" s="39"/>
      <c r="C5" s="39">
        <v>22917.081999999999</v>
      </c>
      <c r="D5" s="39">
        <v>19052.831999999999</v>
      </c>
      <c r="E5" s="39">
        <v>6860</v>
      </c>
      <c r="F5" s="39">
        <v>8850.2999999999993</v>
      </c>
      <c r="G5" s="39">
        <v>23873.666700000002</v>
      </c>
      <c r="H5" s="39">
        <v>2861</v>
      </c>
      <c r="I5" s="39">
        <v>9000</v>
      </c>
      <c r="J5" s="39">
        <v>2125.5839999999998</v>
      </c>
      <c r="K5" s="39">
        <v>4983.9160000000002</v>
      </c>
      <c r="L5" s="39">
        <v>30000</v>
      </c>
      <c r="M5" s="39">
        <v>7785</v>
      </c>
      <c r="N5" s="39">
        <v>11271.820110000001</v>
      </c>
      <c r="O5" s="39">
        <v>16123.174999999999</v>
      </c>
      <c r="P5" s="25">
        <v>165704.37581</v>
      </c>
      <c r="Q5" s="26"/>
      <c r="R5" s="26"/>
      <c r="S5" s="26"/>
      <c r="T5" s="26"/>
    </row>
    <row r="6" spans="1:20" ht="27" x14ac:dyDescent="0.3">
      <c r="A6" s="24" t="s">
        <v>33</v>
      </c>
      <c r="B6" s="39">
        <v>5660.9821400000001</v>
      </c>
      <c r="C6" s="39"/>
      <c r="D6" s="39">
        <v>75</v>
      </c>
      <c r="E6" s="39"/>
      <c r="F6" s="39"/>
      <c r="G6" s="39"/>
      <c r="H6" s="39"/>
      <c r="I6" s="39"/>
      <c r="J6" s="39">
        <v>217.625</v>
      </c>
      <c r="K6" s="39"/>
      <c r="L6" s="39"/>
      <c r="M6" s="39"/>
      <c r="N6" s="39">
        <v>9282</v>
      </c>
      <c r="O6" s="39"/>
      <c r="P6" s="25">
        <v>15235.60714</v>
      </c>
      <c r="Q6" s="26"/>
      <c r="R6" s="26"/>
      <c r="S6" s="26"/>
      <c r="T6" s="26"/>
    </row>
    <row r="7" spans="1:20" ht="66.599999999999994" x14ac:dyDescent="0.3">
      <c r="A7" s="24" t="s">
        <v>34</v>
      </c>
      <c r="B7" s="39">
        <v>43475.659290000003</v>
      </c>
      <c r="C7" s="39">
        <v>70196.115950000007</v>
      </c>
      <c r="D7" s="39">
        <v>22246</v>
      </c>
      <c r="E7" s="39">
        <v>14636</v>
      </c>
      <c r="F7" s="39">
        <v>5373</v>
      </c>
      <c r="G7" s="39">
        <v>27732.25</v>
      </c>
      <c r="H7" s="39">
        <v>15000</v>
      </c>
      <c r="I7" s="39">
        <v>6000</v>
      </c>
      <c r="J7" s="39">
        <v>33014.410340000002</v>
      </c>
      <c r="K7" s="39">
        <v>5252.0630000000001</v>
      </c>
      <c r="L7" s="39">
        <v>15174.3</v>
      </c>
      <c r="M7" s="39">
        <v>12127.25</v>
      </c>
      <c r="N7" s="39">
        <v>7103.9796999999999</v>
      </c>
      <c r="O7" s="39">
        <v>19556.082999999999</v>
      </c>
      <c r="P7" s="25">
        <v>296887.11128000001</v>
      </c>
      <c r="Q7" s="26"/>
      <c r="R7" s="26"/>
      <c r="S7" s="26"/>
      <c r="T7" s="26"/>
    </row>
    <row r="8" spans="1:20" ht="106.2" x14ac:dyDescent="0.3">
      <c r="A8" s="24" t="s">
        <v>35</v>
      </c>
      <c r="B8" s="39"/>
      <c r="C8" s="39">
        <v>9323.9984399999994</v>
      </c>
      <c r="D8" s="39">
        <v>150</v>
      </c>
      <c r="E8" s="39"/>
      <c r="F8" s="39"/>
      <c r="G8" s="39">
        <v>814.93799999999999</v>
      </c>
      <c r="H8" s="39"/>
      <c r="I8" s="39"/>
      <c r="J8" s="39">
        <v>961.65796999999998</v>
      </c>
      <c r="K8" s="39"/>
      <c r="L8" s="39"/>
      <c r="M8" s="39"/>
      <c r="N8" s="39"/>
      <c r="O8" s="39"/>
      <c r="P8" s="25">
        <v>11250.59441</v>
      </c>
      <c r="Q8" s="26"/>
      <c r="R8" s="26"/>
      <c r="S8" s="26"/>
      <c r="T8" s="26"/>
    </row>
    <row r="9" spans="1:20" ht="79.8" x14ac:dyDescent="0.3">
      <c r="A9" s="24" t="s">
        <v>36</v>
      </c>
      <c r="B9" s="39"/>
      <c r="C9" s="39">
        <v>4386.0829999999996</v>
      </c>
      <c r="D9" s="39">
        <v>652.75</v>
      </c>
      <c r="E9" s="39">
        <v>460.2</v>
      </c>
      <c r="F9" s="39">
        <v>166</v>
      </c>
      <c r="G9" s="39">
        <v>654.33333000000005</v>
      </c>
      <c r="H9" s="39">
        <v>100</v>
      </c>
      <c r="I9" s="39">
        <v>50</v>
      </c>
      <c r="J9" s="39"/>
      <c r="K9" s="39"/>
      <c r="L9" s="39">
        <v>265.58332999999999</v>
      </c>
      <c r="M9" s="39">
        <v>247.75</v>
      </c>
      <c r="N9" s="39">
        <v>246.33332999999999</v>
      </c>
      <c r="O9" s="39">
        <v>136.666</v>
      </c>
      <c r="P9" s="25">
        <v>7365.6989899999999</v>
      </c>
      <c r="Q9" s="26"/>
      <c r="R9" s="26"/>
      <c r="S9" s="26"/>
      <c r="T9" s="26"/>
    </row>
    <row r="10" spans="1:20" ht="79.8" x14ac:dyDescent="0.3">
      <c r="A10" s="24" t="s">
        <v>37</v>
      </c>
      <c r="B10" s="39">
        <v>897.01599999999996</v>
      </c>
      <c r="C10" s="39">
        <v>268.66699999999997</v>
      </c>
      <c r="D10" s="39">
        <v>179.166</v>
      </c>
      <c r="E10" s="39">
        <v>82.8</v>
      </c>
      <c r="F10" s="39">
        <v>100</v>
      </c>
      <c r="G10" s="39">
        <v>89.583330000000004</v>
      </c>
      <c r="H10" s="39">
        <v>85.956999999999994</v>
      </c>
      <c r="I10" s="39"/>
      <c r="J10" s="39">
        <v>81.415999999999997</v>
      </c>
      <c r="K10" s="39">
        <v>124.24</v>
      </c>
      <c r="L10" s="39">
        <v>93.7</v>
      </c>
      <c r="M10" s="39">
        <v>90.75</v>
      </c>
      <c r="N10" s="39">
        <v>83.763999999999996</v>
      </c>
      <c r="O10" s="39">
        <v>82.643249999999995</v>
      </c>
      <c r="P10" s="25">
        <v>2259.7025800000001</v>
      </c>
      <c r="Q10" s="26"/>
      <c r="R10" s="26"/>
      <c r="S10" s="26"/>
      <c r="T10" s="26"/>
    </row>
    <row r="11" spans="1:20" ht="79.8" x14ac:dyDescent="0.3">
      <c r="A11" s="24" t="s">
        <v>38</v>
      </c>
      <c r="B11" s="39">
        <v>2652.93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25">
        <v>2652.93</v>
      </c>
      <c r="Q11" s="26"/>
      <c r="R11" s="26"/>
      <c r="S11" s="26"/>
      <c r="T11" s="26"/>
    </row>
    <row r="12" spans="1:20" ht="317.39999999999998" x14ac:dyDescent="0.3">
      <c r="A12" s="24" t="s">
        <v>39</v>
      </c>
      <c r="B12" s="39"/>
      <c r="C12" s="39">
        <v>78.3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25">
        <v>78.3</v>
      </c>
      <c r="Q12" s="26"/>
      <c r="R12" s="26"/>
      <c r="S12" s="26"/>
      <c r="T12" s="26"/>
    </row>
    <row r="13" spans="1:20" ht="159" x14ac:dyDescent="0.3">
      <c r="A13" s="24" t="s">
        <v>40</v>
      </c>
      <c r="B13" s="39">
        <v>259433.22927000001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5">
        <v>259433.22927000001</v>
      </c>
      <c r="Q13" s="26"/>
      <c r="R13" s="26"/>
      <c r="S13" s="26"/>
      <c r="T13" s="26"/>
    </row>
    <row r="14" spans="1:20" ht="93" x14ac:dyDescent="0.3">
      <c r="A14" s="24" t="s">
        <v>41</v>
      </c>
      <c r="B14" s="39">
        <v>12008.725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25">
        <v>12008.725</v>
      </c>
      <c r="Q14" s="26"/>
      <c r="R14" s="26"/>
      <c r="S14" s="26"/>
      <c r="T14" s="26"/>
    </row>
    <row r="15" spans="1:20" ht="132.6" x14ac:dyDescent="0.3">
      <c r="A15" s="24" t="s">
        <v>42</v>
      </c>
      <c r="B15" s="39">
        <v>9.2490000000000003E-2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25">
        <v>9.2490000000000003E-2</v>
      </c>
      <c r="Q15" s="26"/>
      <c r="R15" s="26"/>
      <c r="S15" s="26"/>
      <c r="T15" s="26"/>
    </row>
    <row r="16" spans="1:20" ht="119.4" x14ac:dyDescent="0.3">
      <c r="A16" s="24" t="s">
        <v>43</v>
      </c>
      <c r="B16" s="39">
        <v>8748.2691500000001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25">
        <v>8748.2691500000001</v>
      </c>
      <c r="Q16" s="26"/>
      <c r="R16" s="26"/>
      <c r="S16" s="26"/>
      <c r="T16" s="26"/>
    </row>
    <row r="17" spans="1:20" ht="119.4" x14ac:dyDescent="0.3">
      <c r="A17" s="24" t="s">
        <v>44</v>
      </c>
      <c r="B17" s="39">
        <v>199673.25969000001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25">
        <v>199673.25969000001</v>
      </c>
      <c r="Q17" s="26"/>
      <c r="R17" s="26"/>
      <c r="S17" s="26"/>
      <c r="T17" s="26"/>
    </row>
    <row r="18" spans="1:20" ht="93" x14ac:dyDescent="0.3">
      <c r="A18" s="24" t="s">
        <v>45</v>
      </c>
      <c r="B18" s="39">
        <v>1663.5251499999999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25">
        <v>1663.5251499999999</v>
      </c>
      <c r="Q18" s="26"/>
      <c r="R18" s="26"/>
      <c r="S18" s="26"/>
      <c r="T18" s="26"/>
    </row>
    <row r="19" spans="1:20" ht="66.599999999999994" x14ac:dyDescent="0.3">
      <c r="A19" s="24" t="s">
        <v>46</v>
      </c>
      <c r="B19" s="39"/>
      <c r="C19" s="39"/>
      <c r="D19" s="39"/>
      <c r="E19" s="39">
        <v>90.811999999999998</v>
      </c>
      <c r="F19" s="39"/>
      <c r="G19" s="39"/>
      <c r="H19" s="39"/>
      <c r="I19" s="39"/>
      <c r="J19" s="39"/>
      <c r="K19" s="39"/>
      <c r="L19" s="39"/>
      <c r="M19" s="39"/>
      <c r="N19" s="39">
        <v>9.2070000000000007</v>
      </c>
      <c r="O19" s="39"/>
      <c r="P19" s="25">
        <v>100.01900000000001</v>
      </c>
      <c r="Q19" s="26"/>
      <c r="R19" s="26"/>
      <c r="S19" s="26"/>
      <c r="T19" s="26"/>
    </row>
    <row r="20" spans="1:20" ht="79.8" x14ac:dyDescent="0.3">
      <c r="A20" s="24" t="s">
        <v>47</v>
      </c>
      <c r="B20" s="39"/>
      <c r="C20" s="39">
        <v>12109.906000000001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25">
        <v>12109.906000000001</v>
      </c>
      <c r="Q20" s="26"/>
      <c r="R20" s="26"/>
      <c r="S20" s="26"/>
      <c r="T20" s="26"/>
    </row>
    <row r="21" spans="1:20" ht="159" x14ac:dyDescent="0.3">
      <c r="A21" s="24" t="s">
        <v>48</v>
      </c>
      <c r="B21" s="39">
        <v>597.46500000000003</v>
      </c>
      <c r="C21" s="39">
        <v>100.44199999999999</v>
      </c>
      <c r="D21" s="39"/>
      <c r="E21" s="39"/>
      <c r="F21" s="39"/>
      <c r="G21" s="39"/>
      <c r="H21" s="39"/>
      <c r="I21" s="39"/>
      <c r="J21" s="39">
        <v>50</v>
      </c>
      <c r="K21" s="39"/>
      <c r="L21" s="39"/>
      <c r="M21" s="39"/>
      <c r="N21" s="39"/>
      <c r="O21" s="39"/>
      <c r="P21" s="25">
        <v>747.90700000000004</v>
      </c>
      <c r="Q21" s="26"/>
      <c r="R21" s="26"/>
      <c r="S21" s="26"/>
      <c r="T21" s="26"/>
    </row>
    <row r="22" spans="1:20" ht="53.4" x14ac:dyDescent="0.3">
      <c r="A22" s="24" t="s">
        <v>49</v>
      </c>
      <c r="B22" s="39"/>
      <c r="C22" s="39"/>
      <c r="D22" s="39"/>
      <c r="E22" s="39"/>
      <c r="F22" s="39"/>
      <c r="G22" s="39"/>
      <c r="H22" s="39"/>
      <c r="I22" s="39"/>
      <c r="J22" s="39">
        <v>36167</v>
      </c>
      <c r="K22" s="39"/>
      <c r="L22" s="39"/>
      <c r="M22" s="39"/>
      <c r="N22" s="39"/>
      <c r="O22" s="39"/>
      <c r="P22" s="25">
        <v>36167</v>
      </c>
      <c r="Q22" s="26"/>
      <c r="R22" s="26"/>
      <c r="S22" s="26"/>
      <c r="T22" s="26"/>
    </row>
    <row r="23" spans="1:20" ht="53.4" x14ac:dyDescent="0.3">
      <c r="A23" s="24" t="s">
        <v>50</v>
      </c>
      <c r="B23" s="39"/>
      <c r="C23" s="39">
        <v>4210.6368400000001</v>
      </c>
      <c r="D23" s="39"/>
      <c r="E23" s="39"/>
      <c r="F23" s="39">
        <v>3157.8948500000001</v>
      </c>
      <c r="G23" s="39">
        <v>3173.6842099999999</v>
      </c>
      <c r="H23" s="39"/>
      <c r="I23" s="39"/>
      <c r="J23" s="39"/>
      <c r="K23" s="39"/>
      <c r="L23" s="39">
        <v>6631.5789500000001</v>
      </c>
      <c r="M23" s="39">
        <v>106.57895000000001</v>
      </c>
      <c r="N23" s="39">
        <v>2913.6799700000001</v>
      </c>
      <c r="O23" s="39"/>
      <c r="P23" s="25">
        <v>20194.053769999999</v>
      </c>
      <c r="Q23" s="26"/>
      <c r="R23" s="26"/>
      <c r="S23" s="26"/>
      <c r="T23" s="26"/>
    </row>
    <row r="24" spans="1:20" ht="40.200000000000003" x14ac:dyDescent="0.3">
      <c r="A24" s="24" t="s">
        <v>51</v>
      </c>
      <c r="B24" s="39"/>
      <c r="C24" s="39">
        <v>821.47500000000002</v>
      </c>
      <c r="D24" s="39">
        <v>159.75</v>
      </c>
      <c r="E24" s="39">
        <v>342.35</v>
      </c>
      <c r="F24" s="39">
        <v>136.94999999999999</v>
      </c>
      <c r="G24" s="39">
        <v>45.65</v>
      </c>
      <c r="H24" s="39">
        <v>91.3</v>
      </c>
      <c r="I24" s="39">
        <v>51.2</v>
      </c>
      <c r="J24" s="39"/>
      <c r="K24" s="39">
        <v>121.175</v>
      </c>
      <c r="L24" s="39">
        <v>339.32499999999999</v>
      </c>
      <c r="M24" s="39">
        <v>315.07499999999999</v>
      </c>
      <c r="N24" s="39">
        <v>290.85000000000002</v>
      </c>
      <c r="O24" s="39">
        <v>290.85000000000002</v>
      </c>
      <c r="P24" s="25">
        <v>3005.95</v>
      </c>
      <c r="Q24" s="26"/>
      <c r="R24" s="26"/>
      <c r="S24" s="26"/>
      <c r="T24" s="26"/>
    </row>
    <row r="25" spans="1:20" ht="79.8" x14ac:dyDescent="0.3">
      <c r="A25" s="24" t="s">
        <v>52</v>
      </c>
      <c r="B25" s="39">
        <v>41534.137000000002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25">
        <v>41534.137000000002</v>
      </c>
      <c r="Q25" s="26"/>
      <c r="R25" s="26"/>
      <c r="S25" s="26"/>
      <c r="T25" s="26"/>
    </row>
    <row r="26" spans="1:20" ht="40.200000000000003" x14ac:dyDescent="0.3">
      <c r="A26" s="24" t="s">
        <v>53</v>
      </c>
      <c r="B26" s="39"/>
      <c r="C26" s="39">
        <v>27.967569999999998</v>
      </c>
      <c r="D26" s="39"/>
      <c r="E26" s="39"/>
      <c r="F26" s="39"/>
      <c r="G26" s="39">
        <v>27.967569999999998</v>
      </c>
      <c r="H26" s="39"/>
      <c r="I26" s="39">
        <v>34.95946</v>
      </c>
      <c r="J26" s="39">
        <v>27.967569999999998</v>
      </c>
      <c r="K26" s="39"/>
      <c r="L26" s="39"/>
      <c r="M26" s="39"/>
      <c r="N26" s="39"/>
      <c r="O26" s="39"/>
      <c r="P26" s="25">
        <v>118.86217000000001</v>
      </c>
      <c r="Q26" s="26"/>
      <c r="R26" s="26"/>
      <c r="S26" s="26"/>
      <c r="T26" s="26"/>
    </row>
    <row r="27" spans="1:20" ht="53.4" x14ac:dyDescent="0.3">
      <c r="A27" s="24" t="s">
        <v>54</v>
      </c>
      <c r="B27" s="39">
        <v>14151.554190000001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25">
        <v>14151.554190000001</v>
      </c>
      <c r="Q27" s="26"/>
      <c r="R27" s="26"/>
      <c r="S27" s="26"/>
      <c r="T27" s="26"/>
    </row>
    <row r="28" spans="1:20" x14ac:dyDescent="0.3">
      <c r="A28" s="32" t="s">
        <v>55</v>
      </c>
      <c r="B28" s="40">
        <v>590496.84436999995</v>
      </c>
      <c r="C28" s="40">
        <v>124440.6738</v>
      </c>
      <c r="D28" s="40">
        <v>42515.498</v>
      </c>
      <c r="E28" s="40">
        <v>22472.162</v>
      </c>
      <c r="F28" s="40">
        <v>17784.144850000001</v>
      </c>
      <c r="G28" s="40">
        <v>56412.07314</v>
      </c>
      <c r="H28" s="40">
        <v>18138.257000000001</v>
      </c>
      <c r="I28" s="40">
        <v>15136.159460000001</v>
      </c>
      <c r="J28" s="40">
        <v>74146.826879999993</v>
      </c>
      <c r="K28" s="40">
        <v>10680.894</v>
      </c>
      <c r="L28" s="40">
        <v>52504.487280000001</v>
      </c>
      <c r="M28" s="40">
        <v>20672.40395</v>
      </c>
      <c r="N28" s="40">
        <v>31201.634109999999</v>
      </c>
      <c r="O28" s="40">
        <v>36189.417249999999</v>
      </c>
      <c r="P28" s="25">
        <v>1112791.47609</v>
      </c>
      <c r="Q28" s="33"/>
      <c r="R28" s="33"/>
      <c r="S28" s="33"/>
      <c r="T28" s="33"/>
    </row>
    <row r="30" spans="1:20" x14ac:dyDescent="0.3">
      <c r="A30" s="36" t="s">
        <v>30</v>
      </c>
      <c r="B30" s="35">
        <f>Учреждения!B74+'Муниципальные районы'!P28</f>
        <v>2121553.74969</v>
      </c>
    </row>
    <row r="31" spans="1:20" ht="32.25" customHeight="1" x14ac:dyDescent="0.3">
      <c r="A31" s="36" t="str">
        <f>CONCATENATE("Остатки бюджетных средств на ",C2,"г.")</f>
        <v>Остатки бюджетных средств на 11.10.2019г.</v>
      </c>
      <c r="B31" s="35">
        <v>2078184.8</v>
      </c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2019-10-13T21:48:10Z</dcterms:modified>
</cp:coreProperties>
</file>