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Учреждения!$37:$38</definedName>
    <definedName name="_xlnm.Print_Area" localSheetId="1">'Муниципальные районы'!$A$1:$P$20</definedName>
    <definedName name="_xlnm.Print_Area" localSheetId="0">Учреждения!$A$1:$E$75</definedName>
  </definedNames>
  <calcPr calcId="162913" refMode="R1C1"/>
</workbook>
</file>

<file path=xl/calcChain.xml><?xml version="1.0" encoding="utf-8"?>
<calcChain xmlns="http://schemas.openxmlformats.org/spreadsheetml/2006/main">
  <c r="E9" i="1" l="1"/>
  <c r="E35" i="1"/>
  <c r="E8" i="1" s="1"/>
  <c r="B18" i="2"/>
  <c r="A2" i="2" l="1"/>
  <c r="B2" i="2" s="1"/>
  <c r="C2" i="2" s="1"/>
  <c r="A19" i="2" s="1"/>
  <c r="H1" i="1" l="1"/>
  <c r="A5" i="1" s="1"/>
  <c r="H2" i="1"/>
  <c r="G1" i="1"/>
  <c r="G2" i="1"/>
  <c r="A2" i="1" l="1"/>
</calcChain>
</file>

<file path=xl/sharedStrings.xml><?xml version="1.0" encoding="utf-8"?>
<sst xmlns="http://schemas.openxmlformats.org/spreadsheetml/2006/main" count="107" uniqueCount="105">
  <si>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</si>
  <si>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</si>
  <si>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</si>
  <si>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</si>
  <si>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</si>
  <si>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</si>
  <si>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</si>
  <si>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</si>
  <si>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</si>
  <si>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</si>
  <si>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</si>
  <si>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</si>
  <si>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</si>
  <si>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</si>
  <si>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</si>
  <si>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</si>
  <si>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</si>
  <si>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</si>
  <si>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</si>
  <si>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</si>
  <si>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</si>
  <si>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</si>
  <si>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</si>
  <si>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</si>
  <si>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</si>
  <si>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</si>
  <si>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</si>
  <si>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</si>
  <si>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</si>
  <si>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</si>
  <si>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</si>
  <si>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</si>
  <si>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</si>
  <si>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</si>
  <si>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</si>
  <si>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проживающим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</si>
  <si>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</si>
  <si>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</si>
  <si>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</si>
  <si>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Создание в общеобразовательных организациях, расположенных в сельской местности, условий для занятий физической культурой и спортом</t>
  </si>
  <si>
    <t>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</si>
  <si>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Выплата единовременного пособия при всех формах устройства детей, лишенных родительского попечения, в семью</t>
  </si>
  <si>
    <t>Финансовое обеспечение дорожной деятельности в рамках реализации национального проекта "Безопасные и качественные автомобильные дороги"</t>
  </si>
  <si>
    <t>Всего:</t>
  </si>
  <si>
    <t>19.09.2019</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</si>
  <si>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</si>
  <si>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</si>
  <si>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</si>
  <si>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</si>
  <si>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</si>
  <si>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</si>
  <si>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</si>
  <si>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</si>
  <si>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</si>
  <si>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</si>
  <si>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</si>
  <si>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</si>
  <si>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</si>
  <si>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</si>
  <si>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</si>
  <si>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</si>
  <si>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</si>
  <si>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</si>
  <si>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</si>
  <si>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</si>
  <si>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</si>
  <si>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</si>
  <si>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</si>
  <si>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</si>
  <si>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</si>
  <si>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</si>
  <si>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</si>
  <si>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</si>
  <si>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</si>
  <si>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</si>
  <si>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Агентство инвестиций и предпринимательства Камчатского края</t>
  </si>
  <si>
    <t>Агентство по обращению с отходами Камчатского края</t>
  </si>
  <si>
    <t>Агентство приоритетных проектов развития Камчатского края</t>
  </si>
  <si>
    <t>Агентство записи актов гражданского состояния и архивного дела Камчатского края</t>
  </si>
  <si>
    <t>ИТОГО</t>
  </si>
  <si>
    <t>13.09.2019</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</si>
  <si>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</si>
  <si>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</si>
  <si>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</si>
  <si>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</si>
  <si>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 xml:space="preserve">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t>
  </si>
  <si>
    <t>Субсидии бюджетам субъектов Российской Федерации на единовременные компенсационные выплаты медицинским работникам в возрасте до 50 лет, имеющим высшее образование, прибывшим на работу в сельский населенный пункт, либо рабочий поселок, либо поселок городского типа или переехавшим на работу в сельский населенный пункт, либо рабочий поселок, либо поселок городского типа из другого населенного пункта</t>
  </si>
  <si>
    <t xml:space="preserve">Субсидии бюджетам субъектов Российской Федерации на обновление материально-технической базы для формирования у обучающихся современных технологических и гуманитарных навыков </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</si>
  <si>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</si>
  <si>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 xml:space="preserve">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 </t>
  </si>
  <si>
    <t xml:space="preserve">Субсидии бюджетам субъектов Российской Федерации за счет средств резервного фонда Правительства Российской Федерации </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</si>
  <si>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</si>
  <si>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</si>
  <si>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</si>
  <si>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</si>
  <si>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</si>
  <si>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</si>
  <si>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</si>
  <si>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</si>
  <si>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</si>
  <si>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на осуществление ежемесячной выплаты в связи с рождением (усыновлением) первого ребенка</t>
  </si>
  <si>
    <t>Единая субвенция бюджетам субъектов Российской Федерации и бюджету г. Байконура</t>
  </si>
  <si>
    <t>Иные межбюджетные трансферты на создание в субъектах Российской Федерации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</si>
  <si>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 xml:space="preserve">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 </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</si>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</sst>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tabSelected="1" view="pageBreakPreview" zoomScaleNormal="100" zoomScaleSheetLayoutView="100" workbookViewId="0">
      <selection activeCell="E9" sqref="E9"/>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80</v>
      </c>
      <c r="G1" s="32" t="str">
        <f>TEXT(F1,"[$-FC19]ДД ММММ")</f>
        <v>13 сентября</v>
      </c>
      <c r="H1" s="32" t="str">
        <f>TEXT(F1,"[$-FC19]ДД.ММ.ГГГ \г")</f>
        <v>13.09.2019 г</v>
      </c>
    </row>
    <row r="2" spans="1:9" ht="15.6" x14ac:dyDescent="0.3">
      <c r="A2" s="45" t="str">
        <f>CONCATENATE("с ",G1," по ",G2,"ода")</f>
        <v>с 13 сентября по 19 сентября 2019 года</v>
      </c>
      <c r="B2" s="45"/>
      <c r="C2" s="45"/>
      <c r="D2" s="45"/>
      <c r="E2" s="45"/>
      <c r="F2" s="31" t="s">
        <v>44</v>
      </c>
      <c r="G2" s="32" t="str">
        <f>TEXT(F2,"[$-FC19]ДД ММММ ГГГ \г")</f>
        <v>19 сентября 2019 г</v>
      </c>
      <c r="H2" s="32" t="str">
        <f>TEXT(F2,"[$-FC19]ДД.ММ.ГГГ \г")</f>
        <v>19.09.2019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13.09.2019 г.</v>
      </c>
      <c r="B5" s="47"/>
      <c r="C5" s="47"/>
      <c r="D5" s="48"/>
      <c r="E5" s="8">
        <v>2335004.4</v>
      </c>
      <c r="F5" s="22"/>
    </row>
    <row r="6" spans="1:9" x14ac:dyDescent="0.3">
      <c r="A6" s="10"/>
      <c r="B6" s="11"/>
      <c r="C6" s="11"/>
      <c r="D6" s="11"/>
      <c r="E6" s="12"/>
    </row>
    <row r="7" spans="1:9" x14ac:dyDescent="0.3">
      <c r="A7" s="55" t="s">
        <v>2</v>
      </c>
      <c r="B7" s="56"/>
      <c r="C7" s="56"/>
      <c r="D7" s="56"/>
      <c r="E7" s="13"/>
    </row>
    <row r="8" spans="1:9" x14ac:dyDescent="0.3">
      <c r="A8" s="50" t="s">
        <v>3</v>
      </c>
      <c r="B8" s="56"/>
      <c r="C8" s="56"/>
      <c r="D8" s="56"/>
      <c r="E8" s="9">
        <f>E35-E9</f>
        <v>409966.69748000021</v>
      </c>
    </row>
    <row r="9" spans="1:9" x14ac:dyDescent="0.3">
      <c r="A9" s="57" t="s">
        <v>4</v>
      </c>
      <c r="B9" s="56"/>
      <c r="C9" s="56"/>
      <c r="D9" s="56"/>
      <c r="E9" s="14">
        <f>SUM(E10:E34)</f>
        <v>131414.35999999999</v>
      </c>
    </row>
    <row r="10" spans="1:9" ht="28.2" customHeight="1" x14ac:dyDescent="0.3">
      <c r="A10" s="57" t="s">
        <v>81</v>
      </c>
      <c r="B10" s="56"/>
      <c r="C10" s="56"/>
      <c r="D10" s="56"/>
      <c r="E10" s="14">
        <v>3200.57</v>
      </c>
    </row>
    <row r="11" spans="1:9" ht="29.4" customHeight="1" x14ac:dyDescent="0.3">
      <c r="A11" s="57" t="s">
        <v>82</v>
      </c>
      <c r="B11" s="56"/>
      <c r="C11" s="56"/>
      <c r="D11" s="56"/>
      <c r="E11" s="14">
        <v>33706.11</v>
      </c>
    </row>
    <row r="12" spans="1:9" ht="42.6" customHeight="1" x14ac:dyDescent="0.3">
      <c r="A12" s="57" t="s">
        <v>83</v>
      </c>
      <c r="B12" s="56"/>
      <c r="C12" s="56"/>
      <c r="D12" s="56"/>
      <c r="E12" s="14">
        <v>15.31</v>
      </c>
    </row>
    <row r="13" spans="1:9" ht="27.6" customHeight="1" x14ac:dyDescent="0.3">
      <c r="A13" s="57" t="s">
        <v>84</v>
      </c>
      <c r="B13" s="56"/>
      <c r="C13" s="56"/>
      <c r="D13" s="56"/>
      <c r="E13" s="14">
        <v>90.07</v>
      </c>
    </row>
    <row r="14" spans="1:9" ht="54" customHeight="1" x14ac:dyDescent="0.3">
      <c r="A14" s="57" t="s">
        <v>85</v>
      </c>
      <c r="B14" s="56"/>
      <c r="C14" s="56"/>
      <c r="D14" s="56"/>
      <c r="E14" s="14">
        <v>31350.01</v>
      </c>
    </row>
    <row r="15" spans="1:9" ht="55.2" customHeight="1" x14ac:dyDescent="0.3">
      <c r="A15" s="57" t="s">
        <v>86</v>
      </c>
      <c r="B15" s="56"/>
      <c r="C15" s="56"/>
      <c r="D15" s="56"/>
      <c r="E15" s="14">
        <v>600</v>
      </c>
    </row>
    <row r="16" spans="1:9" ht="29.4" customHeight="1" x14ac:dyDescent="0.3">
      <c r="A16" s="57" t="s">
        <v>87</v>
      </c>
      <c r="B16" s="56"/>
      <c r="C16" s="56"/>
      <c r="D16" s="56"/>
      <c r="E16" s="14">
        <v>773.85</v>
      </c>
    </row>
    <row r="17" spans="1:5" ht="28.8" customHeight="1" x14ac:dyDescent="0.3">
      <c r="A17" s="57" t="s">
        <v>88</v>
      </c>
      <c r="B17" s="56"/>
      <c r="C17" s="56"/>
      <c r="D17" s="56"/>
      <c r="E17" s="14">
        <v>3852.94</v>
      </c>
    </row>
    <row r="18" spans="1:5" ht="27.6" customHeight="1" x14ac:dyDescent="0.3">
      <c r="A18" s="57" t="s">
        <v>89</v>
      </c>
      <c r="B18" s="56"/>
      <c r="C18" s="56"/>
      <c r="D18" s="56"/>
      <c r="E18" s="14">
        <v>2859.32</v>
      </c>
    </row>
    <row r="19" spans="1:5" ht="27.6" customHeight="1" x14ac:dyDescent="0.3">
      <c r="A19" s="57" t="s">
        <v>90</v>
      </c>
      <c r="B19" s="56"/>
      <c r="C19" s="56"/>
      <c r="D19" s="56"/>
      <c r="E19" s="14">
        <v>3983.26</v>
      </c>
    </row>
    <row r="20" spans="1:5" ht="30.6" customHeight="1" x14ac:dyDescent="0.3">
      <c r="A20" s="57" t="s">
        <v>91</v>
      </c>
      <c r="B20" s="56"/>
      <c r="C20" s="56"/>
      <c r="D20" s="56"/>
      <c r="E20" s="14">
        <v>2505.2800000000002</v>
      </c>
    </row>
    <row r="21" spans="1:5" ht="27.6" customHeight="1" x14ac:dyDescent="0.3">
      <c r="A21" s="57" t="s">
        <v>91</v>
      </c>
      <c r="B21" s="56"/>
      <c r="C21" s="56"/>
      <c r="D21" s="56"/>
      <c r="E21" s="14">
        <v>297.37</v>
      </c>
    </row>
    <row r="22" spans="1:5" ht="31.8" customHeight="1" x14ac:dyDescent="0.3">
      <c r="A22" s="57" t="s">
        <v>92</v>
      </c>
      <c r="B22" s="56"/>
      <c r="C22" s="56"/>
      <c r="D22" s="56"/>
      <c r="E22" s="14">
        <v>0.28000000000000003</v>
      </c>
    </row>
    <row r="23" spans="1:5" ht="28.8" customHeight="1" x14ac:dyDescent="0.3">
      <c r="A23" s="57" t="s">
        <v>93</v>
      </c>
      <c r="B23" s="56"/>
      <c r="C23" s="56"/>
      <c r="D23" s="56"/>
      <c r="E23" s="14">
        <v>4569.9799999999996</v>
      </c>
    </row>
    <row r="24" spans="1:5" ht="29.4" customHeight="1" x14ac:dyDescent="0.3">
      <c r="A24" s="57" t="s">
        <v>94</v>
      </c>
      <c r="B24" s="56"/>
      <c r="C24" s="56"/>
      <c r="D24" s="56"/>
      <c r="E24" s="14">
        <v>139.84</v>
      </c>
    </row>
    <row r="25" spans="1:5" ht="45.6" customHeight="1" x14ac:dyDescent="0.3">
      <c r="A25" s="57" t="s">
        <v>95</v>
      </c>
      <c r="B25" s="56"/>
      <c r="C25" s="56"/>
      <c r="D25" s="56"/>
      <c r="E25" s="14">
        <v>18.98</v>
      </c>
    </row>
    <row r="26" spans="1:5" ht="30.6" customHeight="1" x14ac:dyDescent="0.3">
      <c r="A26" s="57" t="s">
        <v>96</v>
      </c>
      <c r="B26" s="56"/>
      <c r="C26" s="56"/>
      <c r="D26" s="56"/>
      <c r="E26" s="14">
        <v>1.7</v>
      </c>
    </row>
    <row r="27" spans="1:5" ht="27.6" customHeight="1" x14ac:dyDescent="0.3">
      <c r="A27" s="57" t="s">
        <v>97</v>
      </c>
      <c r="B27" s="56"/>
      <c r="C27" s="56"/>
      <c r="D27" s="56"/>
      <c r="E27" s="14">
        <v>2348.08</v>
      </c>
    </row>
    <row r="28" spans="1:5" ht="43.8" customHeight="1" x14ac:dyDescent="0.3">
      <c r="A28" s="57" t="s">
        <v>98</v>
      </c>
      <c r="B28" s="56"/>
      <c r="C28" s="56"/>
      <c r="D28" s="56"/>
      <c r="E28" s="14">
        <v>9961.4500000000007</v>
      </c>
    </row>
    <row r="29" spans="1:5" ht="55.8" customHeight="1" x14ac:dyDescent="0.3">
      <c r="A29" s="57" t="s">
        <v>99</v>
      </c>
      <c r="B29" s="56"/>
      <c r="C29" s="56"/>
      <c r="D29" s="56"/>
      <c r="E29" s="14">
        <v>321.97000000000003</v>
      </c>
    </row>
    <row r="30" spans="1:5" ht="13.2" customHeight="1" x14ac:dyDescent="0.3">
      <c r="A30" s="57" t="s">
        <v>100</v>
      </c>
      <c r="B30" s="56"/>
      <c r="C30" s="56"/>
      <c r="D30" s="56"/>
      <c r="E30" s="14">
        <v>4001.02</v>
      </c>
    </row>
    <row r="31" spans="1:5" x14ac:dyDescent="0.3">
      <c r="A31" s="57" t="s">
        <v>101</v>
      </c>
      <c r="B31" s="56"/>
      <c r="C31" s="56"/>
      <c r="D31" s="56"/>
      <c r="E31" s="14">
        <v>155.91999999999999</v>
      </c>
    </row>
    <row r="32" spans="1:5" ht="40.799999999999997" customHeight="1" x14ac:dyDescent="0.3">
      <c r="A32" s="57" t="s">
        <v>102</v>
      </c>
      <c r="B32" s="56"/>
      <c r="C32" s="56"/>
      <c r="D32" s="56"/>
      <c r="E32" s="14">
        <v>26237.25</v>
      </c>
    </row>
    <row r="33" spans="1:5" ht="85.8" customHeight="1" x14ac:dyDescent="0.3">
      <c r="A33" s="57" t="s">
        <v>103</v>
      </c>
      <c r="B33" s="56"/>
      <c r="C33" s="56"/>
      <c r="D33" s="56"/>
      <c r="E33" s="14">
        <v>297.06</v>
      </c>
    </row>
    <row r="34" spans="1:5" ht="26.4" customHeight="1" x14ac:dyDescent="0.3">
      <c r="A34" s="57" t="s">
        <v>104</v>
      </c>
      <c r="B34" s="56"/>
      <c r="C34" s="56"/>
      <c r="D34" s="56"/>
      <c r="E34" s="14">
        <v>126.74</v>
      </c>
    </row>
    <row r="35" spans="1:5" x14ac:dyDescent="0.3">
      <c r="A35" s="49" t="s">
        <v>5</v>
      </c>
      <c r="B35" s="50"/>
      <c r="C35" s="50"/>
      <c r="D35" s="50"/>
      <c r="E35" s="13">
        <f>'Муниципальные районы'!B19-Учреждения!E5+'Муниципальные районы'!B18</f>
        <v>541381.05748000019</v>
      </c>
    </row>
    <row r="36" spans="1:5" x14ac:dyDescent="0.3">
      <c r="A36" s="15"/>
      <c r="B36" s="16"/>
      <c r="C36" s="16"/>
      <c r="D36" s="6"/>
      <c r="E36" s="17"/>
    </row>
    <row r="37" spans="1:5" x14ac:dyDescent="0.3">
      <c r="A37" s="51" t="s">
        <v>14</v>
      </c>
      <c r="B37" s="53" t="s">
        <v>6</v>
      </c>
      <c r="C37" s="54" t="s">
        <v>7</v>
      </c>
      <c r="D37" s="54"/>
      <c r="E37" s="54"/>
    </row>
    <row r="38" spans="1:5" ht="82.8" x14ac:dyDescent="0.3">
      <c r="A38" s="52"/>
      <c r="B38" s="53"/>
      <c r="C38" s="18" t="s">
        <v>8</v>
      </c>
      <c r="D38" s="18" t="s">
        <v>9</v>
      </c>
      <c r="E38" s="18" t="s">
        <v>10</v>
      </c>
    </row>
    <row r="39" spans="1:5" x14ac:dyDescent="0.3">
      <c r="A39" s="21" t="s">
        <v>45</v>
      </c>
      <c r="B39" s="19">
        <v>1107.4914200000001</v>
      </c>
      <c r="C39" s="19">
        <v>196.46686</v>
      </c>
      <c r="D39" s="19"/>
      <c r="E39" s="19"/>
    </row>
    <row r="40" spans="1:5" x14ac:dyDescent="0.3">
      <c r="A40" s="21" t="s">
        <v>46</v>
      </c>
      <c r="B40" s="19">
        <v>500</v>
      </c>
      <c r="C40" s="19"/>
      <c r="D40" s="19"/>
      <c r="E40" s="19"/>
    </row>
    <row r="41" spans="1:5" x14ac:dyDescent="0.3">
      <c r="A41" s="21" t="s">
        <v>47</v>
      </c>
      <c r="B41" s="19">
        <v>11382.909960000001</v>
      </c>
      <c r="C41" s="19">
        <v>4733.8999999999996</v>
      </c>
      <c r="D41" s="19">
        <v>500</v>
      </c>
      <c r="E41" s="19"/>
    </row>
    <row r="42" spans="1:5" ht="27.6" x14ac:dyDescent="0.3">
      <c r="A42" s="21" t="s">
        <v>48</v>
      </c>
      <c r="B42" s="19">
        <v>8930.5363099999995</v>
      </c>
      <c r="C42" s="19">
        <v>1047.1822099999999</v>
      </c>
      <c r="D42" s="19"/>
      <c r="E42" s="19">
        <v>2084.40499</v>
      </c>
    </row>
    <row r="43" spans="1:5" x14ac:dyDescent="0.3">
      <c r="A43" s="21" t="s">
        <v>49</v>
      </c>
      <c r="B43" s="19">
        <v>1018.42389</v>
      </c>
      <c r="C43" s="19"/>
      <c r="D43" s="19"/>
      <c r="E43" s="19"/>
    </row>
    <row r="44" spans="1:5" ht="27.6" x14ac:dyDescent="0.3">
      <c r="A44" s="21" t="s">
        <v>50</v>
      </c>
      <c r="B44" s="19">
        <v>233993.98553000001</v>
      </c>
      <c r="C44" s="19">
        <v>695</v>
      </c>
      <c r="D44" s="19"/>
      <c r="E44" s="19"/>
    </row>
    <row r="45" spans="1:5" x14ac:dyDescent="0.3">
      <c r="A45" s="21" t="s">
        <v>51</v>
      </c>
      <c r="B45" s="19">
        <v>1140</v>
      </c>
      <c r="C45" s="19">
        <v>1100</v>
      </c>
      <c r="D45" s="19"/>
      <c r="E45" s="19"/>
    </row>
    <row r="46" spans="1:5" x14ac:dyDescent="0.3">
      <c r="A46" s="21" t="s">
        <v>52</v>
      </c>
      <c r="B46" s="19">
        <v>77584.487370000003</v>
      </c>
      <c r="C46" s="19"/>
      <c r="D46" s="19"/>
      <c r="E46" s="19"/>
    </row>
    <row r="47" spans="1:5" x14ac:dyDescent="0.3">
      <c r="A47" s="21" t="s">
        <v>53</v>
      </c>
      <c r="B47" s="19">
        <v>7455.5217599999996</v>
      </c>
      <c r="C47" s="19"/>
      <c r="D47" s="19"/>
      <c r="E47" s="19">
        <v>158.76</v>
      </c>
    </row>
    <row r="48" spans="1:5" x14ac:dyDescent="0.3">
      <c r="A48" s="21" t="s">
        <v>54</v>
      </c>
      <c r="B48" s="19">
        <v>31494.128120000001</v>
      </c>
      <c r="C48" s="19"/>
      <c r="D48" s="19"/>
      <c r="E48" s="19">
        <v>1620.6949</v>
      </c>
    </row>
    <row r="49" spans="1:5" x14ac:dyDescent="0.3">
      <c r="A49" s="21" t="s">
        <v>55</v>
      </c>
      <c r="B49" s="19">
        <v>55731.950750000004</v>
      </c>
      <c r="C49" s="19">
        <v>250</v>
      </c>
      <c r="D49" s="19"/>
      <c r="E49" s="19">
        <v>36890.352030000002</v>
      </c>
    </row>
    <row r="50" spans="1:5" x14ac:dyDescent="0.3">
      <c r="A50" s="21" t="s">
        <v>56</v>
      </c>
      <c r="B50" s="19">
        <v>1895.1220000000001</v>
      </c>
      <c r="C50" s="19"/>
      <c r="D50" s="19"/>
      <c r="E50" s="19"/>
    </row>
    <row r="51" spans="1:5" ht="27.6" x14ac:dyDescent="0.3">
      <c r="A51" s="21" t="s">
        <v>57</v>
      </c>
      <c r="B51" s="19">
        <v>18480.837960000001</v>
      </c>
      <c r="C51" s="19">
        <v>16900</v>
      </c>
      <c r="D51" s="19"/>
      <c r="E51" s="19"/>
    </row>
    <row r="52" spans="1:5" x14ac:dyDescent="0.3">
      <c r="A52" s="21" t="s">
        <v>58</v>
      </c>
      <c r="B52" s="19">
        <v>293.81166999999999</v>
      </c>
      <c r="C52" s="19"/>
      <c r="D52" s="19"/>
      <c r="E52" s="19"/>
    </row>
    <row r="53" spans="1:5" x14ac:dyDescent="0.3">
      <c r="A53" s="21" t="s">
        <v>59</v>
      </c>
      <c r="B53" s="19">
        <v>5513.4</v>
      </c>
      <c r="C53" s="19">
        <v>500</v>
      </c>
      <c r="D53" s="19"/>
      <c r="E53" s="19"/>
    </row>
    <row r="54" spans="1:5" ht="27.6" x14ac:dyDescent="0.3">
      <c r="A54" s="21" t="s">
        <v>60</v>
      </c>
      <c r="B54" s="19">
        <v>4249.1428599999999</v>
      </c>
      <c r="C54" s="19">
        <v>1987.35</v>
      </c>
      <c r="D54" s="19">
        <v>110</v>
      </c>
      <c r="E54" s="19">
        <v>1840.33286</v>
      </c>
    </row>
    <row r="55" spans="1:5" x14ac:dyDescent="0.3">
      <c r="A55" s="21" t="s">
        <v>61</v>
      </c>
      <c r="B55" s="19">
        <v>102</v>
      </c>
      <c r="C55" s="19"/>
      <c r="D55" s="19"/>
      <c r="E55" s="19"/>
    </row>
    <row r="56" spans="1:5" x14ac:dyDescent="0.3">
      <c r="A56" s="21" t="s">
        <v>62</v>
      </c>
      <c r="B56" s="19">
        <v>117766.43120000001</v>
      </c>
      <c r="C56" s="19"/>
      <c r="D56" s="19"/>
      <c r="E56" s="19"/>
    </row>
    <row r="57" spans="1:5" x14ac:dyDescent="0.3">
      <c r="A57" s="21" t="s">
        <v>63</v>
      </c>
      <c r="B57" s="19">
        <v>1.3320000000000001</v>
      </c>
      <c r="C57" s="19"/>
      <c r="D57" s="19"/>
      <c r="E57" s="19"/>
    </row>
    <row r="58" spans="1:5" x14ac:dyDescent="0.3">
      <c r="A58" s="21" t="s">
        <v>64</v>
      </c>
      <c r="B58" s="19">
        <v>74</v>
      </c>
      <c r="C58" s="19"/>
      <c r="D58" s="19"/>
      <c r="E58" s="19"/>
    </row>
    <row r="59" spans="1:5" x14ac:dyDescent="0.3">
      <c r="A59" s="21" t="s">
        <v>65</v>
      </c>
      <c r="B59" s="19">
        <v>241.69399999999999</v>
      </c>
      <c r="C59" s="19">
        <v>200</v>
      </c>
      <c r="D59" s="19"/>
      <c r="E59" s="19"/>
    </row>
    <row r="60" spans="1:5" x14ac:dyDescent="0.3">
      <c r="A60" s="21" t="s">
        <v>66</v>
      </c>
      <c r="B60" s="19">
        <v>144.559</v>
      </c>
      <c r="C60" s="19">
        <v>100</v>
      </c>
      <c r="D60" s="19"/>
      <c r="E60" s="19"/>
    </row>
    <row r="61" spans="1:5" x14ac:dyDescent="0.3">
      <c r="A61" s="21" t="s">
        <v>67</v>
      </c>
      <c r="B61" s="19">
        <v>168.29845</v>
      </c>
      <c r="C61" s="19"/>
      <c r="D61" s="19"/>
      <c r="E61" s="19"/>
    </row>
    <row r="62" spans="1:5" x14ac:dyDescent="0.3">
      <c r="A62" s="21" t="s">
        <v>68</v>
      </c>
      <c r="B62" s="19">
        <v>410820.44939999998</v>
      </c>
      <c r="C62" s="19">
        <v>100</v>
      </c>
      <c r="D62" s="19"/>
      <c r="E62" s="19"/>
    </row>
    <row r="63" spans="1:5" ht="27.6" x14ac:dyDescent="0.3">
      <c r="A63" s="21" t="s">
        <v>69</v>
      </c>
      <c r="B63" s="19">
        <v>0.72</v>
      </c>
      <c r="C63" s="19"/>
      <c r="D63" s="19"/>
      <c r="E63" s="19"/>
    </row>
    <row r="64" spans="1:5" x14ac:dyDescent="0.3">
      <c r="A64" s="21" t="s">
        <v>70</v>
      </c>
      <c r="B64" s="19">
        <v>89.984049999999996</v>
      </c>
      <c r="C64" s="19"/>
      <c r="D64" s="19"/>
      <c r="E64" s="19"/>
    </row>
    <row r="65" spans="1:5" x14ac:dyDescent="0.3">
      <c r="A65" s="21" t="s">
        <v>71</v>
      </c>
      <c r="B65" s="19">
        <v>-824.5</v>
      </c>
      <c r="C65" s="19"/>
      <c r="D65" s="19"/>
      <c r="E65" s="19"/>
    </row>
    <row r="66" spans="1:5" x14ac:dyDescent="0.3">
      <c r="A66" s="21" t="s">
        <v>72</v>
      </c>
      <c r="B66" s="19">
        <v>51876.079870000001</v>
      </c>
      <c r="C66" s="19">
        <v>2500</v>
      </c>
      <c r="D66" s="19">
        <v>18.0871</v>
      </c>
      <c r="E66" s="19">
        <v>52.098909999999997</v>
      </c>
    </row>
    <row r="67" spans="1:5" x14ac:dyDescent="0.3">
      <c r="A67" s="21" t="s">
        <v>73</v>
      </c>
      <c r="B67" s="19">
        <v>1914.8589999999999</v>
      </c>
      <c r="C67" s="19">
        <v>700</v>
      </c>
      <c r="D67" s="19">
        <v>194</v>
      </c>
      <c r="E67" s="19"/>
    </row>
    <row r="68" spans="1:5" x14ac:dyDescent="0.3">
      <c r="A68" s="21" t="s">
        <v>74</v>
      </c>
      <c r="B68" s="19">
        <v>120</v>
      </c>
      <c r="C68" s="19"/>
      <c r="D68" s="19"/>
      <c r="E68" s="19"/>
    </row>
    <row r="69" spans="1:5" x14ac:dyDescent="0.3">
      <c r="A69" s="21" t="s">
        <v>75</v>
      </c>
      <c r="B69" s="19">
        <v>286.73781000000002</v>
      </c>
      <c r="C69" s="19"/>
      <c r="D69" s="19"/>
      <c r="E69" s="19"/>
    </row>
    <row r="70" spans="1:5" x14ac:dyDescent="0.3">
      <c r="A70" s="21" t="s">
        <v>76</v>
      </c>
      <c r="B70" s="19">
        <v>8913.2146499999999</v>
      </c>
      <c r="C70" s="19"/>
      <c r="D70" s="19"/>
      <c r="E70" s="19"/>
    </row>
    <row r="71" spans="1:5" x14ac:dyDescent="0.3">
      <c r="A71" s="21" t="s">
        <v>77</v>
      </c>
      <c r="B71" s="19">
        <v>157.51</v>
      </c>
      <c r="C71" s="19">
        <v>100</v>
      </c>
      <c r="D71" s="19"/>
      <c r="E71" s="19"/>
    </row>
    <row r="72" spans="1:5" ht="27.6" x14ac:dyDescent="0.3">
      <c r="A72" s="21" t="s">
        <v>78</v>
      </c>
      <c r="B72" s="19">
        <v>637.93005000000005</v>
      </c>
      <c r="C72" s="19">
        <v>520</v>
      </c>
      <c r="D72" s="19"/>
      <c r="E72" s="19"/>
    </row>
    <row r="73" spans="1:5" x14ac:dyDescent="0.3">
      <c r="A73" s="23" t="s">
        <v>79</v>
      </c>
      <c r="B73" s="20">
        <v>1053263.04908</v>
      </c>
      <c r="C73" s="20">
        <v>31629.899069999999</v>
      </c>
      <c r="D73" s="20">
        <v>822.08709999999996</v>
      </c>
      <c r="E73" s="20">
        <v>42646.643689999997</v>
      </c>
    </row>
  </sheetData>
  <mergeCells count="35">
    <mergeCell ref="A31:D31"/>
    <mergeCell ref="A34:D34"/>
    <mergeCell ref="A32:D32"/>
    <mergeCell ref="A33:D33"/>
    <mergeCell ref="A28:D28"/>
    <mergeCell ref="A25:D25"/>
    <mergeCell ref="A26:D26"/>
    <mergeCell ref="A29:D29"/>
    <mergeCell ref="A30:D30"/>
    <mergeCell ref="A21:D21"/>
    <mergeCell ref="A22:D22"/>
    <mergeCell ref="A23:D23"/>
    <mergeCell ref="A24:D24"/>
    <mergeCell ref="A27:D27"/>
    <mergeCell ref="A16:D16"/>
    <mergeCell ref="A17:D17"/>
    <mergeCell ref="A18:D18"/>
    <mergeCell ref="A19:D19"/>
    <mergeCell ref="A20:D20"/>
    <mergeCell ref="A1:E1"/>
    <mergeCell ref="A2:E2"/>
    <mergeCell ref="A5:D5"/>
    <mergeCell ref="A35:D35"/>
    <mergeCell ref="A37:A38"/>
    <mergeCell ref="B37:B38"/>
    <mergeCell ref="C37:E37"/>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view="pageBreakPreview" topLeftCell="A13" zoomScale="83" zoomScaleNormal="100" zoomScaleSheetLayoutView="83" workbookViewId="0">
      <selection activeCell="B20" sqref="B20"/>
    </sheetView>
  </sheetViews>
  <sheetFormatPr defaultRowHeight="14.4" x14ac:dyDescent="0.3"/>
  <cols>
    <col min="1" max="1" width="38.33203125" customWidth="1"/>
    <col min="2" max="2" width="13.109375" customWidth="1"/>
    <col min="3" max="3" width="13.33203125" customWidth="1"/>
    <col min="4" max="5" width="13.109375" customWidth="1"/>
    <col min="6" max="6" width="13.44140625" customWidth="1"/>
    <col min="7" max="8" width="13.21875" customWidth="1"/>
    <col min="9" max="9" width="13.33203125" customWidth="1"/>
    <col min="10" max="10" width="12.6640625" customWidth="1"/>
    <col min="11" max="11" width="11" customWidth="1"/>
    <col min="12" max="12" width="13.5546875" customWidth="1"/>
    <col min="13" max="15" width="13.44140625" customWidth="1"/>
    <col min="16" max="16" width="10" customWidth="1"/>
  </cols>
  <sheetData>
    <row r="1" spans="1:20" s="29" customFormat="1" ht="15.6" x14ac:dyDescent="0.3">
      <c r="A1" s="43" t="s">
        <v>44</v>
      </c>
      <c r="C1" s="30" t="s">
        <v>13</v>
      </c>
    </row>
    <row r="2" spans="1:20" x14ac:dyDescent="0.3">
      <c r="A2" s="38" t="str">
        <f>TEXT(EndData2,"[$-FC19]ДД.ММ.ГГГ")</f>
        <v>19.09.2019</v>
      </c>
      <c r="B2" s="38">
        <f>A2+1</f>
        <v>43728</v>
      </c>
      <c r="C2" s="44" t="str">
        <f>TEXT(B2,"[$-FC19]ДД.ММ.ГГГ")</f>
        <v>20.09.2019</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27" x14ac:dyDescent="0.3">
      <c r="A4" s="25" t="s">
        <v>31</v>
      </c>
      <c r="B4" s="40">
        <v>10091.46868</v>
      </c>
      <c r="C4" s="40">
        <v>26541.6358</v>
      </c>
      <c r="D4" s="40"/>
      <c r="E4" s="40"/>
      <c r="F4" s="40"/>
      <c r="G4" s="40"/>
      <c r="H4" s="40"/>
      <c r="I4" s="40"/>
      <c r="J4" s="40"/>
      <c r="K4" s="40"/>
      <c r="L4" s="40">
        <v>1500</v>
      </c>
      <c r="M4" s="40"/>
      <c r="N4" s="40"/>
      <c r="O4" s="40"/>
      <c r="P4" s="26">
        <v>38133.104480000002</v>
      </c>
      <c r="Q4" s="27"/>
      <c r="R4" s="27"/>
      <c r="S4" s="27"/>
      <c r="T4" s="27"/>
    </row>
    <row r="5" spans="1:20" ht="66.599999999999994" x14ac:dyDescent="0.3">
      <c r="A5" s="25" t="s">
        <v>32</v>
      </c>
      <c r="B5" s="40"/>
      <c r="C5" s="40">
        <v>10215.997799999999</v>
      </c>
      <c r="D5" s="40"/>
      <c r="E5" s="40"/>
      <c r="F5" s="40"/>
      <c r="G5" s="40"/>
      <c r="H5" s="40"/>
      <c r="I5" s="40"/>
      <c r="J5" s="40"/>
      <c r="K5" s="40"/>
      <c r="L5" s="40"/>
      <c r="M5" s="40"/>
      <c r="N5" s="40"/>
      <c r="O5" s="40"/>
      <c r="P5" s="26">
        <v>10215.997799999999</v>
      </c>
      <c r="Q5" s="27"/>
      <c r="R5" s="27"/>
      <c r="S5" s="27"/>
      <c r="T5" s="27"/>
    </row>
    <row r="6" spans="1:20" ht="106.2" x14ac:dyDescent="0.3">
      <c r="A6" s="25" t="s">
        <v>33</v>
      </c>
      <c r="B6" s="40"/>
      <c r="C6" s="40">
        <v>3302.1514699999998</v>
      </c>
      <c r="D6" s="40"/>
      <c r="E6" s="40">
        <v>650</v>
      </c>
      <c r="F6" s="40"/>
      <c r="G6" s="40">
        <v>706</v>
      </c>
      <c r="H6" s="40"/>
      <c r="I6" s="40"/>
      <c r="J6" s="40">
        <v>1040.83725</v>
      </c>
      <c r="K6" s="40">
        <v>4311.4207100000003</v>
      </c>
      <c r="L6" s="40"/>
      <c r="M6" s="40"/>
      <c r="N6" s="40"/>
      <c r="O6" s="40"/>
      <c r="P6" s="26">
        <v>10010.40943</v>
      </c>
      <c r="Q6" s="27"/>
      <c r="R6" s="27"/>
      <c r="S6" s="27"/>
      <c r="T6" s="27"/>
    </row>
    <row r="7" spans="1:20" ht="40.200000000000003" x14ac:dyDescent="0.3">
      <c r="A7" s="25" t="s">
        <v>34</v>
      </c>
      <c r="B7" s="40">
        <v>27522.890800000001</v>
      </c>
      <c r="C7" s="40">
        <v>1910.7781</v>
      </c>
      <c r="D7" s="40"/>
      <c r="E7" s="40"/>
      <c r="F7" s="40"/>
      <c r="G7" s="40"/>
      <c r="H7" s="40"/>
      <c r="I7" s="40"/>
      <c r="J7" s="40"/>
      <c r="K7" s="40"/>
      <c r="L7" s="40"/>
      <c r="M7" s="40"/>
      <c r="N7" s="40"/>
      <c r="O7" s="40"/>
      <c r="P7" s="26">
        <v>29433.668900000001</v>
      </c>
      <c r="Q7" s="27"/>
      <c r="R7" s="27"/>
      <c r="S7" s="27"/>
      <c r="T7" s="27"/>
    </row>
    <row r="8" spans="1:20" ht="106.2" x14ac:dyDescent="0.3">
      <c r="A8" s="25" t="s">
        <v>35</v>
      </c>
      <c r="B8" s="40">
        <v>16646.125</v>
      </c>
      <c r="C8" s="40"/>
      <c r="D8" s="40"/>
      <c r="E8" s="40"/>
      <c r="F8" s="40"/>
      <c r="G8" s="40"/>
      <c r="H8" s="40"/>
      <c r="I8" s="40"/>
      <c r="J8" s="40"/>
      <c r="K8" s="40"/>
      <c r="L8" s="40"/>
      <c r="M8" s="40"/>
      <c r="N8" s="40"/>
      <c r="O8" s="40"/>
      <c r="P8" s="26">
        <v>16646.125</v>
      </c>
      <c r="Q8" s="27"/>
      <c r="R8" s="27"/>
      <c r="S8" s="27"/>
      <c r="T8" s="27"/>
    </row>
    <row r="9" spans="1:20" ht="93" x14ac:dyDescent="0.3">
      <c r="A9" s="25" t="s">
        <v>36</v>
      </c>
      <c r="B9" s="40"/>
      <c r="C9" s="40">
        <v>5033.5</v>
      </c>
      <c r="D9" s="40"/>
      <c r="E9" s="40"/>
      <c r="F9" s="40"/>
      <c r="G9" s="40"/>
      <c r="H9" s="40"/>
      <c r="I9" s="40"/>
      <c r="J9" s="40"/>
      <c r="K9" s="40"/>
      <c r="L9" s="40"/>
      <c r="M9" s="40"/>
      <c r="N9" s="40"/>
      <c r="O9" s="40"/>
      <c r="P9" s="26">
        <v>5033.5</v>
      </c>
      <c r="Q9" s="27"/>
      <c r="R9" s="27"/>
      <c r="S9" s="27"/>
      <c r="T9" s="27"/>
    </row>
    <row r="10" spans="1:20" ht="93" x14ac:dyDescent="0.3">
      <c r="A10" s="25" t="s">
        <v>37</v>
      </c>
      <c r="B10" s="40"/>
      <c r="C10" s="40">
        <v>47.6</v>
      </c>
      <c r="D10" s="40"/>
      <c r="E10" s="40"/>
      <c r="F10" s="40"/>
      <c r="G10" s="40"/>
      <c r="H10" s="40"/>
      <c r="I10" s="40"/>
      <c r="J10" s="40"/>
      <c r="K10" s="40"/>
      <c r="L10" s="40"/>
      <c r="M10" s="40"/>
      <c r="N10" s="40"/>
      <c r="O10" s="40"/>
      <c r="P10" s="26">
        <v>47.6</v>
      </c>
      <c r="Q10" s="27"/>
      <c r="R10" s="27"/>
      <c r="S10" s="27"/>
      <c r="T10" s="27"/>
    </row>
    <row r="11" spans="1:20" ht="66.599999999999994" x14ac:dyDescent="0.3">
      <c r="A11" s="25" t="s">
        <v>38</v>
      </c>
      <c r="B11" s="40"/>
      <c r="C11" s="40"/>
      <c r="D11" s="40"/>
      <c r="E11" s="40">
        <v>102.5</v>
      </c>
      <c r="F11" s="40"/>
      <c r="G11" s="40"/>
      <c r="H11" s="40"/>
      <c r="I11" s="40"/>
      <c r="J11" s="40">
        <v>248.28919999999999</v>
      </c>
      <c r="K11" s="40"/>
      <c r="L11" s="40"/>
      <c r="M11" s="40"/>
      <c r="N11" s="40"/>
      <c r="O11" s="40"/>
      <c r="P11" s="26">
        <v>350.78919999999999</v>
      </c>
      <c r="Q11" s="27"/>
      <c r="R11" s="27"/>
      <c r="S11" s="27"/>
      <c r="T11" s="27"/>
    </row>
    <row r="12" spans="1:20" ht="53.4" x14ac:dyDescent="0.3">
      <c r="A12" s="25" t="s">
        <v>39</v>
      </c>
      <c r="B12" s="40"/>
      <c r="C12" s="40"/>
      <c r="D12" s="40"/>
      <c r="E12" s="40"/>
      <c r="F12" s="40"/>
      <c r="G12" s="40"/>
      <c r="H12" s="40">
        <v>28.357900000000001</v>
      </c>
      <c r="I12" s="40"/>
      <c r="J12" s="40"/>
      <c r="K12" s="40"/>
      <c r="L12" s="40"/>
      <c r="M12" s="40"/>
      <c r="N12" s="40"/>
      <c r="O12" s="40"/>
      <c r="P12" s="26">
        <v>28.357900000000001</v>
      </c>
      <c r="Q12" s="27"/>
      <c r="R12" s="27"/>
      <c r="S12" s="27"/>
      <c r="T12" s="27"/>
    </row>
    <row r="13" spans="1:20" ht="79.8" x14ac:dyDescent="0.3">
      <c r="A13" s="25" t="s">
        <v>40</v>
      </c>
      <c r="B13" s="40">
        <v>6050.80105</v>
      </c>
      <c r="C13" s="40"/>
      <c r="D13" s="40"/>
      <c r="E13" s="40"/>
      <c r="F13" s="40"/>
      <c r="G13" s="40"/>
      <c r="H13" s="40"/>
      <c r="I13" s="40"/>
      <c r="J13" s="40"/>
      <c r="K13" s="40"/>
      <c r="L13" s="40"/>
      <c r="M13" s="40"/>
      <c r="N13" s="40"/>
      <c r="O13" s="40"/>
      <c r="P13" s="26">
        <v>6050.80105</v>
      </c>
      <c r="Q13" s="27"/>
      <c r="R13" s="27"/>
      <c r="S13" s="27"/>
      <c r="T13" s="27"/>
    </row>
    <row r="14" spans="1:20" ht="40.200000000000003" x14ac:dyDescent="0.3">
      <c r="A14" s="25" t="s">
        <v>41</v>
      </c>
      <c r="B14" s="40"/>
      <c r="C14" s="40">
        <v>55.935139999999997</v>
      </c>
      <c r="D14" s="40"/>
      <c r="E14" s="40"/>
      <c r="F14" s="40"/>
      <c r="G14" s="40"/>
      <c r="H14" s="40">
        <v>5.1921600000000003</v>
      </c>
      <c r="I14" s="40"/>
      <c r="J14" s="40"/>
      <c r="K14" s="40"/>
      <c r="L14" s="40">
        <v>55.935139999999997</v>
      </c>
      <c r="M14" s="40"/>
      <c r="N14" s="40">
        <v>83.902709999999999</v>
      </c>
      <c r="O14" s="40"/>
      <c r="P14" s="26">
        <v>200.96514999999999</v>
      </c>
      <c r="Q14" s="27"/>
      <c r="R14" s="27"/>
      <c r="S14" s="27"/>
      <c r="T14" s="27"/>
    </row>
    <row r="15" spans="1:20" ht="53.4" x14ac:dyDescent="0.3">
      <c r="A15" s="25" t="s">
        <v>42</v>
      </c>
      <c r="B15" s="40">
        <v>2271.9894899999999</v>
      </c>
      <c r="C15" s="40"/>
      <c r="D15" s="40"/>
      <c r="E15" s="40"/>
      <c r="F15" s="40"/>
      <c r="G15" s="40"/>
      <c r="H15" s="40"/>
      <c r="I15" s="40"/>
      <c r="J15" s="40"/>
      <c r="K15" s="40"/>
      <c r="L15" s="40"/>
      <c r="M15" s="40"/>
      <c r="N15" s="40"/>
      <c r="O15" s="40"/>
      <c r="P15" s="26">
        <v>2271.9894899999999</v>
      </c>
      <c r="Q15" s="27"/>
      <c r="R15" s="27"/>
      <c r="S15" s="27"/>
      <c r="T15" s="27"/>
    </row>
    <row r="16" spans="1:20" x14ac:dyDescent="0.3">
      <c r="A16" s="33" t="s">
        <v>43</v>
      </c>
      <c r="B16" s="41">
        <v>62583.275020000001</v>
      </c>
      <c r="C16" s="41">
        <v>47107.598310000001</v>
      </c>
      <c r="D16" s="41"/>
      <c r="E16" s="41">
        <v>752.5</v>
      </c>
      <c r="F16" s="41"/>
      <c r="G16" s="41">
        <v>706</v>
      </c>
      <c r="H16" s="41">
        <v>33.550060000000002</v>
      </c>
      <c r="I16" s="41"/>
      <c r="J16" s="41">
        <v>1289.12645</v>
      </c>
      <c r="K16" s="41">
        <v>4311.4207100000003</v>
      </c>
      <c r="L16" s="41">
        <v>1555.93514</v>
      </c>
      <c r="M16" s="41"/>
      <c r="N16" s="41">
        <v>83.902709999999999</v>
      </c>
      <c r="O16" s="41"/>
      <c r="P16" s="26">
        <v>118423.30839999999</v>
      </c>
      <c r="Q16" s="34"/>
      <c r="R16" s="34"/>
      <c r="S16" s="34"/>
      <c r="T16" s="34"/>
    </row>
    <row r="18" spans="1:2" x14ac:dyDescent="0.3">
      <c r="A18" s="37" t="s">
        <v>30</v>
      </c>
      <c r="B18" s="36">
        <f>Учреждения!B73+'Муниципальные районы'!P16</f>
        <v>1171686.35748</v>
      </c>
    </row>
    <row r="19" spans="1:2" ht="32.25" customHeight="1" x14ac:dyDescent="0.3">
      <c r="A19" s="37" t="str">
        <f>CONCATENATE("Остатки бюджетных средств на ",C2,"г.")</f>
        <v>Остатки бюджетных средств на 20.09.2019г.</v>
      </c>
      <c r="B19" s="36">
        <v>1704699.1</v>
      </c>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2019-09-24T02:47:42Z</dcterms:modified>
</cp:coreProperties>
</file>