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Учреждения!$46:$47</definedName>
    <definedName name="_xlnm.Print_Area" localSheetId="1">'Муниципальные районы'!$A$1:$P$26</definedName>
    <definedName name="_xlnm.Print_Area" localSheetId="0">Учреждения!$A$1:$E$84</definedName>
  </definedNames>
  <calcPr calcId="162913"/>
</workbook>
</file>

<file path=xl/calcChain.xml><?xml version="1.0" encoding="utf-8"?>
<calcChain xmlns="http://schemas.openxmlformats.org/spreadsheetml/2006/main">
  <c r="E8" i="1" l="1"/>
  <c r="E43" i="1"/>
  <c r="B24" i="2" l="1"/>
  <c r="E9" i="1"/>
  <c r="A2" i="2" l="1"/>
  <c r="B2" i="2" s="1"/>
  <c r="C2" i="2" s="1"/>
  <c r="A2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<sst xmlns="http://schemas.openxmlformats.org/spreadsheetml/2006/main" count="122" uniqueCount="121">
  <si>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</si>
  <si>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</si>
  <si>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</si>
  <si>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</si>
  <si>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</si>
  <si>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</si>
  <si>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</si>
  <si>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</si>
  <si>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</si>
  <si>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</si>
  <si>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</si>
  <si>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</si>
  <si>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</si>
  <si>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</si>
  <si>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</si>
  <si>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</si>
  <si>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</si>
  <si>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</si>
  <si>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</si>
  <si>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</si>
  <si>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</si>
  <si>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</si>
  <si>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</si>
  <si>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</si>
  <si>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</si>
  <si>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</si>
  <si>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</si>
  <si>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</si>
  <si>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</si>
  <si>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</si>
  <si>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</si>
  <si>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</si>
  <si>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</si>
  <si>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</si>
  <si>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</si>
  <si>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</si>
  <si>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</si>
  <si>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</si>
  <si>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</si>
  <si>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</si>
  <si>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</si>
  <si>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приобретение, доставку и установку уличного игрового оборудования на территории муниципального бюджетного дошкольного образовательного учреждения Лесновский детский сад «Буратино» с. Лесная Тигильского муниципального района</t>
  </si>
  <si>
    <t>Иные межбюджетные трансферты на приобретение музыкальной аппаратуры для муниципального казенного учреждения культуры «Пенжинский межпоселенческий централизованный культурно-досуговый комплекс» (филиал «село Таловка»)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</si>
  <si>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</si>
  <si>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</si>
  <si>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</si>
  <si>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Реализация программ формирования современной городской среды</t>
  </si>
  <si>
    <t>Мероприятия государственной программы Российской Федерации "Доступная среда"</t>
  </si>
  <si>
    <t>Всего:</t>
  </si>
  <si>
    <t>15.08.2019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</si>
  <si>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</si>
  <si>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</si>
  <si>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</si>
  <si>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</si>
  <si>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</si>
  <si>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</si>
  <si>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</si>
  <si>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</si>
  <si>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</si>
  <si>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</si>
  <si>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</si>
  <si>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</si>
  <si>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</si>
  <si>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</si>
  <si>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</si>
  <si>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</si>
  <si>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</si>
  <si>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</si>
  <si>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</si>
  <si>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</si>
  <si>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</si>
  <si>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</si>
  <si>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</si>
  <si>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</si>
  <si>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</si>
  <si>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</si>
  <si>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</si>
  <si>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</si>
  <si>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</si>
  <si>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</si>
  <si>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</si>
  <si>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</si>
  <si>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</si>
  <si>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</si>
  <si>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</si>
  <si>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ИТОГО</t>
  </si>
  <si>
    <t>09.08.2019</t>
  </si>
  <si>
    <t>Субвенции на осуществление отдельных полномочий в области водных отношений</t>
  </si>
  <si>
    <t>Субвенции на осуществление отдельных полномочий в области лесных отношений</t>
  </si>
  <si>
    <t>Иные межбюджетные трансферты на реализацию отдельных полномочий в области лекарственного обеспечения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</si>
  <si>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</si>
  <si>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</si>
  <si>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</si>
  <si>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</si>
  <si>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Единая субвенция бюджетам субъектов Российской Федерации и бюджету г. Байконура</t>
  </si>
  <si>
    <t>Иные межбюджетные трансферты на выплату региональной доплаты к пенсии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</si>
  <si>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</si>
  <si>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</si>
  <si>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Субвенции на оплату жилищно-коммунальных услуг отдельным категориям граждан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</si>
  <si>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</si>
  <si>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</si>
  <si>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Субсидия на поддержку отрасли культуры (Подключение муниципальных общедоступных библиотек и государственных центральных библиотек в субъектах Российской Федерации (далее - библиотеки) к информационно-телекоммуникационной сети "Интернет" и развитие библиотечного дела с учетом задачи расширения информационных технологий и оцифровки (далее соответственно - сеть "Интернет", подключение библиотек к сети "Интернет") (местный бюджет)"</t>
  </si>
  <si>
    <t>Субсидии на поддержку творческой деятельности и техническое оснащение детских и кукольных театров</t>
  </si>
  <si>
    <t>Субсидии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</si>
  <si>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</si>
  <si>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Субсидия на реализацию дополнительных мероприятий в сфере занятости населения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</si>
  <si>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</si>
  <si>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Субсидии на реализацию программ формирования современной городской среды</t>
  </si>
  <si>
    <t>Субсидии в целях развития паллиативной медицинской помощи</t>
  </si>
  <si>
    <t>Иные межбюджетные трансферты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(...)</t>
  </si>
  <si>
    <t>Создание и модернизация объектов спортивной инфраструктуры региональной собственности для занятий физической культурой и спортом</t>
  </si>
  <si>
    <t>Иные межбюджетные трансферты на создание системы долговременного ухода за гражданами пожилого возраста и инвалидами</t>
  </si>
  <si>
    <t>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</t>
  </si>
  <si>
    <t>Субсидии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</si>
  <si>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Субсидии на обновление материально-технической базы для формирования у обучающихся современных технологических и гуманитарных навыков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</si>
  <si>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</si>
  <si>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организаций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</si>
  <si>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 xml:space="preserve"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</t>
  </si>
  <si>
    <t xml:space="preserve">Субсидия на государственную поддержку отрасли культуры </t>
  </si>
  <si>
    <t>Иные межбюджетные трансферты на финансовое обеспечение дорожной деятельности (Иные межбюджетные трансферты, предоставляемые на достижение целевых показателей региональных программ в сфере дорожного хозяйства, предусматривающих осуществление крупных особо важных для социально-экономического развития Российской Федерации проектов)</t>
  </si>
  <si>
    <t>Всего расходы: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</si>
</sst>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19" fillId="0" borderId="0" applyNumberFormat="0" applyBorder="0" applyAlignment="0"/>
    <xf numFmtId="0" fontId="21" fillId="0" borderId="0"/>
    <xf numFmtId="0" fontId="21" fillId="0" borderId="0" applyNumberFormat="0" applyBorder="0" applyAlignment="0"/>
    <xf numFmtId="0" fontId="21" fillId="0" borderId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166" fontId="20" fillId="0" borderId="7" xfId="3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right" wrapText="1"/>
    </xf>
    <xf numFmtId="0" fontId="15" fillId="0" borderId="4" xfId="0" applyFont="1" applyBorder="1" applyAlignment="1">
      <alignment wrapText="1"/>
    </xf>
    <xf numFmtId="164" fontId="15" fillId="0" borderId="4" xfId="0" applyNumberFormat="1" applyFont="1" applyBorder="1"/>
    <xf numFmtId="49" fontId="20" fillId="0" borderId="8" xfId="1" applyNumberFormat="1" applyFont="1" applyFill="1" applyBorder="1" applyAlignment="1" applyProtection="1">
      <alignment horizontal="left" vertical="center" wrapText="1"/>
    </xf>
    <xf numFmtId="49" fontId="20" fillId="0" borderId="2" xfId="1" applyNumberFormat="1" applyFont="1" applyFill="1" applyBorder="1" applyAlignment="1" applyProtection="1">
      <alignment horizontal="left" vertical="center" wrapText="1"/>
    </xf>
    <xf numFmtId="49" fontId="20" fillId="0" borderId="3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22" fillId="0" borderId="0" xfId="0" applyFont="1"/>
  </cellXfs>
  <cellStyles count="6">
    <cellStyle name="Обычный" xfId="0" builtinId="0"/>
    <cellStyle name="Обычный 2" xfId="2"/>
    <cellStyle name="Обычный 2 2" xfId="4"/>
    <cellStyle name="Обычный 3" xfId="1"/>
    <cellStyle name="Обычный 3 2" xfId="5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view="pageBreakPreview" topLeftCell="A34" zoomScaleNormal="100" zoomScaleSheetLayoutView="100" workbookViewId="0">
      <selection activeCell="E8" sqref="E8: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8867187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50" t="s">
        <v>0</v>
      </c>
      <c r="B1" s="50"/>
      <c r="C1" s="50"/>
      <c r="D1" s="50"/>
      <c r="E1" s="50"/>
      <c r="F1" s="29" t="s">
        <v>86</v>
      </c>
      <c r="G1" s="30" t="str">
        <f>TEXT(F1,"[$-FC19]ДД ММММ")</f>
        <v>09 августа</v>
      </c>
      <c r="H1" s="30" t="str">
        <f>TEXT(F1,"[$-FC19]ДД.ММ.ГГГ \г")</f>
        <v>09.08.2019 г</v>
      </c>
    </row>
    <row r="2" spans="1:9" ht="15.6" x14ac:dyDescent="0.3">
      <c r="A2" s="50" t="str">
        <f>CONCATENATE("с ",G1," по ",G2,"ода")</f>
        <v>с 09 августа по 15 августа 2019 года</v>
      </c>
      <c r="B2" s="50"/>
      <c r="C2" s="50"/>
      <c r="D2" s="50"/>
      <c r="E2" s="50"/>
      <c r="F2" s="29" t="s">
        <v>49</v>
      </c>
      <c r="G2" s="30" t="str">
        <f>TEXT(F2,"[$-FC19]ДД ММММ ГГГ \г")</f>
        <v>15 августа 2019 г</v>
      </c>
      <c r="H2" s="30" t="str">
        <f>TEXT(F2,"[$-FC19]ДД.ММ.ГГГ \г")</f>
        <v>15.08.2019 г</v>
      </c>
      <c r="I2" s="20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51" t="str">
        <f>CONCATENATE("Остатки средств на ",H1,".")</f>
        <v>Остатки средств на 09.08.2019 г.</v>
      </c>
      <c r="B5" s="52"/>
      <c r="C5" s="52"/>
      <c r="D5" s="53"/>
      <c r="E5" s="46">
        <v>2100437.7999999998</v>
      </c>
      <c r="F5" s="20"/>
    </row>
    <row r="6" spans="1:9" x14ac:dyDescent="0.3">
      <c r="A6" s="9"/>
      <c r="B6" s="10"/>
      <c r="C6" s="10"/>
      <c r="D6" s="10"/>
      <c r="E6" s="11"/>
    </row>
    <row r="7" spans="1:9" x14ac:dyDescent="0.3">
      <c r="A7" s="60" t="s">
        <v>2</v>
      </c>
      <c r="B7" s="61"/>
      <c r="C7" s="61"/>
      <c r="D7" s="61"/>
      <c r="E7" s="12"/>
    </row>
    <row r="8" spans="1:9" x14ac:dyDescent="0.3">
      <c r="A8" s="55" t="s">
        <v>3</v>
      </c>
      <c r="B8" s="61"/>
      <c r="C8" s="61"/>
      <c r="D8" s="61"/>
      <c r="E8" s="8">
        <f>E43-E9</f>
        <v>454982.30880000035</v>
      </c>
    </row>
    <row r="9" spans="1:9" x14ac:dyDescent="0.3">
      <c r="A9" s="62" t="s">
        <v>4</v>
      </c>
      <c r="B9" s="61"/>
      <c r="C9" s="61"/>
      <c r="D9" s="61"/>
      <c r="E9" s="8">
        <f>SUM(E10:E42)</f>
        <v>201208.1</v>
      </c>
    </row>
    <row r="10" spans="1:9" x14ac:dyDescent="0.3">
      <c r="A10" s="47" t="s">
        <v>87</v>
      </c>
      <c r="B10" s="48"/>
      <c r="C10" s="48"/>
      <c r="D10" s="49"/>
      <c r="E10" s="8">
        <v>309.39999999999998</v>
      </c>
    </row>
    <row r="11" spans="1:9" x14ac:dyDescent="0.3">
      <c r="A11" s="47" t="s">
        <v>88</v>
      </c>
      <c r="B11" s="48"/>
      <c r="C11" s="48"/>
      <c r="D11" s="49"/>
      <c r="E11" s="8">
        <v>1501</v>
      </c>
    </row>
    <row r="12" spans="1:9" ht="20.399999999999999" customHeight="1" x14ac:dyDescent="0.3">
      <c r="A12" s="47" t="s">
        <v>89</v>
      </c>
      <c r="B12" s="48"/>
      <c r="C12" s="48"/>
      <c r="D12" s="49"/>
      <c r="E12" s="8">
        <v>1250</v>
      </c>
    </row>
    <row r="13" spans="1:9" ht="24.6" customHeight="1" x14ac:dyDescent="0.3">
      <c r="A13" s="47" t="s">
        <v>90</v>
      </c>
      <c r="B13" s="48"/>
      <c r="C13" s="48"/>
      <c r="D13" s="49"/>
      <c r="E13" s="8">
        <v>15318.1</v>
      </c>
    </row>
    <row r="14" spans="1:9" ht="25.2" customHeight="1" x14ac:dyDescent="0.3">
      <c r="A14" s="47" t="s">
        <v>91</v>
      </c>
      <c r="B14" s="48"/>
      <c r="C14" s="48"/>
      <c r="D14" s="49"/>
      <c r="E14" s="8">
        <v>98.9</v>
      </c>
    </row>
    <row r="15" spans="1:9" ht="30" customHeight="1" x14ac:dyDescent="0.3">
      <c r="A15" s="47" t="s">
        <v>92</v>
      </c>
      <c r="B15" s="48"/>
      <c r="C15" s="48"/>
      <c r="D15" s="49"/>
      <c r="E15" s="8">
        <v>3130.2</v>
      </c>
    </row>
    <row r="16" spans="1:9" ht="27.6" customHeight="1" x14ac:dyDescent="0.3">
      <c r="A16" s="47" t="s">
        <v>93</v>
      </c>
      <c r="B16" s="48"/>
      <c r="C16" s="48"/>
      <c r="D16" s="49"/>
      <c r="E16" s="8">
        <v>196.4</v>
      </c>
    </row>
    <row r="17" spans="1:5" x14ac:dyDescent="0.3">
      <c r="A17" s="47" t="s">
        <v>94</v>
      </c>
      <c r="B17" s="48"/>
      <c r="C17" s="48"/>
      <c r="D17" s="49"/>
      <c r="E17" s="8">
        <v>1603.1</v>
      </c>
    </row>
    <row r="18" spans="1:5" x14ac:dyDescent="0.3">
      <c r="A18" s="47" t="s">
        <v>95</v>
      </c>
      <c r="B18" s="48"/>
      <c r="C18" s="48"/>
      <c r="D18" s="49"/>
      <c r="E18" s="8">
        <v>23544.3</v>
      </c>
    </row>
    <row r="19" spans="1:5" ht="28.2" customHeight="1" x14ac:dyDescent="0.3">
      <c r="A19" s="47" t="s">
        <v>96</v>
      </c>
      <c r="B19" s="48"/>
      <c r="C19" s="48"/>
      <c r="D19" s="49"/>
      <c r="E19" s="8">
        <v>24.9</v>
      </c>
    </row>
    <row r="20" spans="1:5" ht="51.6" customHeight="1" x14ac:dyDescent="0.3">
      <c r="A20" s="47" t="s">
        <v>97</v>
      </c>
      <c r="B20" s="48"/>
      <c r="C20" s="48"/>
      <c r="D20" s="49"/>
      <c r="E20" s="8">
        <v>5745.7</v>
      </c>
    </row>
    <row r="21" spans="1:5" x14ac:dyDescent="0.3">
      <c r="A21" s="47" t="s">
        <v>98</v>
      </c>
      <c r="B21" s="48"/>
      <c r="C21" s="48"/>
      <c r="D21" s="49"/>
      <c r="E21" s="8">
        <v>1690.8</v>
      </c>
    </row>
    <row r="22" spans="1:5" ht="46.2" customHeight="1" x14ac:dyDescent="0.3">
      <c r="A22" s="47" t="s">
        <v>99</v>
      </c>
      <c r="B22" s="48"/>
      <c r="C22" s="48"/>
      <c r="D22" s="49"/>
      <c r="E22" s="8">
        <v>3955.7</v>
      </c>
    </row>
    <row r="23" spans="1:5" ht="31.8" customHeight="1" x14ac:dyDescent="0.3">
      <c r="A23" s="47" t="s">
        <v>100</v>
      </c>
      <c r="B23" s="48"/>
      <c r="C23" s="48"/>
      <c r="D23" s="49"/>
      <c r="E23" s="8">
        <v>48.1</v>
      </c>
    </row>
    <row r="24" spans="1:5" ht="56.4" customHeight="1" x14ac:dyDescent="0.3">
      <c r="A24" s="47" t="s">
        <v>101</v>
      </c>
      <c r="B24" s="48"/>
      <c r="C24" s="48"/>
      <c r="D24" s="49"/>
      <c r="E24" s="8">
        <v>103.9</v>
      </c>
    </row>
    <row r="25" spans="1:5" ht="40.799999999999997" customHeight="1" x14ac:dyDescent="0.3">
      <c r="A25" s="47" t="s">
        <v>119</v>
      </c>
      <c r="B25" s="48"/>
      <c r="C25" s="48"/>
      <c r="D25" s="49"/>
      <c r="E25" s="8">
        <v>48471.8</v>
      </c>
    </row>
    <row r="26" spans="1:5" x14ac:dyDescent="0.3">
      <c r="A26" s="47" t="s">
        <v>102</v>
      </c>
      <c r="B26" s="48"/>
      <c r="C26" s="48"/>
      <c r="D26" s="49"/>
      <c r="E26" s="8">
        <v>473.5</v>
      </c>
    </row>
    <row r="27" spans="1:5" ht="27" customHeight="1" x14ac:dyDescent="0.3">
      <c r="A27" s="47" t="s">
        <v>103</v>
      </c>
      <c r="B27" s="48"/>
      <c r="C27" s="48"/>
      <c r="D27" s="49"/>
      <c r="E27" s="8">
        <v>10829.7</v>
      </c>
    </row>
    <row r="28" spans="1:5" ht="27.6" customHeight="1" x14ac:dyDescent="0.3">
      <c r="A28" s="47" t="s">
        <v>104</v>
      </c>
      <c r="B28" s="48"/>
      <c r="C28" s="48"/>
      <c r="D28" s="49"/>
      <c r="E28" s="8">
        <v>6352.2</v>
      </c>
    </row>
    <row r="29" spans="1:5" ht="20.399999999999999" customHeight="1" x14ac:dyDescent="0.3">
      <c r="A29" s="47" t="s">
        <v>105</v>
      </c>
      <c r="B29" s="48"/>
      <c r="C29" s="48"/>
      <c r="D29" s="49"/>
      <c r="E29" s="8">
        <v>190</v>
      </c>
    </row>
    <row r="30" spans="1:5" ht="25.2" customHeight="1" x14ac:dyDescent="0.3">
      <c r="A30" s="47" t="s">
        <v>106</v>
      </c>
      <c r="B30" s="48"/>
      <c r="C30" s="48"/>
      <c r="D30" s="49"/>
      <c r="E30" s="8">
        <v>6051.6</v>
      </c>
    </row>
    <row r="31" spans="1:5" x14ac:dyDescent="0.3">
      <c r="A31" s="47" t="s">
        <v>107</v>
      </c>
      <c r="B31" s="48"/>
      <c r="C31" s="48"/>
      <c r="D31" s="49"/>
      <c r="E31" s="8">
        <v>2458.4</v>
      </c>
    </row>
    <row r="32" spans="1:5" x14ac:dyDescent="0.3">
      <c r="A32" s="47" t="s">
        <v>108</v>
      </c>
      <c r="B32" s="48"/>
      <c r="C32" s="48"/>
      <c r="D32" s="49"/>
      <c r="E32" s="8">
        <v>111.6</v>
      </c>
    </row>
    <row r="33" spans="1:5" ht="42" customHeight="1" x14ac:dyDescent="0.3">
      <c r="A33" s="47" t="s">
        <v>117</v>
      </c>
      <c r="B33" s="48"/>
      <c r="C33" s="48"/>
      <c r="D33" s="49"/>
      <c r="E33" s="8">
        <v>4350.8</v>
      </c>
    </row>
    <row r="34" spans="1:5" ht="42" customHeight="1" x14ac:dyDescent="0.3">
      <c r="A34" s="47" t="s">
        <v>109</v>
      </c>
      <c r="B34" s="48"/>
      <c r="C34" s="48"/>
      <c r="D34" s="49"/>
      <c r="E34" s="8">
        <v>297.10000000000002</v>
      </c>
    </row>
    <row r="35" spans="1:5" x14ac:dyDescent="0.3">
      <c r="A35" s="47" t="s">
        <v>110</v>
      </c>
      <c r="B35" s="48"/>
      <c r="C35" s="48"/>
      <c r="D35" s="49"/>
      <c r="E35" s="8">
        <v>9180.7000000000007</v>
      </c>
    </row>
    <row r="36" spans="1:5" ht="21.6" customHeight="1" x14ac:dyDescent="0.3">
      <c r="A36" s="47" t="s">
        <v>111</v>
      </c>
      <c r="B36" s="48"/>
      <c r="C36" s="48"/>
      <c r="D36" s="49"/>
      <c r="E36" s="8">
        <v>192.4</v>
      </c>
    </row>
    <row r="37" spans="1:5" ht="31.2" customHeight="1" x14ac:dyDescent="0.3">
      <c r="A37" s="47" t="s">
        <v>112</v>
      </c>
      <c r="B37" s="48"/>
      <c r="C37" s="48"/>
      <c r="D37" s="49"/>
      <c r="E37" s="8">
        <v>10</v>
      </c>
    </row>
    <row r="38" spans="1:5" ht="25.2" customHeight="1" x14ac:dyDescent="0.3">
      <c r="A38" s="47" t="s">
        <v>113</v>
      </c>
      <c r="B38" s="48"/>
      <c r="C38" s="48"/>
      <c r="D38" s="49"/>
      <c r="E38" s="8">
        <v>14178.7</v>
      </c>
    </row>
    <row r="39" spans="1:5" ht="25.2" customHeight="1" x14ac:dyDescent="0.3">
      <c r="A39" s="47" t="s">
        <v>114</v>
      </c>
      <c r="B39" s="48"/>
      <c r="C39" s="48"/>
      <c r="D39" s="49"/>
      <c r="E39" s="8">
        <v>85.4</v>
      </c>
    </row>
    <row r="40" spans="1:5" x14ac:dyDescent="0.3">
      <c r="A40" s="47" t="s">
        <v>118</v>
      </c>
      <c r="B40" s="48"/>
      <c r="C40" s="48"/>
      <c r="D40" s="49"/>
      <c r="E40" s="8">
        <v>4323.3</v>
      </c>
    </row>
    <row r="41" spans="1:5" ht="28.8" customHeight="1" x14ac:dyDescent="0.3">
      <c r="A41" s="47" t="s">
        <v>115</v>
      </c>
      <c r="B41" s="48"/>
      <c r="C41" s="48"/>
      <c r="D41" s="49"/>
      <c r="E41" s="8">
        <v>25469.5</v>
      </c>
    </row>
    <row r="42" spans="1:5" ht="43.8" customHeight="1" x14ac:dyDescent="0.3">
      <c r="A42" s="47" t="s">
        <v>116</v>
      </c>
      <c r="B42" s="48"/>
      <c r="C42" s="48"/>
      <c r="D42" s="49"/>
      <c r="E42" s="41">
        <v>9660.9</v>
      </c>
    </row>
    <row r="43" spans="1:5" x14ac:dyDescent="0.3">
      <c r="A43" s="54" t="s">
        <v>5</v>
      </c>
      <c r="B43" s="55"/>
      <c r="C43" s="55"/>
      <c r="D43" s="55"/>
      <c r="E43" s="12">
        <f>'Муниципальные районы'!B25+'Муниципальные районы'!B24-Учреждения!E5</f>
        <v>656190.40880000032</v>
      </c>
    </row>
    <row r="44" spans="1:5" x14ac:dyDescent="0.3">
      <c r="A44" s="42"/>
      <c r="B44" s="43"/>
      <c r="C44" s="43"/>
      <c r="D44" s="43"/>
      <c r="E44" s="44"/>
    </row>
    <row r="45" spans="1:5" x14ac:dyDescent="0.3">
      <c r="A45" s="13"/>
      <c r="B45" s="14"/>
      <c r="C45" s="14"/>
      <c r="D45" s="6"/>
      <c r="E45" s="15"/>
    </row>
    <row r="46" spans="1:5" x14ac:dyDescent="0.3">
      <c r="A46" s="56" t="s">
        <v>14</v>
      </c>
      <c r="B46" s="58" t="s">
        <v>6</v>
      </c>
      <c r="C46" s="59" t="s">
        <v>7</v>
      </c>
      <c r="D46" s="59"/>
      <c r="E46" s="59"/>
    </row>
    <row r="47" spans="1:5" ht="82.8" x14ac:dyDescent="0.3">
      <c r="A47" s="57"/>
      <c r="B47" s="58"/>
      <c r="C47" s="16" t="s">
        <v>8</v>
      </c>
      <c r="D47" s="16" t="s">
        <v>9</v>
      </c>
      <c r="E47" s="16" t="s">
        <v>10</v>
      </c>
    </row>
    <row r="48" spans="1:5" x14ac:dyDescent="0.3">
      <c r="A48" s="19" t="s">
        <v>50</v>
      </c>
      <c r="B48" s="17">
        <v>1902.7371599999999</v>
      </c>
      <c r="C48" s="17">
        <v>141.53877</v>
      </c>
      <c r="D48" s="17">
        <v>42.744709999999998</v>
      </c>
      <c r="E48" s="17"/>
    </row>
    <row r="49" spans="1:5" x14ac:dyDescent="0.3">
      <c r="A49" s="19" t="s">
        <v>51</v>
      </c>
      <c r="B49" s="17">
        <v>3799.7974899999999</v>
      </c>
      <c r="C49" s="17">
        <v>3000</v>
      </c>
      <c r="D49" s="17">
        <v>799.79749000000004</v>
      </c>
      <c r="E49" s="17"/>
    </row>
    <row r="50" spans="1:5" x14ac:dyDescent="0.3">
      <c r="A50" s="19" t="s">
        <v>52</v>
      </c>
      <c r="B50" s="17">
        <v>3527.63762</v>
      </c>
      <c r="C50" s="17">
        <v>1485.0562199999999</v>
      </c>
      <c r="D50" s="17">
        <v>45.558579999999999</v>
      </c>
      <c r="E50" s="17"/>
    </row>
    <row r="51" spans="1:5" ht="27.6" x14ac:dyDescent="0.3">
      <c r="A51" s="19" t="s">
        <v>53</v>
      </c>
      <c r="B51" s="17">
        <v>7288.3662000000004</v>
      </c>
      <c r="C51" s="17">
        <v>500</v>
      </c>
      <c r="D51" s="17"/>
      <c r="E51" s="17">
        <v>2695</v>
      </c>
    </row>
    <row r="52" spans="1:5" x14ac:dyDescent="0.3">
      <c r="A52" s="19" t="s">
        <v>54</v>
      </c>
      <c r="B52" s="17">
        <v>274.214</v>
      </c>
      <c r="C52" s="17">
        <v>200</v>
      </c>
      <c r="D52" s="17"/>
      <c r="E52" s="17"/>
    </row>
    <row r="53" spans="1:5" ht="27.6" x14ac:dyDescent="0.3">
      <c r="A53" s="19" t="s">
        <v>55</v>
      </c>
      <c r="B53" s="17">
        <v>532612.27425000002</v>
      </c>
      <c r="C53" s="17">
        <v>1700</v>
      </c>
      <c r="D53" s="17">
        <v>790</v>
      </c>
      <c r="E53" s="17"/>
    </row>
    <row r="54" spans="1:5" x14ac:dyDescent="0.3">
      <c r="A54" s="19" t="s">
        <v>56</v>
      </c>
      <c r="B54" s="17">
        <v>23660</v>
      </c>
      <c r="C54" s="17">
        <v>1100</v>
      </c>
      <c r="D54" s="17"/>
      <c r="E54" s="17"/>
    </row>
    <row r="55" spans="1:5" x14ac:dyDescent="0.3">
      <c r="A55" s="19" t="s">
        <v>57</v>
      </c>
      <c r="B55" s="17">
        <v>38467.410159999999</v>
      </c>
      <c r="C55" s="17"/>
      <c r="D55" s="17"/>
      <c r="E55" s="17">
        <v>6500</v>
      </c>
    </row>
    <row r="56" spans="1:5" x14ac:dyDescent="0.3">
      <c r="A56" s="19" t="s">
        <v>58</v>
      </c>
      <c r="B56" s="17">
        <v>962.11274000000003</v>
      </c>
      <c r="C56" s="17">
        <v>102.71284</v>
      </c>
      <c r="D56" s="17"/>
      <c r="E56" s="17">
        <v>264.60000000000002</v>
      </c>
    </row>
    <row r="57" spans="1:5" x14ac:dyDescent="0.3">
      <c r="A57" s="19" t="s">
        <v>59</v>
      </c>
      <c r="B57" s="17">
        <v>33815.341560000001</v>
      </c>
      <c r="C57" s="17">
        <v>800</v>
      </c>
      <c r="D57" s="17"/>
      <c r="E57" s="17">
        <v>14359.852510000001</v>
      </c>
    </row>
    <row r="58" spans="1:5" x14ac:dyDescent="0.3">
      <c r="A58" s="19" t="s">
        <v>60</v>
      </c>
      <c r="B58" s="17">
        <v>68646.978199999998</v>
      </c>
      <c r="C58" s="17">
        <v>1700</v>
      </c>
      <c r="D58" s="17">
        <v>730</v>
      </c>
      <c r="E58" s="17">
        <v>27477.588540000001</v>
      </c>
    </row>
    <row r="59" spans="1:5" x14ac:dyDescent="0.3">
      <c r="A59" s="19" t="s">
        <v>61</v>
      </c>
      <c r="B59" s="17">
        <v>8445.89</v>
      </c>
      <c r="C59" s="17"/>
      <c r="D59" s="17"/>
      <c r="E59" s="17"/>
    </row>
    <row r="60" spans="1:5" ht="27.6" x14ac:dyDescent="0.3">
      <c r="A60" s="19" t="s">
        <v>62</v>
      </c>
      <c r="B60" s="17">
        <v>7666.1209699999999</v>
      </c>
      <c r="C60" s="17">
        <v>3800</v>
      </c>
      <c r="D60" s="17"/>
      <c r="E60" s="17"/>
    </row>
    <row r="61" spans="1:5" x14ac:dyDescent="0.3">
      <c r="A61" s="19" t="s">
        <v>63</v>
      </c>
      <c r="B61" s="17">
        <v>709.11228000000006</v>
      </c>
      <c r="C61" s="17"/>
      <c r="D61" s="17"/>
      <c r="E61" s="17"/>
    </row>
    <row r="62" spans="1:5" x14ac:dyDescent="0.3">
      <c r="A62" s="19" t="s">
        <v>64</v>
      </c>
      <c r="B62" s="17">
        <v>5237.5170799999996</v>
      </c>
      <c r="C62" s="17">
        <v>1402.6130800000001</v>
      </c>
      <c r="D62" s="17"/>
      <c r="E62" s="17"/>
    </row>
    <row r="63" spans="1:5" ht="27.6" x14ac:dyDescent="0.3">
      <c r="A63" s="19" t="s">
        <v>65</v>
      </c>
      <c r="B63" s="17">
        <v>6894.259</v>
      </c>
      <c r="C63" s="17">
        <v>4358.1400000000003</v>
      </c>
      <c r="D63" s="17"/>
      <c r="E63" s="17">
        <v>1820.8150000000001</v>
      </c>
    </row>
    <row r="64" spans="1:5" x14ac:dyDescent="0.3">
      <c r="A64" s="19" t="s">
        <v>66</v>
      </c>
      <c r="B64" s="17">
        <v>7303.2939999999999</v>
      </c>
      <c r="C64" s="17">
        <v>782</v>
      </c>
      <c r="D64" s="17"/>
      <c r="E64" s="17"/>
    </row>
    <row r="65" spans="1:5" x14ac:dyDescent="0.3">
      <c r="A65" s="19" t="s">
        <v>67</v>
      </c>
      <c r="B65" s="17">
        <v>220438.62800999999</v>
      </c>
      <c r="C65" s="17"/>
      <c r="D65" s="17"/>
      <c r="E65" s="17"/>
    </row>
    <row r="66" spans="1:5" x14ac:dyDescent="0.3">
      <c r="A66" s="19" t="s">
        <v>68</v>
      </c>
      <c r="B66" s="17">
        <v>3007.89</v>
      </c>
      <c r="C66" s="17">
        <v>3000</v>
      </c>
      <c r="D66" s="17"/>
      <c r="E66" s="17"/>
    </row>
    <row r="67" spans="1:5" x14ac:dyDescent="0.3">
      <c r="A67" s="19" t="s">
        <v>69</v>
      </c>
      <c r="B67" s="17">
        <v>560</v>
      </c>
      <c r="C67" s="17">
        <v>400</v>
      </c>
      <c r="D67" s="17"/>
      <c r="E67" s="17"/>
    </row>
    <row r="68" spans="1:5" x14ac:dyDescent="0.3">
      <c r="A68" s="19" t="s">
        <v>70</v>
      </c>
      <c r="B68" s="17">
        <v>730.77099999999996</v>
      </c>
      <c r="C68" s="17">
        <v>650</v>
      </c>
      <c r="D68" s="17"/>
      <c r="E68" s="17"/>
    </row>
    <row r="69" spans="1:5" x14ac:dyDescent="0.3">
      <c r="A69" s="19" t="s">
        <v>71</v>
      </c>
      <c r="B69" s="17">
        <v>456</v>
      </c>
      <c r="C69" s="17">
        <v>450</v>
      </c>
      <c r="D69" s="17"/>
      <c r="E69" s="17"/>
    </row>
    <row r="70" spans="1:5" x14ac:dyDescent="0.3">
      <c r="A70" s="19" t="s">
        <v>72</v>
      </c>
      <c r="B70" s="17">
        <v>553.02647000000002</v>
      </c>
      <c r="C70" s="17">
        <v>551.28652</v>
      </c>
      <c r="D70" s="17"/>
      <c r="E70" s="17"/>
    </row>
    <row r="71" spans="1:5" x14ac:dyDescent="0.3">
      <c r="A71" s="19" t="s">
        <v>73</v>
      </c>
      <c r="B71" s="17">
        <v>14902.252920000001</v>
      </c>
      <c r="C71" s="17">
        <v>20</v>
      </c>
      <c r="D71" s="17"/>
      <c r="E71" s="17"/>
    </row>
    <row r="72" spans="1:5" ht="27.6" x14ac:dyDescent="0.3">
      <c r="A72" s="19" t="s">
        <v>74</v>
      </c>
      <c r="B72" s="17">
        <v>42</v>
      </c>
      <c r="C72" s="17">
        <v>42</v>
      </c>
      <c r="D72" s="17"/>
      <c r="E72" s="17"/>
    </row>
    <row r="73" spans="1:5" x14ac:dyDescent="0.3">
      <c r="A73" s="19" t="s">
        <v>75</v>
      </c>
      <c r="B73" s="17">
        <v>1236.752</v>
      </c>
      <c r="C73" s="17">
        <v>132</v>
      </c>
      <c r="D73" s="17"/>
      <c r="E73" s="17"/>
    </row>
    <row r="74" spans="1:5" x14ac:dyDescent="0.3">
      <c r="A74" s="19" t="s">
        <v>76</v>
      </c>
      <c r="B74" s="17">
        <v>1629.664</v>
      </c>
      <c r="C74" s="17"/>
      <c r="D74" s="17"/>
      <c r="E74" s="17"/>
    </row>
    <row r="75" spans="1:5" x14ac:dyDescent="0.3">
      <c r="A75" s="19" t="s">
        <v>77</v>
      </c>
      <c r="B75" s="17">
        <v>1272.1687199999999</v>
      </c>
      <c r="C75" s="17">
        <v>248.83545000000001</v>
      </c>
      <c r="D75" s="17"/>
      <c r="E75" s="17">
        <v>49.833739999999999</v>
      </c>
    </row>
    <row r="76" spans="1:5" x14ac:dyDescent="0.3">
      <c r="A76" s="19" t="s">
        <v>78</v>
      </c>
      <c r="B76" s="17">
        <v>10496.183000000001</v>
      </c>
      <c r="C76" s="17">
        <v>130</v>
      </c>
      <c r="D76" s="17"/>
      <c r="E76" s="17"/>
    </row>
    <row r="77" spans="1:5" x14ac:dyDescent="0.3">
      <c r="A77" s="19" t="s">
        <v>79</v>
      </c>
      <c r="B77" s="17">
        <v>200</v>
      </c>
      <c r="C77" s="17">
        <v>200</v>
      </c>
      <c r="D77" s="17"/>
      <c r="E77" s="17"/>
    </row>
    <row r="78" spans="1:5" x14ac:dyDescent="0.3">
      <c r="A78" s="19" t="s">
        <v>80</v>
      </c>
      <c r="B78" s="17">
        <v>5504.20867</v>
      </c>
      <c r="C78" s="17"/>
      <c r="D78" s="17"/>
      <c r="E78" s="17"/>
    </row>
    <row r="79" spans="1:5" x14ac:dyDescent="0.3">
      <c r="A79" s="19" t="s">
        <v>81</v>
      </c>
      <c r="B79" s="17">
        <v>219.55350000000001</v>
      </c>
      <c r="C79" s="17"/>
      <c r="D79" s="17"/>
      <c r="E79" s="17"/>
    </row>
    <row r="80" spans="1:5" x14ac:dyDescent="0.3">
      <c r="A80" s="19" t="s">
        <v>82</v>
      </c>
      <c r="B80" s="17">
        <v>195.34353999999999</v>
      </c>
      <c r="C80" s="17">
        <v>157.51568</v>
      </c>
      <c r="D80" s="17"/>
      <c r="E80" s="17"/>
    </row>
    <row r="81" spans="1:5" x14ac:dyDescent="0.3">
      <c r="A81" s="19" t="s">
        <v>83</v>
      </c>
      <c r="B81" s="17">
        <v>154</v>
      </c>
      <c r="C81" s="17">
        <v>150</v>
      </c>
      <c r="D81" s="17"/>
      <c r="E81" s="17"/>
    </row>
    <row r="82" spans="1:5" ht="27.6" x14ac:dyDescent="0.3">
      <c r="A82" s="19" t="s">
        <v>84</v>
      </c>
      <c r="B82" s="17">
        <v>4488.7962699999998</v>
      </c>
      <c r="C82" s="17">
        <v>1450</v>
      </c>
      <c r="D82" s="17"/>
      <c r="E82" s="17">
        <v>172.66468</v>
      </c>
    </row>
    <row r="83" spans="1:5" x14ac:dyDescent="0.3">
      <c r="A83" s="21" t="s">
        <v>85</v>
      </c>
      <c r="B83" s="18">
        <v>1017300.30081</v>
      </c>
      <c r="C83" s="18">
        <v>28653.698560000001</v>
      </c>
      <c r="D83" s="18">
        <v>2408.1007800000002</v>
      </c>
      <c r="E83" s="18">
        <v>53340.354469999998</v>
      </c>
    </row>
  </sheetData>
  <mergeCells count="43">
    <mergeCell ref="A1:E1"/>
    <mergeCell ref="A2:E2"/>
    <mergeCell ref="A5:D5"/>
    <mergeCell ref="A43:D43"/>
    <mergeCell ref="A46:A47"/>
    <mergeCell ref="B46:B47"/>
    <mergeCell ref="C46:E4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41:D41"/>
    <mergeCell ref="A42:D42"/>
    <mergeCell ref="A36:D36"/>
    <mergeCell ref="A37:D37"/>
    <mergeCell ref="A38:D38"/>
    <mergeCell ref="A39:D39"/>
    <mergeCell ref="A40:D40"/>
  </mergeCells>
  <pageMargins left="0.70866141732283472" right="0.17" top="0.4" bottom="0.61" header="0.31496062992125984" footer="0.2"/>
  <pageSetup paperSize="9" scale="70" orientation="portrait" r:id="rId1"/>
  <headerFooter>
    <oddFooter>&amp;C&amp;P</oddFooter>
  </headerFooter>
  <rowBreaks count="1" manualBreakCount="1">
    <brk id="4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BreakPreview" topLeftCell="C1" zoomScaleNormal="100" zoomScaleSheetLayoutView="100" workbookViewId="0">
      <selection activeCell="P2" sqref="P2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6640625" customWidth="1"/>
    <col min="7" max="7" width="13.44140625" customWidth="1"/>
    <col min="8" max="8" width="13.332031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0.44140625" customWidth="1"/>
  </cols>
  <sheetData>
    <row r="1" spans="1:20" s="27" customFormat="1" ht="15.6" x14ac:dyDescent="0.3">
      <c r="A1" s="39" t="s">
        <v>49</v>
      </c>
      <c r="C1" s="28" t="s">
        <v>13</v>
      </c>
    </row>
    <row r="2" spans="1:20" x14ac:dyDescent="0.3">
      <c r="A2" s="34" t="str">
        <f>TEXT(EndData2,"[$-FC19]ДД.ММ.ГГГ")</f>
        <v>15.08.2019</v>
      </c>
      <c r="B2" s="34">
        <f>A2+1</f>
        <v>43693</v>
      </c>
      <c r="C2" s="40" t="str">
        <f>TEXT(B2,"[$-FC19]ДД.ММ.ГГГ")</f>
        <v>16.08.2019</v>
      </c>
      <c r="P2" s="63" t="s">
        <v>12</v>
      </c>
    </row>
    <row r="3" spans="1:20" s="26" customFormat="1" ht="51.75" customHeight="1" x14ac:dyDescent="0.25">
      <c r="A3" s="33" t="s">
        <v>15</v>
      </c>
      <c r="B3" s="38" t="s">
        <v>16</v>
      </c>
      <c r="C3" s="35" t="s">
        <v>17</v>
      </c>
      <c r="D3" s="35" t="s">
        <v>18</v>
      </c>
      <c r="E3" s="35" t="s">
        <v>19</v>
      </c>
      <c r="F3" s="35" t="s">
        <v>20</v>
      </c>
      <c r="G3" s="35" t="s">
        <v>21</v>
      </c>
      <c r="H3" s="35" t="s">
        <v>22</v>
      </c>
      <c r="I3" s="35" t="s">
        <v>23</v>
      </c>
      <c r="J3" s="35" t="s">
        <v>24</v>
      </c>
      <c r="K3" s="35" t="s">
        <v>25</v>
      </c>
      <c r="L3" s="35" t="s">
        <v>26</v>
      </c>
      <c r="M3" s="35" t="s">
        <v>27</v>
      </c>
      <c r="N3" s="35" t="s">
        <v>28</v>
      </c>
      <c r="O3" s="35" t="s">
        <v>29</v>
      </c>
      <c r="P3" s="22" t="s">
        <v>11</v>
      </c>
    </row>
    <row r="4" spans="1:20" ht="27" x14ac:dyDescent="0.3">
      <c r="A4" s="23" t="s">
        <v>30</v>
      </c>
      <c r="B4" s="36">
        <v>5765.4194900000002</v>
      </c>
      <c r="C4" s="36"/>
      <c r="D4" s="36">
        <v>32900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24">
        <v>38665.41949</v>
      </c>
      <c r="Q4" s="25"/>
      <c r="R4" s="25"/>
      <c r="S4" s="25"/>
      <c r="T4" s="25"/>
    </row>
    <row r="5" spans="1:20" ht="106.2" x14ac:dyDescent="0.3">
      <c r="A5" s="23" t="s">
        <v>31</v>
      </c>
      <c r="B5" s="36">
        <v>-7870.0749900000001</v>
      </c>
      <c r="C5" s="36">
        <v>600</v>
      </c>
      <c r="D5" s="36"/>
      <c r="E5" s="36">
        <v>450</v>
      </c>
      <c r="F5" s="36"/>
      <c r="G5" s="36"/>
      <c r="H5" s="36"/>
      <c r="I5" s="36"/>
      <c r="J5" s="36">
        <v>1680.96</v>
      </c>
      <c r="K5" s="36"/>
      <c r="L5" s="36"/>
      <c r="M5" s="36"/>
      <c r="N5" s="36"/>
      <c r="O5" s="36"/>
      <c r="P5" s="24">
        <v>-5139.11499</v>
      </c>
      <c r="Q5" s="25"/>
      <c r="R5" s="25"/>
      <c r="S5" s="25"/>
      <c r="T5" s="25"/>
    </row>
    <row r="6" spans="1:20" ht="40.200000000000003" x14ac:dyDescent="0.3">
      <c r="A6" s="23" t="s">
        <v>32</v>
      </c>
      <c r="B6" s="36"/>
      <c r="C6" s="36">
        <v>650.27278000000001</v>
      </c>
      <c r="D6" s="36"/>
      <c r="E6" s="36"/>
      <c r="F6" s="36"/>
      <c r="G6" s="36"/>
      <c r="H6" s="36"/>
      <c r="I6" s="36"/>
      <c r="J6" s="36"/>
      <c r="K6" s="36">
        <v>8347.0733400000008</v>
      </c>
      <c r="L6" s="36"/>
      <c r="M6" s="36"/>
      <c r="N6" s="36"/>
      <c r="O6" s="36"/>
      <c r="P6" s="24">
        <v>8997.3461200000002</v>
      </c>
      <c r="Q6" s="25"/>
      <c r="R6" s="25"/>
      <c r="S6" s="25"/>
      <c r="T6" s="25"/>
    </row>
    <row r="7" spans="1:20" ht="79.8" x14ac:dyDescent="0.3">
      <c r="A7" s="23" t="s">
        <v>33</v>
      </c>
      <c r="B7" s="36"/>
      <c r="C7" s="36"/>
      <c r="D7" s="36"/>
      <c r="E7" s="36"/>
      <c r="F7" s="36"/>
      <c r="G7" s="36"/>
      <c r="H7" s="36"/>
      <c r="I7" s="36"/>
      <c r="J7" s="36">
        <v>182.11699999999999</v>
      </c>
      <c r="K7" s="36"/>
      <c r="L7" s="36"/>
      <c r="M7" s="36"/>
      <c r="N7" s="36"/>
      <c r="O7" s="36"/>
      <c r="P7" s="24">
        <v>182.11699999999999</v>
      </c>
      <c r="Q7" s="25"/>
      <c r="R7" s="25"/>
      <c r="S7" s="25"/>
      <c r="T7" s="25"/>
    </row>
    <row r="8" spans="1:20" ht="96.6" customHeight="1" x14ac:dyDescent="0.3">
      <c r="A8" s="23" t="s">
        <v>34</v>
      </c>
      <c r="B8" s="36">
        <v>17006.793000000001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24">
        <v>17006.793000000001</v>
      </c>
      <c r="Q8" s="25"/>
      <c r="R8" s="25"/>
      <c r="S8" s="25"/>
      <c r="T8" s="25"/>
    </row>
    <row r="9" spans="1:20" ht="317.39999999999998" x14ac:dyDescent="0.3">
      <c r="A9" s="23" t="s">
        <v>35</v>
      </c>
      <c r="B9" s="36"/>
      <c r="C9" s="36">
        <v>89.876220000000004</v>
      </c>
      <c r="D9" s="36"/>
      <c r="E9" s="36"/>
      <c r="F9" s="36"/>
      <c r="G9" s="36"/>
      <c r="H9" s="36"/>
      <c r="I9" s="36"/>
      <c r="J9" s="36">
        <v>5000</v>
      </c>
      <c r="K9" s="36"/>
      <c r="L9" s="36"/>
      <c r="M9" s="36"/>
      <c r="N9" s="36"/>
      <c r="O9" s="36"/>
      <c r="P9" s="24">
        <v>5089.8762200000001</v>
      </c>
      <c r="Q9" s="25"/>
      <c r="R9" s="25"/>
      <c r="S9" s="25"/>
      <c r="T9" s="25"/>
    </row>
    <row r="10" spans="1:20" ht="152.4" customHeight="1" x14ac:dyDescent="0.3">
      <c r="A10" s="23" t="s">
        <v>36</v>
      </c>
      <c r="B10" s="36"/>
      <c r="C10" s="36"/>
      <c r="D10" s="36"/>
      <c r="E10" s="36"/>
      <c r="F10" s="36"/>
      <c r="G10" s="36"/>
      <c r="H10" s="36"/>
      <c r="I10" s="36"/>
      <c r="J10" s="36">
        <v>11046</v>
      </c>
      <c r="K10" s="36"/>
      <c r="L10" s="36"/>
      <c r="M10" s="36"/>
      <c r="N10" s="36"/>
      <c r="O10" s="36"/>
      <c r="P10" s="24">
        <v>11046</v>
      </c>
      <c r="Q10" s="25"/>
      <c r="R10" s="25"/>
      <c r="S10" s="25"/>
      <c r="T10" s="25"/>
    </row>
    <row r="11" spans="1:20" ht="121.8" customHeight="1" x14ac:dyDescent="0.3">
      <c r="A11" s="23" t="s">
        <v>37</v>
      </c>
      <c r="B11" s="36"/>
      <c r="C11" s="36"/>
      <c r="D11" s="36"/>
      <c r="E11" s="36"/>
      <c r="F11" s="36"/>
      <c r="G11" s="36"/>
      <c r="H11" s="36"/>
      <c r="I11" s="36"/>
      <c r="J11" s="36">
        <v>2.7636400000000001</v>
      </c>
      <c r="K11" s="36"/>
      <c r="L11" s="36"/>
      <c r="M11" s="36"/>
      <c r="N11" s="36"/>
      <c r="O11" s="36"/>
      <c r="P11" s="24">
        <v>2.7636400000000001</v>
      </c>
      <c r="Q11" s="25"/>
      <c r="R11" s="25"/>
      <c r="S11" s="25"/>
      <c r="T11" s="25"/>
    </row>
    <row r="12" spans="1:20" ht="108.6" customHeight="1" x14ac:dyDescent="0.3">
      <c r="A12" s="23" t="s">
        <v>38</v>
      </c>
      <c r="B12" s="36"/>
      <c r="C12" s="36"/>
      <c r="D12" s="36"/>
      <c r="E12" s="36"/>
      <c r="F12" s="36"/>
      <c r="G12" s="36"/>
      <c r="H12" s="36"/>
      <c r="I12" s="36"/>
      <c r="J12" s="36">
        <v>700</v>
      </c>
      <c r="K12" s="36"/>
      <c r="L12" s="36"/>
      <c r="M12" s="36"/>
      <c r="N12" s="36"/>
      <c r="O12" s="36"/>
      <c r="P12" s="24">
        <v>700</v>
      </c>
      <c r="Q12" s="25"/>
      <c r="R12" s="25"/>
      <c r="S12" s="25"/>
      <c r="T12" s="25"/>
    </row>
    <row r="13" spans="1:20" ht="119.4" x14ac:dyDescent="0.3">
      <c r="A13" s="23" t="s">
        <v>39</v>
      </c>
      <c r="B13" s="36"/>
      <c r="C13" s="36"/>
      <c r="D13" s="36"/>
      <c r="E13" s="36"/>
      <c r="F13" s="36"/>
      <c r="G13" s="36"/>
      <c r="H13" s="36"/>
      <c r="I13" s="36"/>
      <c r="J13" s="36">
        <v>14060.7</v>
      </c>
      <c r="K13" s="36"/>
      <c r="L13" s="36"/>
      <c r="M13" s="36"/>
      <c r="N13" s="36"/>
      <c r="O13" s="36"/>
      <c r="P13" s="24">
        <v>14060.7</v>
      </c>
      <c r="Q13" s="25"/>
      <c r="R13" s="25"/>
      <c r="S13" s="25"/>
      <c r="T13" s="25"/>
    </row>
    <row r="14" spans="1:20" ht="66.599999999999994" x14ac:dyDescent="0.3">
      <c r="A14" s="23" t="s">
        <v>40</v>
      </c>
      <c r="B14" s="36">
        <v>939.50279999999998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24">
        <v>939.50279999999998</v>
      </c>
      <c r="Q14" s="25"/>
      <c r="R14" s="25"/>
      <c r="S14" s="25"/>
      <c r="T14" s="25"/>
    </row>
    <row r="15" spans="1:20" ht="93" x14ac:dyDescent="0.3">
      <c r="A15" s="23" t="s">
        <v>41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>
        <v>488.72199999999998</v>
      </c>
      <c r="O15" s="36"/>
      <c r="P15" s="24">
        <v>488.72199999999998</v>
      </c>
      <c r="Q15" s="25"/>
      <c r="R15" s="25"/>
      <c r="S15" s="25"/>
      <c r="T15" s="25"/>
    </row>
    <row r="16" spans="1:20" ht="79.8" x14ac:dyDescent="0.3">
      <c r="A16" s="23" t="s">
        <v>42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>
        <v>95</v>
      </c>
      <c r="P16" s="24">
        <v>95</v>
      </c>
      <c r="Q16" s="25"/>
      <c r="R16" s="25"/>
      <c r="S16" s="25"/>
      <c r="T16" s="25"/>
    </row>
    <row r="17" spans="1:20" ht="53.4" x14ac:dyDescent="0.3">
      <c r="A17" s="23" t="s">
        <v>43</v>
      </c>
      <c r="B17" s="36"/>
      <c r="C17" s="36"/>
      <c r="D17" s="36"/>
      <c r="E17" s="36"/>
      <c r="F17" s="36"/>
      <c r="G17" s="36"/>
      <c r="H17" s="36"/>
      <c r="I17" s="36"/>
      <c r="J17" s="36">
        <v>36167</v>
      </c>
      <c r="K17" s="36"/>
      <c r="L17" s="36"/>
      <c r="M17" s="36"/>
      <c r="N17" s="36"/>
      <c r="O17" s="36"/>
      <c r="P17" s="24">
        <v>36167</v>
      </c>
      <c r="Q17" s="25"/>
      <c r="R17" s="25"/>
      <c r="S17" s="25"/>
      <c r="T17" s="25"/>
    </row>
    <row r="18" spans="1:20" ht="79.8" x14ac:dyDescent="0.3">
      <c r="A18" s="23" t="s">
        <v>44</v>
      </c>
      <c r="B18" s="36">
        <v>30063.157889999999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24">
        <v>30063.157889999999</v>
      </c>
      <c r="Q18" s="25"/>
      <c r="R18" s="25"/>
      <c r="S18" s="25"/>
      <c r="T18" s="25"/>
    </row>
    <row r="19" spans="1:20" ht="40.200000000000003" x14ac:dyDescent="0.3">
      <c r="A19" s="23" t="s">
        <v>45</v>
      </c>
      <c r="B19" s="36">
        <v>139.83785</v>
      </c>
      <c r="C19" s="36">
        <v>251.70813000000001</v>
      </c>
      <c r="D19" s="36"/>
      <c r="E19" s="36">
        <v>427.38995999999997</v>
      </c>
      <c r="F19" s="36"/>
      <c r="G19" s="36">
        <v>6.1890099999999997</v>
      </c>
      <c r="H19" s="36">
        <v>107.25816</v>
      </c>
      <c r="I19" s="36"/>
      <c r="J19" s="36"/>
      <c r="K19" s="36">
        <v>55.935139999999997</v>
      </c>
      <c r="L19" s="36"/>
      <c r="M19" s="36"/>
      <c r="N19" s="36"/>
      <c r="O19" s="36">
        <v>27.967569999999998</v>
      </c>
      <c r="P19" s="24">
        <v>1016.2858199999999</v>
      </c>
      <c r="Q19" s="25"/>
      <c r="R19" s="25"/>
      <c r="S19" s="25"/>
      <c r="T19" s="25"/>
    </row>
    <row r="20" spans="1:20" ht="27" x14ac:dyDescent="0.3">
      <c r="A20" s="23" t="s">
        <v>46</v>
      </c>
      <c r="B20" s="36"/>
      <c r="C20" s="36"/>
      <c r="D20" s="36"/>
      <c r="E20" s="36"/>
      <c r="F20" s="36"/>
      <c r="G20" s="36"/>
      <c r="H20" s="36"/>
      <c r="I20" s="36"/>
      <c r="J20" s="36">
        <v>1133.6890000000001</v>
      </c>
      <c r="K20" s="36"/>
      <c r="L20" s="36"/>
      <c r="M20" s="36"/>
      <c r="N20" s="36"/>
      <c r="O20" s="36"/>
      <c r="P20" s="24">
        <v>1133.6890000000001</v>
      </c>
      <c r="Q20" s="25"/>
      <c r="R20" s="25"/>
      <c r="S20" s="25"/>
      <c r="T20" s="25"/>
    </row>
    <row r="21" spans="1:20" ht="27" x14ac:dyDescent="0.3">
      <c r="A21" s="23" t="s">
        <v>47</v>
      </c>
      <c r="B21" s="36"/>
      <c r="C21" s="36">
        <v>435.875</v>
      </c>
      <c r="D21" s="36">
        <v>435.875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24">
        <v>871.75</v>
      </c>
      <c r="Q21" s="25"/>
      <c r="R21" s="25"/>
      <c r="S21" s="25"/>
      <c r="T21" s="25"/>
    </row>
    <row r="22" spans="1:20" x14ac:dyDescent="0.3">
      <c r="A22" s="31" t="s">
        <v>48</v>
      </c>
      <c r="B22" s="37">
        <v>46044.636039999998</v>
      </c>
      <c r="C22" s="37">
        <v>2027.7321300000001</v>
      </c>
      <c r="D22" s="37">
        <v>33335.875</v>
      </c>
      <c r="E22" s="37">
        <v>877.38995999999997</v>
      </c>
      <c r="F22" s="37"/>
      <c r="G22" s="37">
        <v>6.1890099999999997</v>
      </c>
      <c r="H22" s="37">
        <v>107.25816</v>
      </c>
      <c r="I22" s="37"/>
      <c r="J22" s="37">
        <v>69973.229640000005</v>
      </c>
      <c r="K22" s="37">
        <v>8403.0084800000004</v>
      </c>
      <c r="L22" s="37"/>
      <c r="M22" s="37"/>
      <c r="N22" s="37">
        <v>488.72199999999998</v>
      </c>
      <c r="O22" s="37">
        <v>122.96756999999999</v>
      </c>
      <c r="P22" s="24">
        <v>161387.00799000001</v>
      </c>
      <c r="Q22" s="32"/>
      <c r="R22" s="32"/>
      <c r="S22" s="32"/>
      <c r="T22" s="32"/>
    </row>
    <row r="24" spans="1:20" x14ac:dyDescent="0.3">
      <c r="A24" s="45" t="s">
        <v>120</v>
      </c>
      <c r="B24" s="37">
        <f>Учреждения!B83+'Муниципальные районы'!P22</f>
        <v>1178687.3088</v>
      </c>
    </row>
    <row r="25" spans="1:20" ht="32.25" customHeight="1" x14ac:dyDescent="0.3">
      <c r="A25" s="45" t="str">
        <f>CONCATENATE("Остатки бюджетных средств на ",C2,"г.")</f>
        <v>Остатки бюджетных средств на 16.08.2019г.</v>
      </c>
      <c r="B25" s="37">
        <v>1577940.9</v>
      </c>
    </row>
  </sheetData>
  <pageMargins left="0.23622047244094491" right="0.23622047244094491" top="0.31" bottom="0.31" header="0.19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2019-08-20T04:35:09Z</dcterms:modified>
</cp:coreProperties>
</file>