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Учреждения!$34:$35</definedName>
    <definedName name="_xlnm.Print_Area" localSheetId="1">'Муниципальные районы'!$A$1:$P$21</definedName>
    <definedName name="_xlnm.Print_Area" localSheetId="0">Учреждения!$A$1:$E$75</definedName>
  </definedNames>
  <calcPr calcId="162913" refMode="R1C1"/>
</workbook>
</file>

<file path=xl/calcChain.xml><?xml version="1.0" encoding="utf-8"?>
<calcChain xmlns="http://schemas.openxmlformats.org/spreadsheetml/2006/main">
  <c r="E32" i="1" l="1"/>
  <c r="E8" i="1" s="1"/>
  <c r="B19" i="2"/>
  <c r="E9" i="1"/>
  <c r="A2" i="2" l="1"/>
  <c r="B2" i="2" s="1"/>
  <c r="C2" i="2" s="1"/>
  <c r="A20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<sst xmlns="http://schemas.openxmlformats.org/spreadsheetml/2006/main" count="108" uniqueCount="107">
  <si>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</si>
  <si>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</si>
  <si>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</si>
  <si>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</si>
  <si>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</si>
  <si>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</si>
  <si>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</si>
  <si>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</si>
  <si>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</si>
  <si>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</si>
  <si>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</si>
  <si>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</si>
  <si>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</si>
  <si>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</si>
  <si>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</si>
  <si>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</si>
  <si>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</si>
  <si>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</si>
  <si>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</si>
  <si>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</si>
  <si>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</si>
  <si>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</si>
  <si>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</si>
  <si>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</si>
  <si>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</si>
  <si>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</si>
  <si>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</si>
  <si>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</si>
  <si>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</si>
  <si>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</si>
  <si>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</si>
  <si>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</si>
  <si>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</si>
  <si>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</si>
  <si>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за счет средств резервного фонда Правительства Камчатского края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</si>
  <si>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</si>
  <si>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</si>
  <si>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</si>
  <si>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</si>
  <si>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</si>
  <si>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</si>
  <si>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</si>
  <si>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</si>
  <si>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Всего:</t>
  </si>
  <si>
    <t>01.08.2019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</si>
  <si>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</si>
  <si>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</si>
  <si>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</si>
  <si>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</si>
  <si>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</si>
  <si>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</si>
  <si>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</si>
  <si>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</si>
  <si>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</si>
  <si>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</si>
  <si>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</si>
  <si>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</si>
  <si>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</si>
  <si>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</si>
  <si>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</si>
  <si>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</si>
  <si>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</si>
  <si>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</si>
  <si>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</si>
  <si>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</si>
  <si>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</si>
  <si>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</si>
  <si>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</si>
  <si>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</si>
  <si>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</si>
  <si>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</si>
  <si>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</si>
  <si>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</si>
  <si>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</si>
  <si>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</si>
  <si>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</si>
  <si>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</si>
  <si>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</si>
  <si>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</si>
  <si>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</si>
  <si>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</si>
  <si>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</si>
  <si>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ИТОГО</t>
  </si>
  <si>
    <t>26.07.2019</t>
  </si>
  <si>
    <t>Субвенции на осуществление отдельных полномочий в области лесных отношений</t>
  </si>
  <si>
    <t>Иные межбюджетные трансферты на реализацию отдельных полномочий в области лекарственного обеспечения</t>
  </si>
  <si>
    <t>Субсидии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</si>
  <si>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Субвенции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</si>
  <si>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</si>
  <si>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Единая субвенция бюджетам субъектов Российской Федерации и бюджету г. Байконура</t>
  </si>
  <si>
    <t>Иные межбюджетные трансферты на выплату региональной доплаты к пенсии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</si>
  <si>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</si>
  <si>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</si>
  <si>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Субвенции на оплату жилищно-коммунальных услуг отдельным категориям граждан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</si>
  <si>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</si>
  <si>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</si>
  <si>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на реализацию мероприятий по укреплению единства российской нации и этнокультурному развитию народов России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</si>
  <si>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</si>
  <si>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</si>
  <si>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</si>
  <si>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на реализацию программ формирования современной городской среды</t>
  </si>
  <si>
    <t>Субсидии в целях развития паллиативной медицинской помощи</t>
  </si>
  <si>
    <t>Иные межбюджетные трансферты на организацию профессионального обучения и дополнительного профессионального образования лиц предпенсионного возраста</t>
  </si>
  <si>
    <t>Иные межбюджетные трансферты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</si>
  <si>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Субсидии на поддержку экономического и социального развития коренных малочисленных народов Севера, Сибири и Дальнего Востока </t>
  </si>
  <si>
    <t>Иные межбюджетные трансферты на финансовое обеспечение дорожной деятельности (Иные межбюджетные трансферты, предоставляемые на достижение целевых показателей региональных программ в сфере дорожного хозяйства, предусматривающих осуществление крупных особо важных для социально-экономического развития Российской Федерации проектов)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</si>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</sst>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9" fillId="0" borderId="0"/>
    <xf numFmtId="0" fontId="19" fillId="0" borderId="0" applyNumberFormat="0" applyBorder="0" applyAlignment="0"/>
    <xf numFmtId="0" fontId="20" fillId="0" borderId="0" applyNumberFormat="0" applyBorder="0" applyAlignment="0"/>
    <xf numFmtId="0" fontId="20" fillId="0" borderId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0" fillId="0" borderId="0" xfId="0"/>
    <xf numFmtId="164" fontId="2" fillId="0" borderId="4" xfId="0" applyNumberFormat="1" applyFont="1" applyFill="1" applyBorder="1" applyAlignment="1">
      <alignment horizontal="right" vertical="center" wrapText="1"/>
    </xf>
    <xf numFmtId="0" fontId="15" fillId="0" borderId="4" xfId="0" applyFont="1" applyBorder="1" applyAlignment="1">
      <alignment wrapText="1"/>
    </xf>
    <xf numFmtId="164" fontId="15" fillId="0" borderId="4" xfId="0" applyNumberFormat="1" applyFont="1" applyBorder="1"/>
    <xf numFmtId="0" fontId="22" fillId="0" borderId="0" xfId="0" applyFont="1"/>
    <xf numFmtId="49" fontId="21" fillId="0" borderId="7" xfId="1" applyNumberFormat="1" applyFont="1" applyFill="1" applyBorder="1" applyAlignment="1" applyProtection="1">
      <alignment horizontal="left" vertical="center" wrapText="1"/>
    </xf>
    <xf numFmtId="49" fontId="21" fillId="0" borderId="8" xfId="1" applyNumberFormat="1" applyFont="1" applyFill="1" applyBorder="1" applyAlignment="1" applyProtection="1">
      <alignment horizontal="left" vertical="center" wrapText="1"/>
    </xf>
    <xf numFmtId="49" fontId="21" fillId="0" borderId="9" xfId="1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5" fontId="21" fillId="0" borderId="4" xfId="1" applyNumberFormat="1" applyFont="1" applyFill="1" applyBorder="1" applyAlignment="1" applyProtection="1">
      <alignment horizontal="right" vertical="center"/>
    </xf>
  </cellXfs>
  <cellStyles count="5">
    <cellStyle name="Обычный" xfId="0" builtinId="0"/>
    <cellStyle name="Обычный 2" xfId="2"/>
    <cellStyle name="Обычный 2 2" xfId="3"/>
    <cellStyle name="Обычный 3" xfId="1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view="pageBreakPreview" zoomScaleNormal="100" zoomScaleSheetLayoutView="100" workbookViewId="0">
      <selection activeCell="A12" sqref="A12:D12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50" t="s">
        <v>0</v>
      </c>
      <c r="B1" s="50"/>
      <c r="C1" s="50"/>
      <c r="D1" s="50"/>
      <c r="E1" s="50"/>
      <c r="F1" s="30" t="s">
        <v>83</v>
      </c>
      <c r="G1" s="31" t="str">
        <f>TEXT(F1,"[$-FC19]ДД ММММ")</f>
        <v>26 июля</v>
      </c>
      <c r="H1" s="31" t="str">
        <f>TEXT(F1,"[$-FC19]ДД.ММ.ГГГ \г")</f>
        <v>26.07.2019 г</v>
      </c>
    </row>
    <row r="2" spans="1:9" ht="15.6" x14ac:dyDescent="0.3">
      <c r="A2" s="50" t="str">
        <f>CONCATENATE("с ",G1," по ",G2,"ода")</f>
        <v>с 26 июля по 01 августа 2019 года</v>
      </c>
      <c r="B2" s="50"/>
      <c r="C2" s="50"/>
      <c r="D2" s="50"/>
      <c r="E2" s="50"/>
      <c r="F2" s="30" t="s">
        <v>44</v>
      </c>
      <c r="G2" s="31" t="str">
        <f>TEXT(F2,"[$-FC19]ДД ММММ ГГГ \г")</f>
        <v>01 августа 2019 г</v>
      </c>
      <c r="H2" s="31" t="str">
        <f>TEXT(F2,"[$-FC19]ДД.ММ.ГГГ \г")</f>
        <v>01.08.2019 г</v>
      </c>
      <c r="I2" s="21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51" t="str">
        <f>CONCATENATE("Остатки средств на ",H1,".")</f>
        <v>Остатки средств на 26.07.2019 г.</v>
      </c>
      <c r="B5" s="52"/>
      <c r="C5" s="52"/>
      <c r="D5" s="53"/>
      <c r="E5" s="43">
        <v>1585105.6</v>
      </c>
      <c r="F5" s="21"/>
    </row>
    <row r="6" spans="1:9" x14ac:dyDescent="0.3">
      <c r="A6" s="9"/>
      <c r="B6" s="10"/>
      <c r="C6" s="10"/>
      <c r="D6" s="10"/>
      <c r="E6" s="11"/>
    </row>
    <row r="7" spans="1:9" x14ac:dyDescent="0.3">
      <c r="A7" s="60" t="s">
        <v>2</v>
      </c>
      <c r="B7" s="61"/>
      <c r="C7" s="61"/>
      <c r="D7" s="61"/>
      <c r="E7" s="12"/>
    </row>
    <row r="8" spans="1:9" x14ac:dyDescent="0.3">
      <c r="A8" s="55" t="s">
        <v>3</v>
      </c>
      <c r="B8" s="61"/>
      <c r="C8" s="61"/>
      <c r="D8" s="61"/>
      <c r="E8" s="8">
        <f>E32-E9</f>
        <v>1506448.24706</v>
      </c>
    </row>
    <row r="9" spans="1:9" x14ac:dyDescent="0.3">
      <c r="A9" s="62" t="s">
        <v>4</v>
      </c>
      <c r="B9" s="61"/>
      <c r="C9" s="61"/>
      <c r="D9" s="61"/>
      <c r="E9" s="13">
        <f>SUM(E10:E31)</f>
        <v>103553.27112</v>
      </c>
    </row>
    <row r="10" spans="1:9" s="42" customFormat="1" x14ac:dyDescent="0.3">
      <c r="A10" s="47" t="s">
        <v>84</v>
      </c>
      <c r="B10" s="48"/>
      <c r="C10" s="48"/>
      <c r="D10" s="49"/>
      <c r="E10" s="63">
        <v>3798.76496</v>
      </c>
    </row>
    <row r="11" spans="1:9" s="42" customFormat="1" ht="21.6" customHeight="1" x14ac:dyDescent="0.3">
      <c r="A11" s="47" t="s">
        <v>85</v>
      </c>
      <c r="B11" s="48"/>
      <c r="C11" s="48"/>
      <c r="D11" s="49"/>
      <c r="E11" s="63">
        <v>2409.6379999999999</v>
      </c>
    </row>
    <row r="12" spans="1:9" s="42" customFormat="1" ht="30" customHeight="1" x14ac:dyDescent="0.3">
      <c r="A12" s="47" t="s">
        <v>86</v>
      </c>
      <c r="B12" s="48"/>
      <c r="C12" s="48"/>
      <c r="D12" s="49"/>
      <c r="E12" s="63">
        <v>22.37725</v>
      </c>
    </row>
    <row r="13" spans="1:9" s="42" customFormat="1" ht="25.2" customHeight="1" x14ac:dyDescent="0.3">
      <c r="A13" s="47" t="s">
        <v>87</v>
      </c>
      <c r="B13" s="48"/>
      <c r="C13" s="48"/>
      <c r="D13" s="49"/>
      <c r="E13" s="63">
        <v>1806.73956</v>
      </c>
    </row>
    <row r="14" spans="1:9" s="42" customFormat="1" ht="36.6" customHeight="1" x14ac:dyDescent="0.3">
      <c r="A14" s="47" t="s">
        <v>88</v>
      </c>
      <c r="B14" s="48"/>
      <c r="C14" s="48"/>
      <c r="D14" s="49"/>
      <c r="E14" s="63">
        <v>820.54188999999997</v>
      </c>
    </row>
    <row r="15" spans="1:9" s="42" customFormat="1" ht="14.4" customHeight="1" x14ac:dyDescent="0.3">
      <c r="A15" s="47" t="s">
        <v>89</v>
      </c>
      <c r="B15" s="48"/>
      <c r="C15" s="48"/>
      <c r="D15" s="49"/>
      <c r="E15" s="63">
        <v>1903.67293</v>
      </c>
    </row>
    <row r="16" spans="1:9" s="42" customFormat="1" x14ac:dyDescent="0.3">
      <c r="A16" s="47" t="s">
        <v>90</v>
      </c>
      <c r="B16" s="48"/>
      <c r="C16" s="48"/>
      <c r="D16" s="49"/>
      <c r="E16" s="63">
        <v>667.18737999999996</v>
      </c>
    </row>
    <row r="17" spans="1:5" s="42" customFormat="1" ht="26.4" customHeight="1" x14ac:dyDescent="0.3">
      <c r="A17" s="47" t="s">
        <v>91</v>
      </c>
      <c r="B17" s="48"/>
      <c r="C17" s="48"/>
      <c r="D17" s="49"/>
      <c r="E17" s="63">
        <v>1.0000000000000001E-5</v>
      </c>
    </row>
    <row r="18" spans="1:5" s="42" customFormat="1" ht="54" customHeight="1" x14ac:dyDescent="0.3">
      <c r="A18" s="47" t="s">
        <v>92</v>
      </c>
      <c r="B18" s="48"/>
      <c r="C18" s="48"/>
      <c r="D18" s="49"/>
      <c r="E18" s="63">
        <v>400</v>
      </c>
    </row>
    <row r="19" spans="1:5" s="42" customFormat="1" x14ac:dyDescent="0.3">
      <c r="A19" s="47" t="s">
        <v>93</v>
      </c>
      <c r="B19" s="48"/>
      <c r="C19" s="48"/>
      <c r="D19" s="49"/>
      <c r="E19" s="63">
        <v>37.172229999999999</v>
      </c>
    </row>
    <row r="20" spans="1:5" s="42" customFormat="1" ht="44.4" customHeight="1" x14ac:dyDescent="0.3">
      <c r="A20" s="47" t="s">
        <v>94</v>
      </c>
      <c r="B20" s="48"/>
      <c r="C20" s="48"/>
      <c r="D20" s="49"/>
      <c r="E20" s="63">
        <v>5392.6464999999998</v>
      </c>
    </row>
    <row r="21" spans="1:5" s="42" customFormat="1" ht="30" customHeight="1" x14ac:dyDescent="0.3">
      <c r="A21" s="47" t="s">
        <v>95</v>
      </c>
      <c r="B21" s="48"/>
      <c r="C21" s="48"/>
      <c r="D21" s="49"/>
      <c r="E21" s="63">
        <v>94.002499999999998</v>
      </c>
    </row>
    <row r="22" spans="1:5" s="42" customFormat="1" ht="23.4" customHeight="1" x14ac:dyDescent="0.3">
      <c r="A22" s="47" t="s">
        <v>96</v>
      </c>
      <c r="B22" s="48"/>
      <c r="C22" s="48"/>
      <c r="D22" s="49"/>
      <c r="E22" s="63">
        <v>405</v>
      </c>
    </row>
    <row r="23" spans="1:5" s="42" customFormat="1" ht="20.399999999999999" customHeight="1" x14ac:dyDescent="0.3">
      <c r="A23" s="47" t="s">
        <v>104</v>
      </c>
      <c r="B23" s="48"/>
      <c r="C23" s="48"/>
      <c r="D23" s="49"/>
      <c r="E23" s="63">
        <v>277.39999999999998</v>
      </c>
    </row>
    <row r="24" spans="1:5" s="42" customFormat="1" ht="39.6" customHeight="1" x14ac:dyDescent="0.3">
      <c r="A24" s="47" t="s">
        <v>105</v>
      </c>
      <c r="B24" s="48"/>
      <c r="C24" s="48"/>
      <c r="D24" s="49"/>
      <c r="E24" s="63">
        <v>20259.323789999999</v>
      </c>
    </row>
    <row r="25" spans="1:5" s="42" customFormat="1" ht="28.8" customHeight="1" x14ac:dyDescent="0.3">
      <c r="A25" s="47" t="s">
        <v>97</v>
      </c>
      <c r="B25" s="48"/>
      <c r="C25" s="48"/>
      <c r="D25" s="49"/>
      <c r="E25" s="63">
        <v>1.22438</v>
      </c>
    </row>
    <row r="26" spans="1:5" s="42" customFormat="1" ht="28.8" customHeight="1" x14ac:dyDescent="0.3">
      <c r="A26" s="47" t="s">
        <v>98</v>
      </c>
      <c r="B26" s="48"/>
      <c r="C26" s="48"/>
      <c r="D26" s="49"/>
      <c r="E26" s="63">
        <v>51756.958489999997</v>
      </c>
    </row>
    <row r="27" spans="1:5" s="42" customFormat="1" ht="37.200000000000003" customHeight="1" x14ac:dyDescent="0.3">
      <c r="A27" s="47" t="s">
        <v>99</v>
      </c>
      <c r="B27" s="48"/>
      <c r="C27" s="48"/>
      <c r="D27" s="49"/>
      <c r="E27" s="63">
        <v>6099.5913399999999</v>
      </c>
    </row>
    <row r="28" spans="1:5" s="42" customFormat="1" x14ac:dyDescent="0.3">
      <c r="A28" s="47" t="s">
        <v>100</v>
      </c>
      <c r="B28" s="48"/>
      <c r="C28" s="48"/>
      <c r="D28" s="49"/>
      <c r="E28" s="63">
        <v>254.18350000000001</v>
      </c>
    </row>
    <row r="29" spans="1:5" s="42" customFormat="1" x14ac:dyDescent="0.3">
      <c r="A29" s="47" t="s">
        <v>101</v>
      </c>
      <c r="B29" s="48"/>
      <c r="C29" s="48"/>
      <c r="D29" s="49"/>
      <c r="E29" s="63">
        <v>83.504919999999998</v>
      </c>
    </row>
    <row r="30" spans="1:5" s="42" customFormat="1" ht="30.6" customHeight="1" x14ac:dyDescent="0.3">
      <c r="A30" s="47" t="s">
        <v>102</v>
      </c>
      <c r="B30" s="48"/>
      <c r="C30" s="48"/>
      <c r="D30" s="49"/>
      <c r="E30" s="63">
        <v>28.000879999999999</v>
      </c>
    </row>
    <row r="31" spans="1:5" s="42" customFormat="1" ht="24.6" customHeight="1" x14ac:dyDescent="0.3">
      <c r="A31" s="47" t="s">
        <v>103</v>
      </c>
      <c r="B31" s="48"/>
      <c r="C31" s="48"/>
      <c r="D31" s="49"/>
      <c r="E31" s="63">
        <v>7035.3406100000002</v>
      </c>
    </row>
    <row r="32" spans="1:5" x14ac:dyDescent="0.3">
      <c r="A32" s="54" t="s">
        <v>5</v>
      </c>
      <c r="B32" s="55"/>
      <c r="C32" s="55"/>
      <c r="D32" s="55"/>
      <c r="E32" s="12">
        <f>'Муниципальные районы'!B20-Учреждения!E5+'Муниципальные районы'!B19</f>
        <v>1610001.5181799999</v>
      </c>
    </row>
    <row r="33" spans="1:5" x14ac:dyDescent="0.3">
      <c r="A33" s="14"/>
      <c r="B33" s="15"/>
      <c r="C33" s="15"/>
      <c r="D33" s="6"/>
      <c r="E33" s="16"/>
    </row>
    <row r="34" spans="1:5" x14ac:dyDescent="0.3">
      <c r="A34" s="56" t="s">
        <v>14</v>
      </c>
      <c r="B34" s="58" t="s">
        <v>6</v>
      </c>
      <c r="C34" s="59" t="s">
        <v>7</v>
      </c>
      <c r="D34" s="59"/>
      <c r="E34" s="59"/>
    </row>
    <row r="35" spans="1:5" ht="82.8" x14ac:dyDescent="0.3">
      <c r="A35" s="57"/>
      <c r="B35" s="58"/>
      <c r="C35" s="17" t="s">
        <v>8</v>
      </c>
      <c r="D35" s="17" t="s">
        <v>9</v>
      </c>
      <c r="E35" s="17" t="s">
        <v>10</v>
      </c>
    </row>
    <row r="36" spans="1:5" x14ac:dyDescent="0.3">
      <c r="A36" s="20" t="s">
        <v>45</v>
      </c>
      <c r="B36" s="18">
        <v>16460.94846</v>
      </c>
      <c r="C36" s="18">
        <v>10903.362059999999</v>
      </c>
      <c r="D36" s="18">
        <v>2550.3852700000002</v>
      </c>
      <c r="E36" s="18"/>
    </row>
    <row r="37" spans="1:5" x14ac:dyDescent="0.3">
      <c r="A37" s="20" t="s">
        <v>46</v>
      </c>
      <c r="B37" s="18">
        <v>7717.4290000000001</v>
      </c>
      <c r="C37" s="18">
        <v>6260</v>
      </c>
      <c r="D37" s="18">
        <v>1070</v>
      </c>
      <c r="E37" s="18"/>
    </row>
    <row r="38" spans="1:5" x14ac:dyDescent="0.3">
      <c r="A38" s="20" t="s">
        <v>47</v>
      </c>
      <c r="B38" s="18">
        <v>33531.291539999998</v>
      </c>
      <c r="C38" s="18">
        <v>18890.155070000001</v>
      </c>
      <c r="D38" s="18">
        <v>6438.7568199999996</v>
      </c>
      <c r="E38" s="18"/>
    </row>
    <row r="39" spans="1:5" ht="27.6" x14ac:dyDescent="0.3">
      <c r="A39" s="20" t="s">
        <v>48</v>
      </c>
      <c r="B39" s="18">
        <v>11285.44118</v>
      </c>
      <c r="C39" s="18">
        <v>2054.9495900000002</v>
      </c>
      <c r="D39" s="18">
        <v>636.49188000000004</v>
      </c>
      <c r="E39" s="18">
        <v>2811.9450000000002</v>
      </c>
    </row>
    <row r="40" spans="1:5" x14ac:dyDescent="0.3">
      <c r="A40" s="20" t="s">
        <v>49</v>
      </c>
      <c r="B40" s="18">
        <v>7164.4236000000001</v>
      </c>
      <c r="C40" s="18">
        <v>2363</v>
      </c>
      <c r="D40" s="18">
        <v>590</v>
      </c>
      <c r="E40" s="18"/>
    </row>
    <row r="41" spans="1:5" ht="27.6" x14ac:dyDescent="0.3">
      <c r="A41" s="20" t="s">
        <v>50</v>
      </c>
      <c r="B41" s="18">
        <v>4743.6030199999996</v>
      </c>
      <c r="C41" s="18">
        <v>3617.41048</v>
      </c>
      <c r="D41" s="18">
        <v>571.70083</v>
      </c>
      <c r="E41" s="18"/>
    </row>
    <row r="42" spans="1:5" x14ac:dyDescent="0.3">
      <c r="A42" s="20" t="s">
        <v>51</v>
      </c>
      <c r="B42" s="18">
        <v>4080.45</v>
      </c>
      <c r="C42" s="18">
        <v>2565</v>
      </c>
      <c r="D42" s="18">
        <v>1515</v>
      </c>
      <c r="E42" s="18"/>
    </row>
    <row r="43" spans="1:5" x14ac:dyDescent="0.3">
      <c r="A43" s="20" t="s">
        <v>52</v>
      </c>
      <c r="B43" s="18">
        <v>20140.501919999999</v>
      </c>
      <c r="C43" s="18"/>
      <c r="D43" s="18"/>
      <c r="E43" s="18"/>
    </row>
    <row r="44" spans="1:5" x14ac:dyDescent="0.3">
      <c r="A44" s="20" t="s">
        <v>53</v>
      </c>
      <c r="B44" s="18">
        <v>155310.81881999999</v>
      </c>
      <c r="C44" s="18">
        <v>3565.8945699999999</v>
      </c>
      <c r="D44" s="18">
        <v>1721.7611099999999</v>
      </c>
      <c r="E44" s="18"/>
    </row>
    <row r="45" spans="1:5" x14ac:dyDescent="0.3">
      <c r="A45" s="20" t="s">
        <v>54</v>
      </c>
      <c r="B45" s="18">
        <v>283455.06076000002</v>
      </c>
      <c r="C45" s="18">
        <v>11883.44558</v>
      </c>
      <c r="D45" s="18">
        <v>2784.2291500000001</v>
      </c>
      <c r="E45" s="18">
        <v>2368.69625</v>
      </c>
    </row>
    <row r="46" spans="1:5" x14ac:dyDescent="0.3">
      <c r="A46" s="20" t="s">
        <v>55</v>
      </c>
      <c r="B46" s="18">
        <v>340077.59925000003</v>
      </c>
      <c r="C46" s="18">
        <v>16664.219939999999</v>
      </c>
      <c r="D46" s="18">
        <v>5673.1647300000004</v>
      </c>
      <c r="E46" s="18">
        <v>213367.00313999999</v>
      </c>
    </row>
    <row r="47" spans="1:5" x14ac:dyDescent="0.3">
      <c r="A47" s="20" t="s">
        <v>56</v>
      </c>
      <c r="B47" s="18">
        <v>40534.63278</v>
      </c>
      <c r="C47" s="18">
        <v>2060</v>
      </c>
      <c r="D47" s="18">
        <v>475</v>
      </c>
      <c r="E47" s="18"/>
    </row>
    <row r="48" spans="1:5" ht="27.6" x14ac:dyDescent="0.3">
      <c r="A48" s="20" t="s">
        <v>57</v>
      </c>
      <c r="B48" s="18">
        <v>1141.77864</v>
      </c>
      <c r="C48" s="18">
        <v>887.86464000000001</v>
      </c>
      <c r="D48" s="18"/>
      <c r="E48" s="18"/>
    </row>
    <row r="49" spans="1:5" x14ac:dyDescent="0.3">
      <c r="A49" s="20" t="s">
        <v>58</v>
      </c>
      <c r="B49" s="18">
        <v>905.77940000000001</v>
      </c>
      <c r="C49" s="18">
        <v>595</v>
      </c>
      <c r="D49" s="18">
        <v>250</v>
      </c>
      <c r="E49" s="18"/>
    </row>
    <row r="50" spans="1:5" x14ac:dyDescent="0.3">
      <c r="A50" s="20" t="s">
        <v>59</v>
      </c>
      <c r="B50" s="18">
        <v>4461.5584399999998</v>
      </c>
      <c r="C50" s="18">
        <v>2552.43408</v>
      </c>
      <c r="D50" s="18">
        <v>1436.0915</v>
      </c>
      <c r="E50" s="18"/>
    </row>
    <row r="51" spans="1:5" ht="27.6" x14ac:dyDescent="0.3">
      <c r="A51" s="20" t="s">
        <v>60</v>
      </c>
      <c r="B51" s="18">
        <v>13830.00374</v>
      </c>
      <c r="C51" s="18">
        <v>6181.5569999999998</v>
      </c>
      <c r="D51" s="18">
        <v>2694.87</v>
      </c>
      <c r="E51" s="18">
        <v>3465.4374600000001</v>
      </c>
    </row>
    <row r="52" spans="1:5" x14ac:dyDescent="0.3">
      <c r="A52" s="20" t="s">
        <v>61</v>
      </c>
      <c r="B52" s="18">
        <v>322.52699999999999</v>
      </c>
      <c r="C52" s="18"/>
      <c r="D52" s="18"/>
      <c r="E52" s="18"/>
    </row>
    <row r="53" spans="1:5" x14ac:dyDescent="0.3">
      <c r="A53" s="20" t="s">
        <v>62</v>
      </c>
      <c r="B53" s="18">
        <v>105980.10674</v>
      </c>
      <c r="C53" s="18">
        <v>2345</v>
      </c>
      <c r="D53" s="18">
        <v>540</v>
      </c>
      <c r="E53" s="18"/>
    </row>
    <row r="54" spans="1:5" x14ac:dyDescent="0.3">
      <c r="A54" s="20" t="s">
        <v>63</v>
      </c>
      <c r="B54" s="18">
        <v>13460.93981</v>
      </c>
      <c r="C54" s="18">
        <v>7132.8701700000001</v>
      </c>
      <c r="D54" s="18">
        <v>4416.9064200000003</v>
      </c>
      <c r="E54" s="18"/>
    </row>
    <row r="55" spans="1:5" x14ac:dyDescent="0.3">
      <c r="A55" s="20" t="s">
        <v>64</v>
      </c>
      <c r="B55" s="18">
        <v>3520</v>
      </c>
      <c r="C55" s="18">
        <v>2800</v>
      </c>
      <c r="D55" s="18">
        <v>720</v>
      </c>
      <c r="E55" s="18"/>
    </row>
    <row r="56" spans="1:5" x14ac:dyDescent="0.3">
      <c r="A56" s="20" t="s">
        <v>65</v>
      </c>
      <c r="B56" s="18">
        <v>1160</v>
      </c>
      <c r="C56" s="18">
        <v>700</v>
      </c>
      <c r="D56" s="18">
        <v>460</v>
      </c>
      <c r="E56" s="18"/>
    </row>
    <row r="57" spans="1:5" x14ac:dyDescent="0.3">
      <c r="A57" s="20" t="s">
        <v>66</v>
      </c>
      <c r="B57" s="18">
        <v>1140.80036</v>
      </c>
      <c r="C57" s="18">
        <v>901.18555000000003</v>
      </c>
      <c r="D57" s="18">
        <v>514.77238</v>
      </c>
      <c r="E57" s="18"/>
    </row>
    <row r="58" spans="1:5" x14ac:dyDescent="0.3">
      <c r="A58" s="20" t="s">
        <v>67</v>
      </c>
      <c r="B58" s="18">
        <v>27.6</v>
      </c>
      <c r="C58" s="18"/>
      <c r="D58" s="18"/>
      <c r="E58" s="18">
        <v>16.600000000000001</v>
      </c>
    </row>
    <row r="59" spans="1:5" x14ac:dyDescent="0.3">
      <c r="A59" s="20" t="s">
        <v>68</v>
      </c>
      <c r="B59" s="18">
        <v>115.238</v>
      </c>
      <c r="C59" s="18"/>
      <c r="D59" s="18"/>
      <c r="E59" s="18"/>
    </row>
    <row r="60" spans="1:5" x14ac:dyDescent="0.3">
      <c r="A60" s="20" t="s">
        <v>69</v>
      </c>
      <c r="B60" s="18">
        <v>629.09</v>
      </c>
      <c r="C60" s="18">
        <v>350</v>
      </c>
      <c r="D60" s="18">
        <v>168</v>
      </c>
      <c r="E60" s="18"/>
    </row>
    <row r="61" spans="1:5" x14ac:dyDescent="0.3">
      <c r="A61" s="20" t="s">
        <v>70</v>
      </c>
      <c r="B61" s="18">
        <v>2061.1502</v>
      </c>
      <c r="C61" s="18">
        <v>1288.24109</v>
      </c>
      <c r="D61" s="18">
        <v>744.12824000000001</v>
      </c>
      <c r="E61" s="18"/>
    </row>
    <row r="62" spans="1:5" x14ac:dyDescent="0.3">
      <c r="A62" s="20" t="s">
        <v>71</v>
      </c>
      <c r="B62" s="18">
        <v>668603.66987999994</v>
      </c>
      <c r="C62" s="18">
        <v>3.9</v>
      </c>
      <c r="D62" s="18">
        <v>1443</v>
      </c>
      <c r="E62" s="18"/>
    </row>
    <row r="63" spans="1:5" x14ac:dyDescent="0.3">
      <c r="A63" s="20" t="s">
        <v>72</v>
      </c>
      <c r="B63" s="18">
        <v>2750.6340799999998</v>
      </c>
      <c r="C63" s="18">
        <v>1947.4739999999999</v>
      </c>
      <c r="D63" s="18">
        <v>330.74200000000002</v>
      </c>
      <c r="E63" s="18"/>
    </row>
    <row r="64" spans="1:5" x14ac:dyDescent="0.3">
      <c r="A64" s="20" t="s">
        <v>73</v>
      </c>
      <c r="B64" s="18">
        <v>33181.289750000004</v>
      </c>
      <c r="C64" s="18">
        <v>2580</v>
      </c>
      <c r="D64" s="18">
        <v>587</v>
      </c>
      <c r="E64" s="18"/>
    </row>
    <row r="65" spans="1:5" x14ac:dyDescent="0.3">
      <c r="A65" s="20" t="s">
        <v>74</v>
      </c>
      <c r="B65" s="18">
        <v>8131.7426400000004</v>
      </c>
      <c r="C65" s="18">
        <v>4588.5128699999996</v>
      </c>
      <c r="D65" s="18">
        <v>2617.29349</v>
      </c>
      <c r="E65" s="18"/>
    </row>
    <row r="66" spans="1:5" x14ac:dyDescent="0.3">
      <c r="A66" s="20" t="s">
        <v>75</v>
      </c>
      <c r="B66" s="18">
        <v>860</v>
      </c>
      <c r="C66" s="18">
        <v>500</v>
      </c>
      <c r="D66" s="18"/>
      <c r="E66" s="18"/>
    </row>
    <row r="67" spans="1:5" x14ac:dyDescent="0.3">
      <c r="A67" s="20" t="s">
        <v>76</v>
      </c>
      <c r="B67" s="18">
        <v>1834.6369999999999</v>
      </c>
      <c r="C67" s="18">
        <v>1033.944</v>
      </c>
      <c r="D67" s="18">
        <v>419.92899999999997</v>
      </c>
      <c r="E67" s="18"/>
    </row>
    <row r="68" spans="1:5" x14ac:dyDescent="0.3">
      <c r="A68" s="20" t="s">
        <v>77</v>
      </c>
      <c r="B68" s="18">
        <v>4.1171899999999999</v>
      </c>
      <c r="C68" s="18"/>
      <c r="D68" s="18"/>
      <c r="E68" s="18"/>
    </row>
    <row r="69" spans="1:5" x14ac:dyDescent="0.3">
      <c r="A69" s="20" t="s">
        <v>78</v>
      </c>
      <c r="B69" s="18">
        <v>56746.462019999999</v>
      </c>
      <c r="C69" s="18">
        <v>2100</v>
      </c>
      <c r="D69" s="18">
        <v>550</v>
      </c>
      <c r="E69" s="18"/>
    </row>
    <row r="70" spans="1:5" x14ac:dyDescent="0.3">
      <c r="A70" s="20" t="s">
        <v>79</v>
      </c>
      <c r="B70" s="18">
        <v>1492.4366299999999</v>
      </c>
      <c r="C70" s="18">
        <v>814.8</v>
      </c>
      <c r="D70" s="18">
        <v>235</v>
      </c>
      <c r="E70" s="18"/>
    </row>
    <row r="71" spans="1:5" x14ac:dyDescent="0.3">
      <c r="A71" s="20" t="s">
        <v>80</v>
      </c>
      <c r="B71" s="18">
        <v>980</v>
      </c>
      <c r="C71" s="18">
        <v>600</v>
      </c>
      <c r="D71" s="18">
        <v>230</v>
      </c>
      <c r="E71" s="18"/>
    </row>
    <row r="72" spans="1:5" ht="27.6" x14ac:dyDescent="0.3">
      <c r="A72" s="20" t="s">
        <v>81</v>
      </c>
      <c r="B72" s="18">
        <v>5557.2879300000004</v>
      </c>
      <c r="C72" s="18">
        <v>3721.1197499999998</v>
      </c>
      <c r="D72" s="18">
        <v>1481.0782099999999</v>
      </c>
      <c r="E72" s="18"/>
    </row>
    <row r="73" spans="1:5" x14ac:dyDescent="0.3">
      <c r="A73" s="22" t="s">
        <v>82</v>
      </c>
      <c r="B73" s="19">
        <v>1853401.04978</v>
      </c>
      <c r="C73" s="19">
        <v>124451.34044</v>
      </c>
      <c r="D73" s="19">
        <v>43865.301030000002</v>
      </c>
      <c r="E73" s="19">
        <v>222029.68184999999</v>
      </c>
    </row>
  </sheetData>
  <mergeCells count="32">
    <mergeCell ref="A1:E1"/>
    <mergeCell ref="A2:E2"/>
    <mergeCell ref="A5:D5"/>
    <mergeCell ref="A32:D32"/>
    <mergeCell ref="A34:A35"/>
    <mergeCell ref="B34:B35"/>
    <mergeCell ref="C34:E3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31:D31"/>
    <mergeCell ref="A26:D26"/>
    <mergeCell ref="A27:D27"/>
    <mergeCell ref="A28:D28"/>
    <mergeCell ref="A29:D29"/>
    <mergeCell ref="A30:D30"/>
  </mergeCells>
  <pageMargins left="0.70866141732283472" right="0.17" top="0.34" bottom="0.49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view="pageBreakPreview" topLeftCell="A9" zoomScaleNormal="100" zoomScaleSheetLayoutView="100" workbookViewId="0">
      <selection activeCell="E30" sqref="E30"/>
    </sheetView>
  </sheetViews>
  <sheetFormatPr defaultRowHeight="14.4" x14ac:dyDescent="0.3"/>
  <cols>
    <col min="1" max="1" width="36.2187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88671875" customWidth="1"/>
    <col min="7" max="7" width="13.33203125" customWidth="1"/>
    <col min="8" max="8" width="13.21875" customWidth="1"/>
    <col min="9" max="9" width="10.88671875" customWidth="1"/>
    <col min="10" max="10" width="12.6640625" customWidth="1"/>
    <col min="11" max="11" width="11" customWidth="1"/>
    <col min="12" max="12" width="13.44140625" customWidth="1"/>
    <col min="13" max="14" width="13.109375" customWidth="1"/>
    <col min="15" max="15" width="11.5546875" customWidth="1"/>
  </cols>
  <sheetData>
    <row r="1" spans="1:20" s="28" customFormat="1" ht="15.6" x14ac:dyDescent="0.3">
      <c r="A1" s="40" t="s">
        <v>44</v>
      </c>
      <c r="C1" s="29" t="s">
        <v>13</v>
      </c>
    </row>
    <row r="2" spans="1:20" x14ac:dyDescent="0.3">
      <c r="A2" s="35" t="str">
        <f>TEXT(EndData2,"[$-FC19]ДД.ММ.ГГГ")</f>
        <v>01.08.2019</v>
      </c>
      <c r="B2" s="35">
        <f>A2+1</f>
        <v>43679</v>
      </c>
      <c r="C2" s="41" t="str">
        <f>TEXT(B2,"[$-FC19]ДД.ММ.ГГГ")</f>
        <v>02.08.2019</v>
      </c>
      <c r="P2" s="26" t="s">
        <v>12</v>
      </c>
    </row>
    <row r="3" spans="1:20" s="27" customFormat="1" ht="51.75" customHeight="1" x14ac:dyDescent="0.25">
      <c r="A3" s="34" t="s">
        <v>15</v>
      </c>
      <c r="B3" s="39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6" t="s">
        <v>24</v>
      </c>
      <c r="K3" s="36" t="s">
        <v>25</v>
      </c>
      <c r="L3" s="36" t="s">
        <v>26</v>
      </c>
      <c r="M3" s="36" t="s">
        <v>27</v>
      </c>
      <c r="N3" s="36" t="s">
        <v>28</v>
      </c>
      <c r="O3" s="36" t="s">
        <v>29</v>
      </c>
      <c r="P3" s="23" t="s">
        <v>11</v>
      </c>
    </row>
    <row r="4" spans="1:20" ht="27" x14ac:dyDescent="0.3">
      <c r="A4" s="24" t="s">
        <v>30</v>
      </c>
      <c r="B4" s="37"/>
      <c r="C4" s="37"/>
      <c r="D4" s="37"/>
      <c r="E4" s="37"/>
      <c r="F4" s="37"/>
      <c r="G4" s="37"/>
      <c r="H4" s="37"/>
      <c r="I4" s="37"/>
      <c r="J4" s="37">
        <v>1501.1659999999999</v>
      </c>
      <c r="K4" s="37">
        <v>199.5</v>
      </c>
      <c r="L4" s="37"/>
      <c r="M4" s="37"/>
      <c r="N4" s="37"/>
      <c r="O4" s="37"/>
      <c r="P4" s="25">
        <v>1700.6659999999999</v>
      </c>
      <c r="Q4" s="26"/>
      <c r="R4" s="26"/>
      <c r="S4" s="26"/>
      <c r="T4" s="26"/>
    </row>
    <row r="5" spans="1:20" ht="40.200000000000003" x14ac:dyDescent="0.3">
      <c r="A5" s="24" t="s">
        <v>31</v>
      </c>
      <c r="B5" s="37"/>
      <c r="C5" s="37">
        <v>22917.081999999999</v>
      </c>
      <c r="D5" s="37">
        <v>19052.831999999999</v>
      </c>
      <c r="E5" s="37">
        <v>6860</v>
      </c>
      <c r="F5" s="37">
        <v>8750.2999999999993</v>
      </c>
      <c r="G5" s="37">
        <v>23873.666700000002</v>
      </c>
      <c r="H5" s="37">
        <v>7700</v>
      </c>
      <c r="I5" s="37">
        <v>7000</v>
      </c>
      <c r="J5" s="37">
        <v>2125.5839999999998</v>
      </c>
      <c r="K5" s="37">
        <v>4983.9160000000002</v>
      </c>
      <c r="L5" s="37">
        <v>40000</v>
      </c>
      <c r="M5" s="37">
        <v>7785</v>
      </c>
      <c r="N5" s="37">
        <v>11271.820100000001</v>
      </c>
      <c r="O5" s="37">
        <v>16123.2</v>
      </c>
      <c r="P5" s="25">
        <v>178443.4008</v>
      </c>
      <c r="Q5" s="26"/>
      <c r="R5" s="26"/>
      <c r="S5" s="26"/>
      <c r="T5" s="26"/>
    </row>
    <row r="6" spans="1:20" ht="40.200000000000003" x14ac:dyDescent="0.3">
      <c r="A6" s="24" t="s">
        <v>32</v>
      </c>
      <c r="B6" s="37"/>
      <c r="C6" s="37">
        <v>10000</v>
      </c>
      <c r="D6" s="37">
        <v>2073</v>
      </c>
      <c r="E6" s="37"/>
      <c r="F6" s="37"/>
      <c r="G6" s="37">
        <v>1150</v>
      </c>
      <c r="H6" s="37"/>
      <c r="I6" s="37">
        <v>3511.2950000000001</v>
      </c>
      <c r="J6" s="37">
        <v>217.625</v>
      </c>
      <c r="K6" s="37">
        <v>15000</v>
      </c>
      <c r="L6" s="37"/>
      <c r="M6" s="37"/>
      <c r="N6" s="37">
        <v>2000</v>
      </c>
      <c r="O6" s="37"/>
      <c r="P6" s="25">
        <v>33951.919999999998</v>
      </c>
      <c r="Q6" s="26"/>
      <c r="R6" s="26"/>
      <c r="S6" s="26"/>
      <c r="T6" s="26"/>
    </row>
    <row r="7" spans="1:20" ht="66.599999999999994" x14ac:dyDescent="0.3">
      <c r="A7" s="24" t="s">
        <v>33</v>
      </c>
      <c r="B7" s="37">
        <v>20124.852630000001</v>
      </c>
      <c r="C7" s="37">
        <v>65548.244909999994</v>
      </c>
      <c r="D7" s="37">
        <v>24545.8</v>
      </c>
      <c r="E7" s="37">
        <v>14636</v>
      </c>
      <c r="F7" s="37">
        <v>5373</v>
      </c>
      <c r="G7" s="37">
        <v>27732.25</v>
      </c>
      <c r="H7" s="37">
        <v>15000</v>
      </c>
      <c r="I7" s="37">
        <v>3251</v>
      </c>
      <c r="J7" s="37">
        <v>33912.715660000002</v>
      </c>
      <c r="K7" s="37">
        <v>5252.0630000000001</v>
      </c>
      <c r="L7" s="37">
        <v>15174.3</v>
      </c>
      <c r="M7" s="37">
        <v>16427.25</v>
      </c>
      <c r="N7" s="37">
        <v>11251.701950000001</v>
      </c>
      <c r="O7" s="37">
        <v>19556.083999999999</v>
      </c>
      <c r="P7" s="25">
        <v>277785.26215000002</v>
      </c>
      <c r="Q7" s="26"/>
      <c r="R7" s="26"/>
      <c r="S7" s="26"/>
      <c r="T7" s="26"/>
    </row>
    <row r="8" spans="1:20" ht="27" x14ac:dyDescent="0.3">
      <c r="A8" s="24" t="s">
        <v>34</v>
      </c>
      <c r="B8" s="37"/>
      <c r="C8" s="37"/>
      <c r="D8" s="37"/>
      <c r="E8" s="37"/>
      <c r="F8" s="37"/>
      <c r="G8" s="37"/>
      <c r="H8" s="37"/>
      <c r="I8" s="37">
        <v>1124.21</v>
      </c>
      <c r="J8" s="37"/>
      <c r="K8" s="37"/>
      <c r="L8" s="37"/>
      <c r="M8" s="37"/>
      <c r="N8" s="37"/>
      <c r="O8" s="37"/>
      <c r="P8" s="25">
        <v>1124.21</v>
      </c>
      <c r="Q8" s="26"/>
      <c r="R8" s="26"/>
      <c r="S8" s="26"/>
      <c r="T8" s="26"/>
    </row>
    <row r="9" spans="1:20" ht="106.2" x14ac:dyDescent="0.3">
      <c r="A9" s="24" t="s">
        <v>35</v>
      </c>
      <c r="B9" s="37">
        <v>20501.800340000002</v>
      </c>
      <c r="C9" s="37"/>
      <c r="D9" s="37"/>
      <c r="E9" s="37"/>
      <c r="F9" s="37"/>
      <c r="G9" s="37">
        <v>1492.78709</v>
      </c>
      <c r="H9" s="37"/>
      <c r="I9" s="37"/>
      <c r="J9" s="37">
        <v>191.97880000000001</v>
      </c>
      <c r="K9" s="37"/>
      <c r="L9" s="37"/>
      <c r="M9" s="37"/>
      <c r="N9" s="37"/>
      <c r="O9" s="37"/>
      <c r="P9" s="25">
        <v>22186.56623</v>
      </c>
      <c r="Q9" s="26"/>
      <c r="R9" s="26"/>
      <c r="S9" s="26"/>
      <c r="T9" s="26"/>
    </row>
    <row r="10" spans="1:20" ht="79.8" x14ac:dyDescent="0.3">
      <c r="A10" s="24" t="s">
        <v>36</v>
      </c>
      <c r="B10" s="37"/>
      <c r="C10" s="37">
        <v>4386.0829999999996</v>
      </c>
      <c r="D10" s="37">
        <v>652.75</v>
      </c>
      <c r="E10" s="37">
        <v>461.7</v>
      </c>
      <c r="F10" s="37">
        <v>166</v>
      </c>
      <c r="G10" s="37">
        <v>654.33333000000005</v>
      </c>
      <c r="H10" s="37">
        <v>200</v>
      </c>
      <c r="I10" s="37">
        <v>50</v>
      </c>
      <c r="J10" s="37"/>
      <c r="K10" s="37"/>
      <c r="L10" s="37">
        <v>265.58332999999999</v>
      </c>
      <c r="M10" s="37">
        <v>247.75</v>
      </c>
      <c r="N10" s="37">
        <v>246.33332999999999</v>
      </c>
      <c r="O10" s="37">
        <v>136.666</v>
      </c>
      <c r="P10" s="25">
        <v>7467.1989899999999</v>
      </c>
      <c r="Q10" s="26"/>
      <c r="R10" s="26"/>
      <c r="S10" s="26"/>
      <c r="T10" s="26"/>
    </row>
    <row r="11" spans="1:20" ht="93" x14ac:dyDescent="0.3">
      <c r="A11" s="24" t="s">
        <v>37</v>
      </c>
      <c r="B11" s="37">
        <v>489.11</v>
      </c>
      <c r="C11" s="37">
        <v>268.66699999999997</v>
      </c>
      <c r="D11" s="37">
        <v>179.166</v>
      </c>
      <c r="E11" s="37">
        <v>113.5</v>
      </c>
      <c r="F11" s="37">
        <v>74.5</v>
      </c>
      <c r="G11" s="37">
        <v>89.583330000000004</v>
      </c>
      <c r="H11" s="37"/>
      <c r="I11" s="37">
        <v>80</v>
      </c>
      <c r="J11" s="37">
        <v>163.33199999999999</v>
      </c>
      <c r="K11" s="37"/>
      <c r="L11" s="37">
        <v>72</v>
      </c>
      <c r="M11" s="37">
        <v>50</v>
      </c>
      <c r="N11" s="37">
        <v>85.792490000000001</v>
      </c>
      <c r="O11" s="37">
        <v>52.905250000000002</v>
      </c>
      <c r="P11" s="25">
        <v>1718.5560700000001</v>
      </c>
      <c r="Q11" s="26"/>
      <c r="R11" s="26"/>
      <c r="S11" s="26"/>
      <c r="T11" s="26"/>
    </row>
    <row r="12" spans="1:20" ht="53.4" x14ac:dyDescent="0.3">
      <c r="A12" s="24" t="s">
        <v>38</v>
      </c>
      <c r="B12" s="37">
        <v>320</v>
      </c>
      <c r="C12" s="37">
        <v>473.37299999999999</v>
      </c>
      <c r="D12" s="37">
        <v>250</v>
      </c>
      <c r="E12" s="37">
        <v>470</v>
      </c>
      <c r="F12" s="37">
        <v>76.8</v>
      </c>
      <c r="G12" s="37">
        <v>140</v>
      </c>
      <c r="H12" s="37">
        <v>10</v>
      </c>
      <c r="I12" s="37">
        <v>40</v>
      </c>
      <c r="J12" s="37">
        <v>134.416</v>
      </c>
      <c r="K12" s="37">
        <v>60</v>
      </c>
      <c r="L12" s="37">
        <v>25</v>
      </c>
      <c r="M12" s="37">
        <v>73</v>
      </c>
      <c r="N12" s="37">
        <v>26.94</v>
      </c>
      <c r="O12" s="37">
        <v>72.46208</v>
      </c>
      <c r="P12" s="25">
        <v>2171.9910799999998</v>
      </c>
      <c r="Q12" s="26"/>
      <c r="R12" s="26"/>
      <c r="S12" s="26"/>
      <c r="T12" s="26"/>
    </row>
    <row r="13" spans="1:20" ht="79.8" x14ac:dyDescent="0.3">
      <c r="A13" s="24" t="s">
        <v>39</v>
      </c>
      <c r="B13" s="37">
        <v>120.99485</v>
      </c>
      <c r="C13" s="37">
        <v>66.402000000000001</v>
      </c>
      <c r="D13" s="37">
        <v>70</v>
      </c>
      <c r="E13" s="37">
        <v>27</v>
      </c>
      <c r="F13" s="37">
        <v>38.5</v>
      </c>
      <c r="G13" s="37">
        <v>148</v>
      </c>
      <c r="H13" s="37">
        <v>30.546520000000001</v>
      </c>
      <c r="I13" s="37">
        <v>40</v>
      </c>
      <c r="J13" s="37">
        <v>132</v>
      </c>
      <c r="K13" s="37">
        <v>60</v>
      </c>
      <c r="L13" s="37">
        <v>91</v>
      </c>
      <c r="M13" s="37">
        <v>34</v>
      </c>
      <c r="N13" s="37">
        <v>15.666</v>
      </c>
      <c r="O13" s="37">
        <v>40.731999999999999</v>
      </c>
      <c r="P13" s="25">
        <v>914.84136999999998</v>
      </c>
      <c r="Q13" s="26"/>
      <c r="R13" s="26"/>
      <c r="S13" s="26"/>
      <c r="T13" s="26"/>
    </row>
    <row r="14" spans="1:20" ht="93" x14ac:dyDescent="0.3">
      <c r="A14" s="24" t="s">
        <v>40</v>
      </c>
      <c r="B14" s="37">
        <v>237.9</v>
      </c>
      <c r="C14" s="37">
        <v>269.92333000000002</v>
      </c>
      <c r="D14" s="37"/>
      <c r="E14" s="37"/>
      <c r="F14" s="37"/>
      <c r="G14" s="37">
        <v>48</v>
      </c>
      <c r="H14" s="37"/>
      <c r="I14" s="37"/>
      <c r="J14" s="37">
        <v>100</v>
      </c>
      <c r="K14" s="37"/>
      <c r="L14" s="37"/>
      <c r="M14" s="37">
        <v>12.333780000000001</v>
      </c>
      <c r="N14" s="37"/>
      <c r="O14" s="37"/>
      <c r="P14" s="25">
        <v>668.15710999999999</v>
      </c>
      <c r="Q14" s="26"/>
      <c r="R14" s="26"/>
      <c r="S14" s="26"/>
      <c r="T14" s="26"/>
    </row>
    <row r="15" spans="1:20" ht="330.6" x14ac:dyDescent="0.3">
      <c r="A15" s="24" t="s">
        <v>41</v>
      </c>
      <c r="B15" s="37">
        <v>13000</v>
      </c>
      <c r="C15" s="37">
        <v>12842.49914</v>
      </c>
      <c r="D15" s="37">
        <v>2680</v>
      </c>
      <c r="E15" s="37">
        <v>2000</v>
      </c>
      <c r="F15" s="37">
        <v>350</v>
      </c>
      <c r="G15" s="37">
        <v>3235.3</v>
      </c>
      <c r="H15" s="37">
        <v>1478.77946</v>
      </c>
      <c r="I15" s="37">
        <v>112</v>
      </c>
      <c r="J15" s="37"/>
      <c r="K15" s="37"/>
      <c r="L15" s="37"/>
      <c r="M15" s="37">
        <v>1700</v>
      </c>
      <c r="N15" s="37">
        <v>1616.02</v>
      </c>
      <c r="O15" s="37">
        <v>1400</v>
      </c>
      <c r="P15" s="25">
        <v>40414.598599999998</v>
      </c>
      <c r="Q15" s="26"/>
      <c r="R15" s="26"/>
      <c r="S15" s="26"/>
      <c r="T15" s="26"/>
    </row>
    <row r="16" spans="1:20" ht="79.8" x14ac:dyDescent="0.3">
      <c r="A16" s="24" t="s">
        <v>42</v>
      </c>
      <c r="B16" s="37"/>
      <c r="C16" s="37"/>
      <c r="D16" s="37"/>
      <c r="E16" s="37"/>
      <c r="F16" s="37"/>
      <c r="G16" s="37">
        <v>150</v>
      </c>
      <c r="H16" s="37"/>
      <c r="I16" s="37"/>
      <c r="J16" s="37"/>
      <c r="K16" s="37"/>
      <c r="L16" s="37"/>
      <c r="M16" s="37"/>
      <c r="N16" s="37"/>
      <c r="O16" s="37"/>
      <c r="P16" s="25">
        <v>150</v>
      </c>
      <c r="Q16" s="26"/>
      <c r="R16" s="26"/>
      <c r="S16" s="26"/>
      <c r="T16" s="26"/>
    </row>
    <row r="17" spans="1:20" x14ac:dyDescent="0.3">
      <c r="A17" s="32" t="s">
        <v>43</v>
      </c>
      <c r="B17" s="38">
        <v>54794.65782</v>
      </c>
      <c r="C17" s="38">
        <v>116772.27438</v>
      </c>
      <c r="D17" s="38">
        <v>49503.548000000003</v>
      </c>
      <c r="E17" s="38">
        <v>24568.2</v>
      </c>
      <c r="F17" s="38">
        <v>14829.1</v>
      </c>
      <c r="G17" s="38">
        <v>58713.920449999998</v>
      </c>
      <c r="H17" s="38">
        <v>24419.325980000001</v>
      </c>
      <c r="I17" s="38">
        <v>15208.504999999999</v>
      </c>
      <c r="J17" s="38">
        <v>38478.817459999998</v>
      </c>
      <c r="K17" s="38">
        <v>25555.478999999999</v>
      </c>
      <c r="L17" s="38">
        <v>55627.883329999997</v>
      </c>
      <c r="M17" s="38">
        <v>26329.333780000001</v>
      </c>
      <c r="N17" s="38">
        <v>26514.273870000001</v>
      </c>
      <c r="O17" s="38">
        <v>37382.049330000002</v>
      </c>
      <c r="P17" s="25">
        <v>568697.36840000004</v>
      </c>
      <c r="Q17" s="33"/>
      <c r="R17" s="33"/>
      <c r="S17" s="33"/>
      <c r="T17" s="33"/>
    </row>
    <row r="19" spans="1:20" s="46" customFormat="1" ht="13.8" x14ac:dyDescent="0.25">
      <c r="A19" s="44" t="s">
        <v>106</v>
      </c>
      <c r="B19" s="45">
        <f>P17+Учреждения!B73</f>
        <v>2422098.41818</v>
      </c>
    </row>
    <row r="20" spans="1:20" s="46" customFormat="1" ht="32.25" customHeight="1" x14ac:dyDescent="0.25">
      <c r="A20" s="44" t="str">
        <f>CONCATENATE("Остатки бюджетных средств на ",C2,"г.")</f>
        <v>Остатки бюджетных средств на 02.08.2019г.</v>
      </c>
      <c r="B20" s="45">
        <v>773008.7</v>
      </c>
    </row>
  </sheetData>
  <pageMargins left="0.23622047244094491" right="0.2" top="0.23" bottom="0.35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2019-08-06T02:03:11Z</dcterms:modified>
</cp:coreProperties>
</file>