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Бюджетополучатели!$17:$18</definedName>
    <definedName name="_xlnm.Print_Titles" localSheetId="1">'Муниципальные районы'!$1:$3</definedName>
    <definedName name="_xlnm.Print_Area" localSheetId="0">Бюджетополучатели!$A$1:$D$64</definedName>
    <definedName name="_xlnm.Print_Area" localSheetId="1">'Муниципальные районы'!$A$1:$P$37</definedName>
  </definedNames>
  <calcPr calcId="162913" refMode="R1C1"/>
</workbook>
</file>

<file path=xl/calcChain.xml><?xml version="1.0" encoding="utf-8"?>
<calcChain xmlns="http://schemas.openxmlformats.org/spreadsheetml/2006/main">
  <c r="D9" i="1" l="1"/>
  <c r="D6" i="1" s="1"/>
  <c r="D13" i="1" l="1"/>
  <c r="D10" i="1" l="1"/>
  <c r="A11" i="1" l="1"/>
  <c r="E3" i="1" l="1"/>
  <c r="H1" i="1" l="1"/>
  <c r="F1" i="1" l="1"/>
  <c r="E6" i="1" s="1"/>
  <c r="A2" i="1" s="1"/>
  <c r="G3" i="1" l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<sst xmlns="http://schemas.openxmlformats.org/spreadsheetml/2006/main" count="113" uniqueCount="112">
  <si>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</si>
  <si>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</si>
  <si>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</si>
  <si>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</si>
  <si>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</si>
  <si>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</si>
  <si>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</si>
  <si>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</si>
  <si>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</si>
  <si>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</si>
  <si>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</si>
  <si>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</si>
  <si>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</si>
  <si>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</si>
  <si>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</si>
  <si>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</si>
  <si>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</si>
  <si>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</si>
  <si>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</si>
  <si>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</si>
  <si>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</si>
  <si>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</si>
  <si>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</si>
  <si>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</si>
  <si>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</si>
  <si>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</si>
  <si>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</si>
  <si>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</si>
  <si>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</si>
  <si>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</si>
  <si>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</si>
  <si>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</si>
  <si>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</si>
  <si>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01.01.2019</t>
  </si>
  <si>
    <t>01.03.2019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</si>
  <si>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</si>
  <si>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</si>
  <si>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</si>
  <si>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</si>
  <si>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</si>
  <si>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</si>
  <si>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</si>
  <si>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</si>
  <si>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</si>
  <si>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</si>
  <si>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</si>
  <si>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</si>
  <si>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</si>
  <si>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</si>
  <si>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</si>
  <si>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</si>
  <si>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</si>
  <si>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</si>
  <si>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</si>
  <si>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</si>
  <si>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</si>
  <si>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</si>
  <si>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</si>
  <si>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</si>
  <si>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</si>
  <si>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</si>
  <si>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</si>
  <si>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</si>
  <si>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</si>
  <si>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</si>
  <si>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</si>
  <si>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</si>
  <si>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</si>
  <si>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</si>
  <si>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</si>
  <si>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</si>
  <si>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</si>
  <si>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</si>
  <si>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</si>
  <si>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</si>
  <si>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</si>
  <si>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</si>
  <si>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</si>
  <si>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</si>
  <si>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</si>
  <si>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</si>
  <si>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</si>
  <si>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</si>
  <si>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</si>
  <si>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</si>
  <si>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</si>
  <si>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</si>
  <si>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</si>
  <si>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</si>
  <si>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</si>
  <si>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</si>
  <si>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</si>
  <si>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</si>
  <si>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</si>
  <si>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</si>
  <si>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</si>
  <si>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</si>
  <si>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</si>
  <si>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</si>
  <si>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</si>
  <si>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</si>
  <si>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</si>
  <si>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</si>
  <si>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</si>
  <si>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</si>
  <si>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</si>
  <si>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</si>
  <si>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</si>
  <si>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</si>
  <si>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28.02.2019</t>
  </si>
  <si>
    <t>01.02.2019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</si>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</sst>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zoomScaleNormal="100" zoomScaleSheetLayoutView="100" workbookViewId="0">
      <selection activeCell="D11" sqref="D11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2" t="s">
        <v>9</v>
      </c>
      <c r="B1" s="42"/>
      <c r="C1" s="42"/>
      <c r="D1" s="42"/>
      <c r="E1" s="29" t="s">
        <v>110</v>
      </c>
      <c r="F1" s="30" t="str">
        <f>TEXT(E1,"[$-FC19]ММ")</f>
        <v>02</v>
      </c>
      <c r="G1" s="30" t="str">
        <f>TEXT(E1,"[$-FC19]ДД.ММ.ГГГ \г")</f>
        <v>01.02.2019 г</v>
      </c>
      <c r="H1" s="30" t="str">
        <f>TEXT(E1,"[$-FC19]ГГГГ")</f>
        <v>2019</v>
      </c>
    </row>
    <row r="2" spans="1:8" ht="15.6" x14ac:dyDescent="0.3">
      <c r="A2" s="42" t="str">
        <f>CONCATENATE("доходов и расходов краевого бюджета за ",period," ",H1," года")</f>
        <v>доходов и расходов краевого бюджета за февраль 2019 года</v>
      </c>
      <c r="B2" s="42"/>
      <c r="C2" s="42"/>
      <c r="D2" s="42"/>
      <c r="E2" s="29" t="s">
        <v>109</v>
      </c>
      <c r="F2" s="30" t="str">
        <f>TEXT(E2,"[$-FC19]ДД ММММ ГГГ \г")</f>
        <v>28 февраля 2019 г</v>
      </c>
      <c r="G2" s="30" t="str">
        <f>TEXT(E2,"[$-FC19]ДД.ММ.ГГГ \г")</f>
        <v>28.02.2019 г</v>
      </c>
      <c r="H2" s="31"/>
    </row>
    <row r="3" spans="1:8" x14ac:dyDescent="0.3">
      <c r="A3" s="1"/>
      <c r="B3" s="2"/>
      <c r="C3" s="2"/>
      <c r="D3" s="3"/>
      <c r="E3" s="30">
        <f>EndDate+1</f>
        <v>43526</v>
      </c>
      <c r="F3" s="30" t="str">
        <f>TEXT(E3,"[$-FC19]ДД ММММ ГГГ \г")</f>
        <v>02 марта 2019 г</v>
      </c>
      <c r="G3" s="30" t="str">
        <f>TEXT(E3,"[$-FC19]ДД.ММ.ГГГ \г")</f>
        <v>02.03.2019 г</v>
      </c>
      <c r="H3" s="30"/>
    </row>
    <row r="4" spans="1:8" x14ac:dyDescent="0.3">
      <c r="A4" s="4"/>
      <c r="B4" s="5"/>
      <c r="C4" s="5"/>
      <c r="D4" s="6" t="s">
        <v>0</v>
      </c>
      <c r="E4" s="30"/>
      <c r="F4" s="30"/>
      <c r="G4" s="30"/>
      <c r="H4" s="30"/>
    </row>
    <row r="5" spans="1:8" x14ac:dyDescent="0.3">
      <c r="A5" s="43" t="str">
        <f>CONCATENATE("Остаток средств на ",G1,"ода")</f>
        <v>Остаток средств на 01.02.2019 года</v>
      </c>
      <c r="B5" s="44"/>
      <c r="C5" s="44"/>
      <c r="D5" s="7">
        <v>3259285.9</v>
      </c>
      <c r="E5" s="31"/>
      <c r="F5" s="30"/>
      <c r="G5" s="30"/>
      <c r="H5" s="30"/>
    </row>
    <row r="6" spans="1:8" x14ac:dyDescent="0.3">
      <c r="A6" s="46" t="s">
        <v>1</v>
      </c>
      <c r="B6" s="52"/>
      <c r="C6" s="52"/>
      <c r="D6" s="8">
        <f>D9-D7</f>
        <v>1803257.9698299989</v>
      </c>
      <c r="E6" s="30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февраль</v>
      </c>
      <c r="F6" s="30"/>
      <c r="G6" s="30"/>
      <c r="H6" s="30"/>
    </row>
    <row r="7" spans="1:8" x14ac:dyDescent="0.3">
      <c r="A7" s="53" t="s">
        <v>10</v>
      </c>
      <c r="B7" s="52"/>
      <c r="C7" s="52"/>
      <c r="D7" s="10">
        <v>3375560</v>
      </c>
      <c r="E7" s="30"/>
      <c r="F7" s="30"/>
      <c r="G7" s="30"/>
      <c r="H7" s="30"/>
    </row>
    <row r="8" spans="1:8" x14ac:dyDescent="0.3">
      <c r="A8" s="53" t="s">
        <v>11</v>
      </c>
      <c r="B8" s="52"/>
      <c r="C8" s="52"/>
      <c r="D8" s="10">
        <v>213864.3</v>
      </c>
      <c r="E8" s="30" t="s">
        <v>33</v>
      </c>
    </row>
    <row r="9" spans="1:8" x14ac:dyDescent="0.3">
      <c r="A9" s="54" t="s">
        <v>12</v>
      </c>
      <c r="B9" s="55"/>
      <c r="C9" s="55"/>
      <c r="D9" s="10">
        <f>D11+D10-D5</f>
        <v>5178817.9698299989</v>
      </c>
      <c r="E9" s="30" t="s">
        <v>34</v>
      </c>
    </row>
    <row r="10" spans="1:8" x14ac:dyDescent="0.3">
      <c r="A10" s="54" t="s">
        <v>13</v>
      </c>
      <c r="B10" s="55"/>
      <c r="C10" s="55"/>
      <c r="D10" s="10">
        <f>B62+'Муниципальные районы'!P34</f>
        <v>6249756.4698299998</v>
      </c>
    </row>
    <row r="11" spans="1:8" x14ac:dyDescent="0.3">
      <c r="A11" s="45" t="str">
        <f>CONCATENATE("Остатки средств на 01.03.2019 года")</f>
        <v>Остатки средств на 01.03.2019 года</v>
      </c>
      <c r="B11" s="46"/>
      <c r="C11" s="46"/>
      <c r="D11" s="9">
        <v>2188347.4</v>
      </c>
    </row>
    <row r="12" spans="1:8" x14ac:dyDescent="0.3">
      <c r="A12" s="56" t="s">
        <v>14</v>
      </c>
      <c r="B12" s="57"/>
      <c r="C12" s="57"/>
      <c r="D12" s="9"/>
    </row>
    <row r="13" spans="1:8" x14ac:dyDescent="0.3">
      <c r="A13" s="56" t="s">
        <v>15</v>
      </c>
      <c r="B13" s="57"/>
      <c r="C13" s="57"/>
      <c r="D13" s="9">
        <f>D14</f>
        <v>30379.3</v>
      </c>
    </row>
    <row r="14" spans="1:8" ht="26.4" customHeight="1" x14ac:dyDescent="0.3">
      <c r="A14" s="53" t="s">
        <v>111</v>
      </c>
      <c r="B14" s="52"/>
      <c r="C14" s="52"/>
      <c r="D14" s="10">
        <v>30379.3</v>
      </c>
      <c r="E14" s="30"/>
      <c r="F14" s="30"/>
      <c r="G14" s="30"/>
      <c r="H14" s="30"/>
    </row>
    <row r="15" spans="1:8" x14ac:dyDescent="0.3">
      <c r="A15" s="24"/>
      <c r="B15" s="25"/>
      <c r="C15" s="25"/>
      <c r="D15" s="23"/>
    </row>
    <row r="16" spans="1:8" x14ac:dyDescent="0.3">
      <c r="A16" s="26" t="s">
        <v>16</v>
      </c>
      <c r="B16" s="11"/>
      <c r="C16" s="11"/>
      <c r="D16" s="12"/>
    </row>
    <row r="17" spans="1:4" x14ac:dyDescent="0.3">
      <c r="A17" s="47" t="s">
        <v>17</v>
      </c>
      <c r="B17" s="49" t="s">
        <v>2</v>
      </c>
      <c r="C17" s="50" t="s">
        <v>3</v>
      </c>
      <c r="D17" s="51"/>
    </row>
    <row r="18" spans="1:4" ht="90" customHeight="1" x14ac:dyDescent="0.3">
      <c r="A18" s="48"/>
      <c r="B18" s="49"/>
      <c r="C18" s="27" t="s">
        <v>4</v>
      </c>
      <c r="D18" s="27" t="s">
        <v>5</v>
      </c>
    </row>
    <row r="19" spans="1:4" x14ac:dyDescent="0.3">
      <c r="A19" s="13" t="s">
        <v>66</v>
      </c>
      <c r="B19" s="38">
        <v>16440.306980000001</v>
      </c>
      <c r="C19" s="38">
        <v>11759.110350000001</v>
      </c>
      <c r="D19" s="38">
        <v>3498.71416</v>
      </c>
    </row>
    <row r="20" spans="1:4" x14ac:dyDescent="0.3">
      <c r="A20" s="13" t="s">
        <v>67</v>
      </c>
      <c r="B20" s="38">
        <v>6536.6014299999997</v>
      </c>
      <c r="C20" s="38">
        <v>4504.5710600000002</v>
      </c>
      <c r="D20" s="38">
        <v>1157.4817599999999</v>
      </c>
    </row>
    <row r="21" spans="1:4" x14ac:dyDescent="0.3">
      <c r="A21" s="13" t="s">
        <v>68</v>
      </c>
      <c r="B21" s="38">
        <v>7279.5163899999998</v>
      </c>
      <c r="C21" s="38">
        <v>4195.8786899999996</v>
      </c>
      <c r="D21" s="38">
        <v>3083.6377000000002</v>
      </c>
    </row>
    <row r="22" spans="1:4" x14ac:dyDescent="0.3">
      <c r="A22" s="13" t="s">
        <v>69</v>
      </c>
      <c r="B22" s="38">
        <v>124739.37446000001</v>
      </c>
      <c r="C22" s="38">
        <v>22974.240160000001</v>
      </c>
      <c r="D22" s="38">
        <v>7329.2099900000003</v>
      </c>
    </row>
    <row r="23" spans="1:4" ht="27.6" x14ac:dyDescent="0.3">
      <c r="A23" s="13" t="s">
        <v>70</v>
      </c>
      <c r="B23" s="38">
        <v>142070.63138000001</v>
      </c>
      <c r="C23" s="38">
        <v>4504.7266499999996</v>
      </c>
      <c r="D23" s="38">
        <v>1339.15437</v>
      </c>
    </row>
    <row r="24" spans="1:4" x14ac:dyDescent="0.3">
      <c r="A24" s="13" t="s">
        <v>71</v>
      </c>
      <c r="B24" s="38">
        <v>8307.6162800000002</v>
      </c>
      <c r="C24" s="38">
        <v>3143.16923</v>
      </c>
      <c r="D24" s="38">
        <v>877.26442999999995</v>
      </c>
    </row>
    <row r="25" spans="1:4" x14ac:dyDescent="0.3">
      <c r="A25" s="13" t="s">
        <v>72</v>
      </c>
      <c r="B25" s="38">
        <v>29098.861970000002</v>
      </c>
      <c r="C25" s="38">
        <v>2131.9763400000002</v>
      </c>
      <c r="D25" s="38">
        <v>659.56380999999999</v>
      </c>
    </row>
    <row r="26" spans="1:4" ht="27.6" x14ac:dyDescent="0.3">
      <c r="A26" s="13" t="s">
        <v>73</v>
      </c>
      <c r="B26" s="38">
        <v>1346989.0263199999</v>
      </c>
      <c r="C26" s="38">
        <v>6083.0386500000004</v>
      </c>
      <c r="D26" s="38">
        <v>2208.6834600000002</v>
      </c>
    </row>
    <row r="27" spans="1:4" x14ac:dyDescent="0.3">
      <c r="A27" s="13" t="s">
        <v>74</v>
      </c>
      <c r="B27" s="38">
        <v>31383.035800000001</v>
      </c>
      <c r="C27" s="38">
        <v>4118.1353399999998</v>
      </c>
      <c r="D27" s="38">
        <v>1156.1214299999999</v>
      </c>
    </row>
    <row r="28" spans="1:4" x14ac:dyDescent="0.3">
      <c r="A28" s="13" t="s">
        <v>75</v>
      </c>
      <c r="B28" s="38">
        <v>102421.30144</v>
      </c>
      <c r="C28" s="38">
        <v>6834.3518100000001</v>
      </c>
      <c r="D28" s="38">
        <v>2054.42479</v>
      </c>
    </row>
    <row r="29" spans="1:4" x14ac:dyDescent="0.3">
      <c r="A29" s="13" t="s">
        <v>76</v>
      </c>
      <c r="B29" s="38">
        <v>184748.36447</v>
      </c>
      <c r="C29" s="38">
        <v>6653.4856399999999</v>
      </c>
      <c r="D29" s="38">
        <v>1844.8424</v>
      </c>
    </row>
    <row r="30" spans="1:4" x14ac:dyDescent="0.3">
      <c r="A30" s="13" t="s">
        <v>77</v>
      </c>
      <c r="B30" s="38">
        <v>693253.09614000004</v>
      </c>
      <c r="C30" s="38">
        <v>19542.064050000001</v>
      </c>
      <c r="D30" s="38">
        <v>5827.5350099999996</v>
      </c>
    </row>
    <row r="31" spans="1:4" x14ac:dyDescent="0.3">
      <c r="A31" s="13" t="s">
        <v>78</v>
      </c>
      <c r="B31" s="38">
        <v>518964.88812999998</v>
      </c>
      <c r="C31" s="38">
        <v>8464.7957399999996</v>
      </c>
      <c r="D31" s="38">
        <v>4596.1208699999997</v>
      </c>
    </row>
    <row r="32" spans="1:4" x14ac:dyDescent="0.3">
      <c r="A32" s="13" t="s">
        <v>79</v>
      </c>
      <c r="B32" s="38">
        <v>67906.422590000002</v>
      </c>
      <c r="C32" s="38">
        <v>2114.8341399999999</v>
      </c>
      <c r="D32" s="38">
        <v>656.11351999999999</v>
      </c>
    </row>
    <row r="33" spans="1:4" ht="27.6" x14ac:dyDescent="0.3">
      <c r="A33" s="13" t="s">
        <v>80</v>
      </c>
      <c r="B33" s="38">
        <v>121363.21243</v>
      </c>
      <c r="C33" s="38">
        <v>66672.845350000003</v>
      </c>
      <c r="D33" s="38">
        <v>33029.059970000002</v>
      </c>
    </row>
    <row r="34" spans="1:4" x14ac:dyDescent="0.3">
      <c r="A34" s="13" t="s">
        <v>81</v>
      </c>
      <c r="B34" s="38">
        <v>7078.6505699999998</v>
      </c>
      <c r="C34" s="38">
        <v>1789.50317</v>
      </c>
      <c r="D34" s="38">
        <v>546.00089000000003</v>
      </c>
    </row>
    <row r="35" spans="1:4" x14ac:dyDescent="0.3">
      <c r="A35" s="13" t="s">
        <v>82</v>
      </c>
      <c r="B35" s="38">
        <v>17653.629209999999</v>
      </c>
      <c r="C35" s="38">
        <v>7850.7695400000002</v>
      </c>
      <c r="D35" s="38">
        <v>2736.26188</v>
      </c>
    </row>
    <row r="36" spans="1:4" x14ac:dyDescent="0.3">
      <c r="A36" s="13" t="s">
        <v>83</v>
      </c>
      <c r="B36" s="38">
        <v>-5341.4255499999999</v>
      </c>
      <c r="C36" s="38">
        <v>-3703.4621000000002</v>
      </c>
      <c r="D36" s="38">
        <v>-922.82816000000003</v>
      </c>
    </row>
    <row r="37" spans="1:4" x14ac:dyDescent="0.3">
      <c r="A37" s="13" t="s">
        <v>84</v>
      </c>
      <c r="B37" s="38">
        <v>-5331.99143</v>
      </c>
      <c r="C37" s="38">
        <v>-3611.5584399999998</v>
      </c>
      <c r="D37" s="38">
        <v>-940.95344999999998</v>
      </c>
    </row>
    <row r="38" spans="1:4" ht="27.6" x14ac:dyDescent="0.3">
      <c r="A38" s="13" t="s">
        <v>85</v>
      </c>
      <c r="B38" s="38">
        <v>40686.389869999999</v>
      </c>
      <c r="C38" s="38">
        <v>16309.172479999999</v>
      </c>
      <c r="D38" s="38">
        <v>4222.4508599999999</v>
      </c>
    </row>
    <row r="39" spans="1:4" x14ac:dyDescent="0.3">
      <c r="A39" s="13" t="s">
        <v>86</v>
      </c>
      <c r="B39" s="38">
        <v>14963.694219999999</v>
      </c>
      <c r="C39" s="38">
        <v>886.35081000000002</v>
      </c>
      <c r="D39" s="38">
        <v>266.5761</v>
      </c>
    </row>
    <row r="40" spans="1:4" x14ac:dyDescent="0.3">
      <c r="A40" s="13" t="s">
        <v>87</v>
      </c>
      <c r="B40" s="38">
        <v>142838.43841</v>
      </c>
      <c r="C40" s="38">
        <v>7554.9832299999998</v>
      </c>
      <c r="D40" s="38">
        <v>2174.9983299999999</v>
      </c>
    </row>
    <row r="41" spans="1:4" x14ac:dyDescent="0.3">
      <c r="A41" s="13" t="s">
        <v>88</v>
      </c>
      <c r="B41" s="38">
        <v>23458.472860000002</v>
      </c>
      <c r="C41" s="38">
        <v>14115.46992</v>
      </c>
      <c r="D41" s="38">
        <v>4191.5151100000003</v>
      </c>
    </row>
    <row r="42" spans="1:4" x14ac:dyDescent="0.3">
      <c r="A42" s="13" t="s">
        <v>89</v>
      </c>
      <c r="B42" s="38">
        <v>3404.6536700000001</v>
      </c>
      <c r="C42" s="38">
        <v>2302.1335899999999</v>
      </c>
      <c r="D42" s="38">
        <v>870.41395</v>
      </c>
    </row>
    <row r="43" spans="1:4" x14ac:dyDescent="0.3">
      <c r="A43" s="13" t="s">
        <v>90</v>
      </c>
      <c r="B43" s="38">
        <v>1603.9137700000001</v>
      </c>
      <c r="C43" s="38">
        <v>1215.46</v>
      </c>
      <c r="D43" s="38">
        <v>332.86799999999999</v>
      </c>
    </row>
    <row r="44" spans="1:4" x14ac:dyDescent="0.3">
      <c r="A44" s="13" t="s">
        <v>91</v>
      </c>
      <c r="B44" s="38">
        <v>3055.1278600000001</v>
      </c>
      <c r="C44" s="38">
        <v>2232.7815799999998</v>
      </c>
      <c r="D44" s="38">
        <v>658.01220999999998</v>
      </c>
    </row>
    <row r="45" spans="1:4" x14ac:dyDescent="0.3">
      <c r="A45" s="13" t="s">
        <v>92</v>
      </c>
      <c r="B45" s="38">
        <v>1230.4602199999999</v>
      </c>
      <c r="C45" s="38">
        <v>1095.17257</v>
      </c>
      <c r="D45" s="38"/>
    </row>
    <row r="46" spans="1:4" x14ac:dyDescent="0.3">
      <c r="A46" s="13" t="s">
        <v>93</v>
      </c>
      <c r="B46" s="38">
        <v>1682.67806</v>
      </c>
      <c r="C46" s="38">
        <v>1195.0458599999999</v>
      </c>
      <c r="D46" s="38">
        <v>360.43619000000001</v>
      </c>
    </row>
    <row r="47" spans="1:4" x14ac:dyDescent="0.3">
      <c r="A47" s="13" t="s">
        <v>94</v>
      </c>
      <c r="B47" s="38">
        <v>1265.2548400000001</v>
      </c>
      <c r="C47" s="38">
        <v>876.15012999999999</v>
      </c>
      <c r="D47" s="38">
        <v>254.88711000000001</v>
      </c>
    </row>
    <row r="48" spans="1:4" x14ac:dyDescent="0.3">
      <c r="A48" s="13" t="s">
        <v>95</v>
      </c>
      <c r="B48" s="38">
        <v>4728.6924399999998</v>
      </c>
      <c r="C48" s="38">
        <v>4240.5788599999996</v>
      </c>
      <c r="D48" s="38">
        <v>184.53151</v>
      </c>
    </row>
    <row r="49" spans="1:4" x14ac:dyDescent="0.3">
      <c r="A49" s="13" t="s">
        <v>96</v>
      </c>
      <c r="B49" s="38">
        <v>876480.1298</v>
      </c>
      <c r="C49" s="38">
        <v>19732.620080000001</v>
      </c>
      <c r="D49" s="38">
        <v>4370.5834999999997</v>
      </c>
    </row>
    <row r="50" spans="1:4" ht="27.6" x14ac:dyDescent="0.3">
      <c r="A50" s="13" t="s">
        <v>97</v>
      </c>
      <c r="B50" s="38">
        <v>234.28811999999999</v>
      </c>
      <c r="C50" s="38">
        <v>179.94479000000001</v>
      </c>
      <c r="D50" s="38">
        <v>54.343330000000002</v>
      </c>
    </row>
    <row r="51" spans="1:4" x14ac:dyDescent="0.3">
      <c r="A51" s="13" t="s">
        <v>98</v>
      </c>
      <c r="B51" s="38">
        <v>13052.552739999999</v>
      </c>
      <c r="C51" s="38">
        <v>3355.0950499999999</v>
      </c>
      <c r="D51" s="38">
        <v>999.13418999999999</v>
      </c>
    </row>
    <row r="52" spans="1:4" x14ac:dyDescent="0.3">
      <c r="A52" s="13" t="s">
        <v>99</v>
      </c>
      <c r="B52" s="38">
        <v>124776.66231</v>
      </c>
      <c r="C52" s="38">
        <v>2366.1296200000002</v>
      </c>
      <c r="D52" s="38">
        <v>631.87738999999999</v>
      </c>
    </row>
    <row r="53" spans="1:4" x14ac:dyDescent="0.3">
      <c r="A53" s="13" t="s">
        <v>100</v>
      </c>
      <c r="B53" s="38">
        <v>21852.52332</v>
      </c>
      <c r="C53" s="38">
        <v>15415.6541</v>
      </c>
      <c r="D53" s="38">
        <v>4215.5503200000003</v>
      </c>
    </row>
    <row r="54" spans="1:4" x14ac:dyDescent="0.3">
      <c r="A54" s="13" t="s">
        <v>101</v>
      </c>
      <c r="B54" s="38">
        <v>14803.51323</v>
      </c>
      <c r="C54" s="38">
        <v>910.91220999999996</v>
      </c>
      <c r="D54" s="38">
        <v>274.60928000000001</v>
      </c>
    </row>
    <row r="55" spans="1:4" x14ac:dyDescent="0.3">
      <c r="A55" s="13" t="s">
        <v>102</v>
      </c>
      <c r="B55" s="38">
        <v>2990.9822399999998</v>
      </c>
      <c r="C55" s="38">
        <v>764.93631000000005</v>
      </c>
      <c r="D55" s="38">
        <v>369.82067000000001</v>
      </c>
    </row>
    <row r="56" spans="1:4" x14ac:dyDescent="0.3">
      <c r="A56" s="13" t="s">
        <v>103</v>
      </c>
      <c r="B56" s="38">
        <v>3367.65031</v>
      </c>
      <c r="C56" s="38">
        <v>2073.1491999999998</v>
      </c>
      <c r="D56" s="38">
        <v>651.85621000000003</v>
      </c>
    </row>
    <row r="57" spans="1:4" x14ac:dyDescent="0.3">
      <c r="A57" s="13" t="s">
        <v>104</v>
      </c>
      <c r="B57" s="38">
        <v>6633.3521600000004</v>
      </c>
      <c r="C57" s="38">
        <v>2530.28406</v>
      </c>
      <c r="D57" s="38">
        <v>661.89166</v>
      </c>
    </row>
    <row r="58" spans="1:4" x14ac:dyDescent="0.3">
      <c r="A58" s="13" t="s">
        <v>105</v>
      </c>
      <c r="B58" s="38">
        <v>1089.8561500000001</v>
      </c>
      <c r="C58" s="38">
        <v>807.14057000000003</v>
      </c>
      <c r="D58" s="38">
        <v>209.50868</v>
      </c>
    </row>
    <row r="59" spans="1:4" x14ac:dyDescent="0.3">
      <c r="A59" s="13" t="s">
        <v>106</v>
      </c>
      <c r="B59" s="38">
        <v>619.67813999999998</v>
      </c>
      <c r="C59" s="38">
        <v>374.99662999999998</v>
      </c>
      <c r="D59" s="38">
        <v>113.24898</v>
      </c>
    </row>
    <row r="60" spans="1:4" x14ac:dyDescent="0.3">
      <c r="A60" s="13" t="s">
        <v>107</v>
      </c>
      <c r="B60" s="38">
        <v>872.8664</v>
      </c>
      <c r="C60" s="38">
        <v>546.63782000000003</v>
      </c>
      <c r="D60" s="38">
        <v>162.71381</v>
      </c>
    </row>
    <row r="61" spans="1:4" ht="27.6" x14ac:dyDescent="0.3">
      <c r="A61" s="13" t="s">
        <v>108</v>
      </c>
      <c r="B61" s="38">
        <v>17260.853009999999</v>
      </c>
      <c r="C61" s="38">
        <v>12013.491540000001</v>
      </c>
      <c r="D61" s="38">
        <v>2621.8860199999999</v>
      </c>
    </row>
    <row r="62" spans="1:4" x14ac:dyDescent="0.3">
      <c r="A62" s="28" t="s">
        <v>2</v>
      </c>
      <c r="B62" s="39">
        <v>4738513.8031599997</v>
      </c>
      <c r="C62" s="39">
        <v>289116.76637999999</v>
      </c>
      <c r="D62" s="39">
        <v>99590.122239999997</v>
      </c>
    </row>
  </sheetData>
  <mergeCells count="15">
    <mergeCell ref="A1:D1"/>
    <mergeCell ref="A2:D2"/>
    <mergeCell ref="A5:C5"/>
    <mergeCell ref="A11:C11"/>
    <mergeCell ref="A17:A18"/>
    <mergeCell ref="B17:B18"/>
    <mergeCell ref="C17:D17"/>
    <mergeCell ref="A6:C6"/>
    <mergeCell ref="A7:C7"/>
    <mergeCell ref="A8:C8"/>
    <mergeCell ref="A9:C9"/>
    <mergeCell ref="A10:C10"/>
    <mergeCell ref="A12:C12"/>
    <mergeCell ref="A13:C13"/>
    <mergeCell ref="A14:C14"/>
  </mergeCells>
  <pageMargins left="0.70866141732283472" right="0.70866141732283472" top="0.48" bottom="0.57999999999999996" header="0.31496062992125984" footer="0.31496062992125984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topLeftCell="D31" zoomScaleNormal="100" zoomScaleSheetLayoutView="100" workbookViewId="0">
      <selection activeCell="A34" sqref="A34:T34"/>
    </sheetView>
  </sheetViews>
  <sheetFormatPr defaultRowHeight="14.4" x14ac:dyDescent="0.3"/>
  <cols>
    <col min="1" max="1" width="38.33203125" customWidth="1"/>
    <col min="2" max="2" width="13.109375" customWidth="1"/>
    <col min="3" max="3" width="14.109375" customWidth="1"/>
    <col min="4" max="4" width="13" customWidth="1"/>
    <col min="5" max="6" width="13.109375" customWidth="1"/>
    <col min="7" max="7" width="14.21875" customWidth="1"/>
    <col min="8" max="9" width="13.5546875" customWidth="1"/>
    <col min="10" max="10" width="12.6640625" customWidth="1"/>
    <col min="11" max="11" width="11" customWidth="1"/>
    <col min="12" max="12" width="13.5546875" customWidth="1"/>
    <col min="13" max="14" width="13" customWidth="1"/>
    <col min="15" max="15" width="13.6640625" customWidth="1"/>
    <col min="16" max="16" width="12.33203125" customWidth="1"/>
  </cols>
  <sheetData>
    <row r="1" spans="1:20" s="18" customFormat="1" ht="15.6" x14ac:dyDescent="0.3">
      <c r="A1" s="21"/>
      <c r="C1" s="19" t="s">
        <v>8</v>
      </c>
    </row>
    <row r="2" spans="1:20" x14ac:dyDescent="0.3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2.8" x14ac:dyDescent="0.25">
      <c r="A3" s="20" t="s">
        <v>18</v>
      </c>
      <c r="B3" s="36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30</v>
      </c>
      <c r="N3" s="37" t="s">
        <v>31</v>
      </c>
      <c r="O3" s="37" t="s">
        <v>32</v>
      </c>
      <c r="P3" s="15" t="s">
        <v>6</v>
      </c>
    </row>
    <row r="4" spans="1:20" ht="27.6" x14ac:dyDescent="0.3">
      <c r="A4" s="35" t="s">
        <v>35</v>
      </c>
      <c r="B4" s="40"/>
      <c r="C4" s="40"/>
      <c r="D4" s="40"/>
      <c r="E4" s="40"/>
      <c r="F4" s="40"/>
      <c r="G4" s="40"/>
      <c r="H4" s="40"/>
      <c r="I4" s="40"/>
      <c r="J4" s="40">
        <v>1501.1659999999999</v>
      </c>
      <c r="K4" s="40">
        <v>199.5</v>
      </c>
      <c r="L4" s="40"/>
      <c r="M4" s="40"/>
      <c r="N4" s="40"/>
      <c r="O4" s="40"/>
      <c r="P4" s="41">
        <v>1700.6659999999999</v>
      </c>
      <c r="Q4" s="34"/>
      <c r="R4" s="34"/>
      <c r="S4" s="34"/>
      <c r="T4" s="34"/>
    </row>
    <row r="5" spans="1:20" ht="41.4" x14ac:dyDescent="0.3">
      <c r="A5" s="35" t="s">
        <v>36</v>
      </c>
      <c r="B5" s="40"/>
      <c r="C5" s="40">
        <v>22917.081999999999</v>
      </c>
      <c r="D5" s="40">
        <v>19052.831999999999</v>
      </c>
      <c r="E5" s="40">
        <v>6860</v>
      </c>
      <c r="F5" s="40"/>
      <c r="G5" s="40">
        <v>23873.666700000002</v>
      </c>
      <c r="H5" s="40">
        <v>11000</v>
      </c>
      <c r="I5" s="40">
        <v>6000</v>
      </c>
      <c r="J5" s="40">
        <v>2125.5839999999998</v>
      </c>
      <c r="K5" s="40">
        <v>4983.9160000000002</v>
      </c>
      <c r="L5" s="40"/>
      <c r="M5" s="40">
        <v>7785</v>
      </c>
      <c r="N5" s="40">
        <v>18680.08136</v>
      </c>
      <c r="O5" s="40">
        <v>16123.174999999999</v>
      </c>
      <c r="P5" s="41">
        <v>139401.33705999999</v>
      </c>
      <c r="Q5" s="34"/>
      <c r="R5" s="34"/>
      <c r="S5" s="34"/>
      <c r="T5" s="34"/>
    </row>
    <row r="6" spans="1:20" ht="41.4" x14ac:dyDescent="0.3">
      <c r="A6" s="35" t="s">
        <v>37</v>
      </c>
      <c r="B6" s="40">
        <v>430</v>
      </c>
      <c r="C6" s="40">
        <v>854.16700000000003</v>
      </c>
      <c r="D6" s="40">
        <v>40075</v>
      </c>
      <c r="E6" s="40"/>
      <c r="F6" s="40"/>
      <c r="G6" s="40"/>
      <c r="H6" s="40"/>
      <c r="I6" s="40">
        <v>200</v>
      </c>
      <c r="J6" s="40">
        <v>217.625</v>
      </c>
      <c r="K6" s="40">
        <v>100</v>
      </c>
      <c r="L6" s="40"/>
      <c r="M6" s="40"/>
      <c r="N6" s="40">
        <v>530</v>
      </c>
      <c r="O6" s="40"/>
      <c r="P6" s="41">
        <v>42406.792000000001</v>
      </c>
      <c r="Q6" s="34"/>
      <c r="R6" s="34"/>
      <c r="S6" s="34"/>
      <c r="T6" s="34"/>
    </row>
    <row r="7" spans="1:20" ht="69" x14ac:dyDescent="0.3">
      <c r="A7" s="35" t="s">
        <v>38</v>
      </c>
      <c r="B7" s="40">
        <v>48059.18417</v>
      </c>
      <c r="C7" s="40">
        <v>79839.267000000007</v>
      </c>
      <c r="D7" s="40">
        <v>22246</v>
      </c>
      <c r="E7" s="40">
        <v>14636</v>
      </c>
      <c r="F7" s="40">
        <v>5373</v>
      </c>
      <c r="G7" s="40">
        <v>27732.25</v>
      </c>
      <c r="H7" s="40">
        <v>20000</v>
      </c>
      <c r="I7" s="40">
        <v>5000</v>
      </c>
      <c r="J7" s="40">
        <v>32050.206999999999</v>
      </c>
      <c r="K7" s="40">
        <v>4867.5829999999996</v>
      </c>
      <c r="L7" s="40"/>
      <c r="M7" s="40">
        <v>16427.25</v>
      </c>
      <c r="N7" s="40">
        <v>14987.59253</v>
      </c>
      <c r="O7" s="40">
        <v>19556.082999999999</v>
      </c>
      <c r="P7" s="41">
        <v>310774.4167</v>
      </c>
      <c r="Q7" s="34"/>
      <c r="R7" s="34"/>
      <c r="S7" s="34"/>
      <c r="T7" s="34"/>
    </row>
    <row r="8" spans="1:20" ht="124.2" x14ac:dyDescent="0.3">
      <c r="A8" s="35" t="s">
        <v>39</v>
      </c>
      <c r="B8" s="40">
        <v>1300</v>
      </c>
      <c r="C8" s="40">
        <v>1300</v>
      </c>
      <c r="D8" s="40">
        <v>200</v>
      </c>
      <c r="E8" s="40"/>
      <c r="F8" s="40">
        <v>68</v>
      </c>
      <c r="G8" s="40">
        <v>608</v>
      </c>
      <c r="H8" s="40"/>
      <c r="I8" s="40"/>
      <c r="J8" s="40">
        <v>365</v>
      </c>
      <c r="K8" s="40"/>
      <c r="L8" s="40">
        <v>100</v>
      </c>
      <c r="M8" s="40"/>
      <c r="N8" s="40">
        <v>170</v>
      </c>
      <c r="O8" s="40"/>
      <c r="P8" s="41">
        <v>4111</v>
      </c>
      <c r="Q8" s="34"/>
      <c r="R8" s="34"/>
      <c r="S8" s="34"/>
      <c r="T8" s="34"/>
    </row>
    <row r="9" spans="1:20" ht="55.2" x14ac:dyDescent="0.3">
      <c r="A9" s="35" t="s">
        <v>40</v>
      </c>
      <c r="B9" s="40"/>
      <c r="C9" s="40"/>
      <c r="D9" s="40"/>
      <c r="E9" s="40"/>
      <c r="F9" s="40"/>
      <c r="G9" s="40"/>
      <c r="H9" s="40"/>
      <c r="I9" s="40"/>
      <c r="J9" s="40"/>
      <c r="K9" s="40">
        <v>4543.7175399999996</v>
      </c>
      <c r="L9" s="40"/>
      <c r="M9" s="40"/>
      <c r="N9" s="40"/>
      <c r="O9" s="40"/>
      <c r="P9" s="41">
        <v>4543.7175399999996</v>
      </c>
      <c r="Q9" s="34"/>
      <c r="R9" s="34"/>
      <c r="S9" s="34"/>
      <c r="T9" s="34"/>
    </row>
    <row r="10" spans="1:20" ht="96.6" x14ac:dyDescent="0.3">
      <c r="A10" s="35" t="s">
        <v>41</v>
      </c>
      <c r="B10" s="40">
        <v>127.15</v>
      </c>
      <c r="C10" s="40">
        <v>302.7</v>
      </c>
      <c r="D10" s="40"/>
      <c r="E10" s="40"/>
      <c r="F10" s="40"/>
      <c r="G10" s="40"/>
      <c r="H10" s="40"/>
      <c r="I10" s="40"/>
      <c r="J10" s="40">
        <v>213.45</v>
      </c>
      <c r="K10" s="40"/>
      <c r="L10" s="40"/>
      <c r="M10" s="40"/>
      <c r="N10" s="40"/>
      <c r="O10" s="40"/>
      <c r="P10" s="41">
        <v>643.29999999999995</v>
      </c>
      <c r="Q10" s="34"/>
      <c r="R10" s="34"/>
      <c r="S10" s="34"/>
      <c r="T10" s="34"/>
    </row>
    <row r="11" spans="1:20" ht="82.8" x14ac:dyDescent="0.3">
      <c r="A11" s="35" t="s">
        <v>42</v>
      </c>
      <c r="B11" s="40"/>
      <c r="C11" s="40">
        <v>4386.0829999999996</v>
      </c>
      <c r="D11" s="40">
        <v>652.75</v>
      </c>
      <c r="E11" s="40">
        <v>561.20000000000005</v>
      </c>
      <c r="F11" s="40">
        <v>166</v>
      </c>
      <c r="G11" s="40">
        <v>654.33333000000005</v>
      </c>
      <c r="H11" s="40">
        <v>200</v>
      </c>
      <c r="I11" s="40">
        <v>50</v>
      </c>
      <c r="J11" s="40"/>
      <c r="K11" s="40"/>
      <c r="L11" s="40">
        <v>265.58332999999999</v>
      </c>
      <c r="M11" s="40">
        <v>247.75</v>
      </c>
      <c r="N11" s="40">
        <v>246.33332999999999</v>
      </c>
      <c r="O11" s="40">
        <v>136.666</v>
      </c>
      <c r="P11" s="41">
        <v>7566.6989899999999</v>
      </c>
      <c r="Q11" s="34"/>
      <c r="R11" s="34"/>
      <c r="S11" s="34"/>
      <c r="T11" s="34"/>
    </row>
    <row r="12" spans="1:20" ht="96.6" x14ac:dyDescent="0.3">
      <c r="A12" s="35" t="s">
        <v>43</v>
      </c>
      <c r="B12" s="40">
        <v>603.79359999999997</v>
      </c>
      <c r="C12" s="40">
        <v>268.66699999999997</v>
      </c>
      <c r="D12" s="40">
        <v>179.166</v>
      </c>
      <c r="E12" s="40">
        <v>82.8</v>
      </c>
      <c r="F12" s="40">
        <v>74.5</v>
      </c>
      <c r="G12" s="40">
        <v>89.583330000000004</v>
      </c>
      <c r="H12" s="40">
        <v>72.98742</v>
      </c>
      <c r="I12" s="40">
        <v>90</v>
      </c>
      <c r="J12" s="40">
        <v>148.416</v>
      </c>
      <c r="K12" s="40">
        <v>69.346000000000004</v>
      </c>
      <c r="L12" s="40"/>
      <c r="M12" s="40">
        <v>90.75</v>
      </c>
      <c r="N12" s="40">
        <v>91.114000000000004</v>
      </c>
      <c r="O12" s="40">
        <v>118.35525</v>
      </c>
      <c r="P12" s="41">
        <v>1979.4785999999999</v>
      </c>
      <c r="Q12" s="34"/>
      <c r="R12" s="34"/>
      <c r="S12" s="34"/>
      <c r="T12" s="34"/>
    </row>
    <row r="13" spans="1:20" ht="69" x14ac:dyDescent="0.3">
      <c r="A13" s="35" t="s">
        <v>44</v>
      </c>
      <c r="B13" s="40">
        <v>383.9</v>
      </c>
      <c r="C13" s="40">
        <v>411.37799999999999</v>
      </c>
      <c r="D13" s="40">
        <v>450</v>
      </c>
      <c r="E13" s="40">
        <v>210</v>
      </c>
      <c r="F13" s="40">
        <v>76.8</v>
      </c>
      <c r="G13" s="40">
        <v>395</v>
      </c>
      <c r="H13" s="40">
        <v>85.3416</v>
      </c>
      <c r="I13" s="40">
        <v>25</v>
      </c>
      <c r="J13" s="40">
        <v>436.16500000000002</v>
      </c>
      <c r="K13" s="40">
        <v>77.197000000000003</v>
      </c>
      <c r="L13" s="40">
        <v>60.014000000000003</v>
      </c>
      <c r="M13" s="40">
        <v>73</v>
      </c>
      <c r="N13" s="40">
        <v>92.710999999999999</v>
      </c>
      <c r="O13" s="40">
        <v>72.46208</v>
      </c>
      <c r="P13" s="41">
        <v>2848.9686799999999</v>
      </c>
      <c r="Q13" s="34"/>
      <c r="R13" s="34"/>
      <c r="S13" s="34"/>
      <c r="T13" s="34"/>
    </row>
    <row r="14" spans="1:20" ht="82.8" x14ac:dyDescent="0.3">
      <c r="A14" s="35" t="s">
        <v>45</v>
      </c>
      <c r="B14" s="40">
        <v>2002.5608500000001</v>
      </c>
      <c r="C14" s="40">
        <v>1065.6120000000001</v>
      </c>
      <c r="D14" s="40">
        <v>309</v>
      </c>
      <c r="E14" s="40">
        <v>139</v>
      </c>
      <c r="F14" s="40">
        <v>116.1</v>
      </c>
      <c r="G14" s="40">
        <v>213</v>
      </c>
      <c r="H14" s="40">
        <v>91.643079999999998</v>
      </c>
      <c r="I14" s="40">
        <v>75</v>
      </c>
      <c r="J14" s="40">
        <v>424.88600000000002</v>
      </c>
      <c r="K14" s="40">
        <v>176.215</v>
      </c>
      <c r="L14" s="40">
        <v>80.013000000000005</v>
      </c>
      <c r="M14" s="40">
        <v>201.5</v>
      </c>
      <c r="N14" s="40">
        <v>227.30500000000001</v>
      </c>
      <c r="O14" s="40">
        <v>138.20533</v>
      </c>
      <c r="P14" s="41">
        <v>5260.0402599999998</v>
      </c>
      <c r="Q14" s="34"/>
      <c r="R14" s="34"/>
      <c r="S14" s="34"/>
      <c r="T14" s="34"/>
    </row>
    <row r="15" spans="1:20" ht="124.2" x14ac:dyDescent="0.3">
      <c r="A15" s="35" t="s">
        <v>46</v>
      </c>
      <c r="B15" s="40">
        <v>31375.616699999999</v>
      </c>
      <c r="C15" s="40">
        <v>2170.3000000000002</v>
      </c>
      <c r="D15" s="40">
        <v>186.416</v>
      </c>
      <c r="E15" s="40"/>
      <c r="F15" s="40"/>
      <c r="G15" s="40"/>
      <c r="H15" s="40"/>
      <c r="I15" s="40"/>
      <c r="J15" s="40">
        <v>60</v>
      </c>
      <c r="K15" s="40"/>
      <c r="L15" s="40"/>
      <c r="M15" s="40"/>
      <c r="N15" s="40"/>
      <c r="O15" s="40"/>
      <c r="P15" s="41">
        <v>33792.332699999999</v>
      </c>
      <c r="Q15" s="34"/>
      <c r="R15" s="34"/>
      <c r="S15" s="34"/>
      <c r="T15" s="34"/>
    </row>
    <row r="16" spans="1:20" ht="110.4" x14ac:dyDescent="0.3">
      <c r="A16" s="35" t="s">
        <v>47</v>
      </c>
      <c r="B16" s="40"/>
      <c r="C16" s="40">
        <v>4823.75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>
        <v>4823.75</v>
      </c>
      <c r="Q16" s="34"/>
      <c r="R16" s="34"/>
      <c r="S16" s="34"/>
      <c r="T16" s="34"/>
    </row>
    <row r="17" spans="1:20" ht="110.4" x14ac:dyDescent="0.3">
      <c r="A17" s="35" t="s">
        <v>48</v>
      </c>
      <c r="B17" s="40">
        <v>237.9</v>
      </c>
      <c r="C17" s="40">
        <v>171.33332999999999</v>
      </c>
      <c r="D17" s="40"/>
      <c r="E17" s="40"/>
      <c r="F17" s="40"/>
      <c r="G17" s="40">
        <v>36.747999999999998</v>
      </c>
      <c r="H17" s="40"/>
      <c r="I17" s="40"/>
      <c r="J17" s="40">
        <v>76.5</v>
      </c>
      <c r="K17" s="40"/>
      <c r="L17" s="40"/>
      <c r="M17" s="40">
        <v>9.5</v>
      </c>
      <c r="N17" s="40"/>
      <c r="O17" s="40"/>
      <c r="P17" s="41">
        <v>531.98132999999996</v>
      </c>
      <c r="Q17" s="34"/>
      <c r="R17" s="34"/>
      <c r="S17" s="34"/>
      <c r="T17" s="34"/>
    </row>
    <row r="18" spans="1:20" ht="358.8" x14ac:dyDescent="0.3">
      <c r="A18" s="35" t="s">
        <v>49</v>
      </c>
      <c r="B18" s="40">
        <v>19035.2</v>
      </c>
      <c r="C18" s="40">
        <v>14720.54039</v>
      </c>
      <c r="D18" s="40">
        <v>2680</v>
      </c>
      <c r="E18" s="40">
        <v>2100</v>
      </c>
      <c r="F18" s="40">
        <v>350</v>
      </c>
      <c r="G18" s="40">
        <v>3235.3</v>
      </c>
      <c r="H18" s="40">
        <v>1191.9179999999999</v>
      </c>
      <c r="I18" s="40">
        <v>112</v>
      </c>
      <c r="J18" s="40">
        <v>6100</v>
      </c>
      <c r="K18" s="40">
        <v>1713.434</v>
      </c>
      <c r="L18" s="40">
        <v>1500</v>
      </c>
      <c r="M18" s="40">
        <v>1700</v>
      </c>
      <c r="N18" s="40">
        <v>1529.2449999999999</v>
      </c>
      <c r="O18" s="40">
        <v>1400</v>
      </c>
      <c r="P18" s="41">
        <v>57367.637390000004</v>
      </c>
      <c r="Q18" s="34"/>
      <c r="R18" s="34"/>
      <c r="S18" s="34"/>
      <c r="T18" s="34"/>
    </row>
    <row r="19" spans="1:20" ht="179.4" x14ac:dyDescent="0.3">
      <c r="A19" s="35" t="s">
        <v>50</v>
      </c>
      <c r="B19" s="40">
        <v>185936.44115999999</v>
      </c>
      <c r="C19" s="40">
        <v>99653.004000000001</v>
      </c>
      <c r="D19" s="40">
        <v>23556.078280000002</v>
      </c>
      <c r="E19" s="40">
        <v>17690</v>
      </c>
      <c r="F19" s="40">
        <v>6155</v>
      </c>
      <c r="G19" s="40">
        <v>26670.131000000001</v>
      </c>
      <c r="H19" s="40">
        <v>10158.833000000001</v>
      </c>
      <c r="I19" s="40">
        <v>3155</v>
      </c>
      <c r="J19" s="40">
        <v>25448.2</v>
      </c>
      <c r="K19" s="40">
        <v>6526.2030000000004</v>
      </c>
      <c r="L19" s="40">
        <v>12000</v>
      </c>
      <c r="M19" s="40">
        <v>15565.01</v>
      </c>
      <c r="N19" s="40">
        <v>14575.222</v>
      </c>
      <c r="O19" s="40">
        <v>17898.68233</v>
      </c>
      <c r="P19" s="41">
        <v>464987.80476999999</v>
      </c>
      <c r="Q19" s="34"/>
      <c r="R19" s="34"/>
      <c r="S19" s="34"/>
      <c r="T19" s="34"/>
    </row>
    <row r="20" spans="1:20" ht="110.4" x14ac:dyDescent="0.3">
      <c r="A20" s="35" t="s">
        <v>51</v>
      </c>
      <c r="B20" s="40">
        <v>7595.71</v>
      </c>
      <c r="C20" s="40">
        <v>2357</v>
      </c>
      <c r="D20" s="40">
        <v>850</v>
      </c>
      <c r="E20" s="40">
        <v>1100</v>
      </c>
      <c r="F20" s="40">
        <v>380</v>
      </c>
      <c r="G20" s="40">
        <v>1783.91</v>
      </c>
      <c r="H20" s="40">
        <v>1269</v>
      </c>
      <c r="I20" s="40">
        <v>80</v>
      </c>
      <c r="J20" s="40">
        <v>875</v>
      </c>
      <c r="K20" s="40">
        <v>850</v>
      </c>
      <c r="L20" s="40">
        <v>2074.09</v>
      </c>
      <c r="M20" s="40">
        <v>1036.5999999999999</v>
      </c>
      <c r="N20" s="40">
        <v>454.86200000000002</v>
      </c>
      <c r="O20" s="40">
        <v>700</v>
      </c>
      <c r="P20" s="41">
        <v>21406.171999999999</v>
      </c>
      <c r="Q20" s="34"/>
      <c r="R20" s="34"/>
      <c r="S20" s="34"/>
      <c r="T20" s="34"/>
    </row>
    <row r="21" spans="1:20" ht="151.80000000000001" x14ac:dyDescent="0.3">
      <c r="A21" s="35" t="s">
        <v>52</v>
      </c>
      <c r="B21" s="40">
        <v>3.8</v>
      </c>
      <c r="C21" s="40">
        <v>7.4474400000000003</v>
      </c>
      <c r="D21" s="40"/>
      <c r="E21" s="40"/>
      <c r="F21" s="40"/>
      <c r="G21" s="40"/>
      <c r="H21" s="40">
        <v>3.7250000000000001</v>
      </c>
      <c r="I21" s="40"/>
      <c r="J21" s="40">
        <v>3.7240000000000002</v>
      </c>
      <c r="K21" s="40">
        <v>4.0101599999999999</v>
      </c>
      <c r="L21" s="40"/>
      <c r="M21" s="40">
        <v>14.5</v>
      </c>
      <c r="N21" s="40"/>
      <c r="O21" s="40"/>
      <c r="P21" s="41">
        <v>37.206600000000002</v>
      </c>
      <c r="Q21" s="34"/>
      <c r="R21" s="34"/>
      <c r="S21" s="34"/>
      <c r="T21" s="34"/>
    </row>
    <row r="22" spans="1:20" ht="96.6" x14ac:dyDescent="0.3">
      <c r="A22" s="35" t="s">
        <v>53</v>
      </c>
      <c r="B22" s="40">
        <v>150</v>
      </c>
      <c r="C22" s="40"/>
      <c r="D22" s="40">
        <v>150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>
        <v>300</v>
      </c>
      <c r="Q22" s="34"/>
      <c r="R22" s="34"/>
      <c r="S22" s="34"/>
      <c r="T22" s="34"/>
    </row>
    <row r="23" spans="1:20" ht="138" x14ac:dyDescent="0.3">
      <c r="A23" s="35" t="s">
        <v>54</v>
      </c>
      <c r="B23" s="40">
        <v>12381.816000000001</v>
      </c>
      <c r="C23" s="40">
        <v>2323</v>
      </c>
      <c r="D23" s="40">
        <v>456</v>
      </c>
      <c r="E23" s="40">
        <v>256</v>
      </c>
      <c r="F23" s="40">
        <v>95</v>
      </c>
      <c r="G23" s="40">
        <v>350.08</v>
      </c>
      <c r="H23" s="40">
        <v>51.844000000000001</v>
      </c>
      <c r="I23" s="40">
        <v>33</v>
      </c>
      <c r="J23" s="40">
        <v>1306</v>
      </c>
      <c r="K23" s="40">
        <v>291.32499999999999</v>
      </c>
      <c r="L23" s="40"/>
      <c r="M23" s="40">
        <v>252.2</v>
      </c>
      <c r="N23" s="40">
        <v>705.62225000000001</v>
      </c>
      <c r="O23" s="40">
        <v>725.673</v>
      </c>
      <c r="P23" s="41">
        <v>19227.560249999999</v>
      </c>
      <c r="Q23" s="34"/>
      <c r="R23" s="34"/>
      <c r="S23" s="34"/>
      <c r="T23" s="34"/>
    </row>
    <row r="24" spans="1:20" ht="138" x14ac:dyDescent="0.3">
      <c r="A24" s="35" t="s">
        <v>55</v>
      </c>
      <c r="B24" s="40">
        <v>126376.53894</v>
      </c>
      <c r="C24" s="40">
        <v>48151.97</v>
      </c>
      <c r="D24" s="40">
        <v>8995.8649999999998</v>
      </c>
      <c r="E24" s="40">
        <v>8240</v>
      </c>
      <c r="F24" s="40">
        <v>1731</v>
      </c>
      <c r="G24" s="40">
        <v>5312</v>
      </c>
      <c r="H24" s="40">
        <v>2741.0830000000001</v>
      </c>
      <c r="I24" s="40">
        <v>1352.6</v>
      </c>
      <c r="J24" s="40">
        <v>22949.1</v>
      </c>
      <c r="K24" s="40">
        <v>3539.9</v>
      </c>
      <c r="L24" s="40">
        <v>4153.5479999999998</v>
      </c>
      <c r="M24" s="40">
        <v>4290.6000000000004</v>
      </c>
      <c r="N24" s="40">
        <v>5503.25</v>
      </c>
      <c r="O24" s="40">
        <v>4205.7079999999996</v>
      </c>
      <c r="P24" s="41">
        <v>247543.16294000001</v>
      </c>
      <c r="Q24" s="34"/>
      <c r="R24" s="34"/>
      <c r="S24" s="34"/>
      <c r="T24" s="34"/>
    </row>
    <row r="25" spans="1:20" ht="82.8" x14ac:dyDescent="0.3">
      <c r="A25" s="35" t="s">
        <v>56</v>
      </c>
      <c r="B25" s="40">
        <v>62539.991399999999</v>
      </c>
      <c r="C25" s="40">
        <v>6282.75</v>
      </c>
      <c r="D25" s="40">
        <v>6474</v>
      </c>
      <c r="E25" s="40">
        <v>1910</v>
      </c>
      <c r="F25" s="40">
        <v>433.83</v>
      </c>
      <c r="G25" s="40">
        <v>2500</v>
      </c>
      <c r="H25" s="40">
        <v>264.24567000000002</v>
      </c>
      <c r="I25" s="40">
        <v>50</v>
      </c>
      <c r="J25" s="40">
        <v>2017.33807</v>
      </c>
      <c r="K25" s="40">
        <v>494.5</v>
      </c>
      <c r="L25" s="40">
        <v>100</v>
      </c>
      <c r="M25" s="40">
        <v>944.38</v>
      </c>
      <c r="N25" s="40">
        <v>1382.9829199999999</v>
      </c>
      <c r="O25" s="40">
        <v>1514.3820000000001</v>
      </c>
      <c r="P25" s="41">
        <v>86908.40006</v>
      </c>
      <c r="Q25" s="34"/>
      <c r="R25" s="34"/>
      <c r="S25" s="34"/>
      <c r="T25" s="34"/>
    </row>
    <row r="26" spans="1:20" ht="110.4" x14ac:dyDescent="0.3">
      <c r="A26" s="35" t="s">
        <v>57</v>
      </c>
      <c r="B26" s="40">
        <v>2647.8329199999998</v>
      </c>
      <c r="C26" s="40">
        <v>1348.9010000000001</v>
      </c>
      <c r="D26" s="40">
        <v>260</v>
      </c>
      <c r="E26" s="40">
        <v>180</v>
      </c>
      <c r="F26" s="40">
        <v>55</v>
      </c>
      <c r="G26" s="40">
        <v>278.62</v>
      </c>
      <c r="H26" s="40">
        <v>91.98</v>
      </c>
      <c r="I26" s="40">
        <v>25</v>
      </c>
      <c r="J26" s="40">
        <v>373</v>
      </c>
      <c r="K26" s="40">
        <v>70.926000000000002</v>
      </c>
      <c r="L26" s="40">
        <v>100</v>
      </c>
      <c r="M26" s="40">
        <v>114.3</v>
      </c>
      <c r="N26" s="40">
        <v>121.72199999999999</v>
      </c>
      <c r="O26" s="40">
        <v>123.2439</v>
      </c>
      <c r="P26" s="41">
        <v>5790.5258199999998</v>
      </c>
      <c r="Q26" s="34"/>
      <c r="R26" s="34"/>
      <c r="S26" s="34"/>
      <c r="T26" s="34"/>
    </row>
    <row r="27" spans="1:20" ht="82.8" x14ac:dyDescent="0.3">
      <c r="A27" s="35" t="s">
        <v>58</v>
      </c>
      <c r="B27" s="40"/>
      <c r="C27" s="40">
        <v>1585.75</v>
      </c>
      <c r="D27" s="40">
        <v>108.691</v>
      </c>
      <c r="E27" s="40"/>
      <c r="F27" s="40"/>
      <c r="G27" s="40">
        <v>200</v>
      </c>
      <c r="H27" s="40"/>
      <c r="I27" s="40"/>
      <c r="J27" s="40">
        <v>192</v>
      </c>
      <c r="K27" s="40"/>
      <c r="L27" s="40"/>
      <c r="M27" s="40">
        <v>150</v>
      </c>
      <c r="N27" s="40"/>
      <c r="O27" s="40"/>
      <c r="P27" s="41">
        <v>2236.4409999999998</v>
      </c>
      <c r="Q27" s="34"/>
      <c r="R27" s="34"/>
      <c r="S27" s="34"/>
      <c r="T27" s="34"/>
    </row>
    <row r="28" spans="1:20" ht="96.6" x14ac:dyDescent="0.3">
      <c r="A28" s="35" t="s">
        <v>59</v>
      </c>
      <c r="B28" s="40"/>
      <c r="C28" s="40"/>
      <c r="D28" s="40"/>
      <c r="E28" s="40"/>
      <c r="F28" s="40"/>
      <c r="G28" s="40">
        <v>1250</v>
      </c>
      <c r="H28" s="40"/>
      <c r="I28" s="40"/>
      <c r="J28" s="40">
        <v>2940</v>
      </c>
      <c r="K28" s="40"/>
      <c r="L28" s="40"/>
      <c r="M28" s="40"/>
      <c r="N28" s="40"/>
      <c r="O28" s="40"/>
      <c r="P28" s="41">
        <v>4190</v>
      </c>
      <c r="Q28" s="34"/>
      <c r="R28" s="34"/>
      <c r="S28" s="34"/>
      <c r="T28" s="34"/>
    </row>
    <row r="29" spans="1:20" ht="193.2" x14ac:dyDescent="0.3">
      <c r="A29" s="35" t="s">
        <v>60</v>
      </c>
      <c r="B29" s="40">
        <v>383</v>
      </c>
      <c r="C29" s="40">
        <v>376.05799999999999</v>
      </c>
      <c r="D29" s="40"/>
      <c r="E29" s="40"/>
      <c r="F29" s="40"/>
      <c r="G29" s="40"/>
      <c r="H29" s="40"/>
      <c r="I29" s="40"/>
      <c r="J29" s="40">
        <v>125.666</v>
      </c>
      <c r="K29" s="40"/>
      <c r="L29" s="40"/>
      <c r="M29" s="40"/>
      <c r="N29" s="40"/>
      <c r="O29" s="40"/>
      <c r="P29" s="41">
        <v>884.72400000000005</v>
      </c>
      <c r="Q29" s="34"/>
      <c r="R29" s="34"/>
      <c r="S29" s="34"/>
      <c r="T29" s="34"/>
    </row>
    <row r="30" spans="1:20" ht="55.2" x14ac:dyDescent="0.3">
      <c r="A30" s="35" t="s">
        <v>61</v>
      </c>
      <c r="B30" s="40"/>
      <c r="C30" s="40"/>
      <c r="D30" s="40"/>
      <c r="E30" s="40"/>
      <c r="F30" s="40"/>
      <c r="G30" s="40"/>
      <c r="H30" s="40"/>
      <c r="I30" s="40"/>
      <c r="J30" s="40">
        <v>36167</v>
      </c>
      <c r="K30" s="40"/>
      <c r="L30" s="40"/>
      <c r="M30" s="40"/>
      <c r="N30" s="40"/>
      <c r="O30" s="40"/>
      <c r="P30" s="41">
        <v>36167</v>
      </c>
      <c r="Q30" s="34"/>
      <c r="R30" s="34"/>
      <c r="S30" s="34"/>
      <c r="T30" s="34"/>
    </row>
    <row r="31" spans="1:20" ht="41.4" x14ac:dyDescent="0.3">
      <c r="A31" s="35" t="s">
        <v>62</v>
      </c>
      <c r="B31" s="40"/>
      <c r="C31" s="40">
        <v>821.55</v>
      </c>
      <c r="D31" s="40">
        <v>159.75</v>
      </c>
      <c r="E31" s="40">
        <v>342.35</v>
      </c>
      <c r="F31" s="40">
        <v>136.94999999999999</v>
      </c>
      <c r="G31" s="40">
        <v>45.65</v>
      </c>
      <c r="H31" s="40">
        <v>91.3</v>
      </c>
      <c r="I31" s="40">
        <v>51.2</v>
      </c>
      <c r="J31" s="40"/>
      <c r="K31" s="40">
        <v>121.175</v>
      </c>
      <c r="L31" s="40">
        <v>339.32499999999999</v>
      </c>
      <c r="M31" s="40">
        <v>315.07499999999999</v>
      </c>
      <c r="N31" s="40">
        <v>290.85000000000002</v>
      </c>
      <c r="O31" s="40">
        <v>290.85000000000002</v>
      </c>
      <c r="P31" s="41">
        <v>3006.0250000000001</v>
      </c>
      <c r="Q31" s="34"/>
      <c r="R31" s="34"/>
      <c r="S31" s="34"/>
      <c r="T31" s="34"/>
    </row>
    <row r="32" spans="1:20" ht="41.4" x14ac:dyDescent="0.3">
      <c r="A32" s="35" t="s">
        <v>63</v>
      </c>
      <c r="B32" s="40"/>
      <c r="C32" s="40">
        <v>26.814540000000001</v>
      </c>
      <c r="D32" s="40">
        <v>26.814540000000001</v>
      </c>
      <c r="E32" s="40"/>
      <c r="F32" s="40"/>
      <c r="G32" s="40"/>
      <c r="H32" s="40">
        <v>26.814540000000001</v>
      </c>
      <c r="I32" s="40"/>
      <c r="J32" s="40"/>
      <c r="K32" s="40"/>
      <c r="L32" s="40"/>
      <c r="M32" s="40"/>
      <c r="N32" s="40"/>
      <c r="O32" s="40"/>
      <c r="P32" s="41">
        <v>80.443619999999996</v>
      </c>
      <c r="Q32" s="34"/>
      <c r="R32" s="34"/>
      <c r="S32" s="34"/>
      <c r="T32" s="34"/>
    </row>
    <row r="33" spans="1:20" ht="55.2" x14ac:dyDescent="0.3">
      <c r="A33" s="35" t="s">
        <v>64</v>
      </c>
      <c r="B33" s="40"/>
      <c r="C33" s="40"/>
      <c r="D33" s="40">
        <v>128.83337</v>
      </c>
      <c r="E33" s="40">
        <v>53.233330000000002</v>
      </c>
      <c r="F33" s="40">
        <v>22.283329999999999</v>
      </c>
      <c r="G33" s="40">
        <v>89.633330000000001</v>
      </c>
      <c r="H33" s="40">
        <v>37.075000000000003</v>
      </c>
      <c r="I33" s="40">
        <v>8.0749999999999993</v>
      </c>
      <c r="J33" s="40">
        <v>189.9</v>
      </c>
      <c r="K33" s="40">
        <v>25.425000000000001</v>
      </c>
      <c r="L33" s="40">
        <v>51.316670000000002</v>
      </c>
      <c r="M33" s="40">
        <v>53.8</v>
      </c>
      <c r="N33" s="40">
        <v>46.158329999999999</v>
      </c>
      <c r="O33" s="40">
        <v>19.350000000000001</v>
      </c>
      <c r="P33" s="41">
        <v>725.08335999999997</v>
      </c>
      <c r="Q33" s="34"/>
      <c r="R33" s="34"/>
      <c r="S33" s="34"/>
      <c r="T33" s="34"/>
    </row>
    <row r="34" spans="1:20" x14ac:dyDescent="0.3">
      <c r="A34" s="32" t="s">
        <v>65</v>
      </c>
      <c r="B34" s="41">
        <v>501570.43573999999</v>
      </c>
      <c r="C34" s="41">
        <v>296165.12469999999</v>
      </c>
      <c r="D34" s="41">
        <v>127197.19619</v>
      </c>
      <c r="E34" s="41">
        <v>54360.583330000001</v>
      </c>
      <c r="F34" s="41">
        <v>15233.46333</v>
      </c>
      <c r="G34" s="41">
        <v>95317.90569</v>
      </c>
      <c r="H34" s="41">
        <v>47377.790309999997</v>
      </c>
      <c r="I34" s="41">
        <v>16306.875</v>
      </c>
      <c r="J34" s="41">
        <v>136305.92707000001</v>
      </c>
      <c r="K34" s="41">
        <v>28654.3727</v>
      </c>
      <c r="L34" s="41">
        <v>20823.89</v>
      </c>
      <c r="M34" s="41">
        <v>49271.214999999997</v>
      </c>
      <c r="N34" s="41">
        <v>59635.051720000003</v>
      </c>
      <c r="O34" s="41">
        <v>63022.835890000002</v>
      </c>
      <c r="P34" s="41">
        <v>1511242.6666699999</v>
      </c>
      <c r="Q34" s="33"/>
      <c r="R34" s="33"/>
      <c r="S34" s="33"/>
      <c r="T34" s="33"/>
    </row>
  </sheetData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2020-05-06T23:41:07Z</dcterms:modified>
</cp:coreProperties>
</file>