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Бюджетный отдел\Ахметшина Ирина\БЮДЖЕТ 2024-2026\Прогноз ГАД из 1С\Расч\"/>
    </mc:Choice>
  </mc:AlternateContent>
  <bookViews>
    <workbookView xWindow="0" yWindow="0" windowWidth="28800" windowHeight="12300"/>
  </bookViews>
  <sheets>
    <sheet name="Прил к проекту!!!" sheetId="1" r:id="rId1"/>
  </sheets>
  <definedNames>
    <definedName name="_xlnm.Print_Area" localSheetId="0">'Прил к проекту!!!'!$A$1:$G$38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7" i="1" l="1"/>
  <c r="E10" i="1" s="1"/>
  <c r="F37" i="1"/>
  <c r="D10" i="1" s="1"/>
  <c r="E37" i="1"/>
  <c r="D37" i="1"/>
  <c r="C37" i="1"/>
  <c r="G31" i="1"/>
  <c r="E9" i="1" s="1"/>
  <c r="F31" i="1"/>
  <c r="E31" i="1"/>
  <c r="D31" i="1"/>
  <c r="C31" i="1"/>
  <c r="D26" i="1"/>
  <c r="D25" i="1"/>
  <c r="E25" i="1" s="1"/>
  <c r="E8" i="1" s="1"/>
  <c r="D24" i="1"/>
  <c r="D23" i="1"/>
  <c r="E23" i="1" s="1"/>
  <c r="D8" i="1" s="1"/>
  <c r="D22" i="1"/>
  <c r="E21" i="1"/>
  <c r="C8" i="1" s="1"/>
  <c r="D21" i="1"/>
  <c r="D14" i="1"/>
  <c r="D16" i="1" s="1"/>
  <c r="C14" i="1"/>
  <c r="C15" i="1" s="1"/>
  <c r="C16" i="1" s="1"/>
  <c r="B14" i="1"/>
  <c r="B15" i="1" s="1"/>
  <c r="C10" i="1"/>
  <c r="D9" i="1"/>
  <c r="C9" i="1"/>
  <c r="B16" i="1" l="1"/>
  <c r="E16" i="1" s="1"/>
  <c r="E7" i="1" s="1"/>
  <c r="E6" i="1" s="1"/>
  <c r="D15" i="1"/>
  <c r="E15" i="1" s="1"/>
  <c r="D7" i="1" s="1"/>
  <c r="D6" i="1" s="1"/>
  <c r="E14" i="1"/>
  <c r="C7" i="1" s="1"/>
  <c r="C6" i="1" s="1"/>
</calcChain>
</file>

<file path=xl/sharedStrings.xml><?xml version="1.0" encoding="utf-8"?>
<sst xmlns="http://schemas.openxmlformats.org/spreadsheetml/2006/main" count="59" uniqueCount="35">
  <si>
    <t>Расчет планируемых поступлений на 2024-2026 годы</t>
  </si>
  <si>
    <t xml:space="preserve"> Наименование показателя</t>
  </si>
  <si>
    <t>Код дохода по бюджетной классификации</t>
  </si>
  <si>
    <t>Прогноз поступлений доходов по годам</t>
  </si>
  <si>
    <t>2024</t>
  </si>
  <si>
    <t>2025</t>
  </si>
  <si>
    <t>2026</t>
  </si>
  <si>
    <t>1</t>
  </si>
  <si>
    <t>Доходы бюджета - всего, в тч: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</si>
  <si>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субъектов Российской Федерации</t>
  </si>
  <si>
    <t xml:space="preserve">813 1 08 07082 01 0000 110 </t>
  </si>
  <si>
    <t xml:space="preserve">Государственная пошлина за действия органов исполнительной власти субъектов Российской Федерации, связанные с государственной аккредитацией образовательных учреждений, Российской Федерации в области образования
осуществляемой в пределах переданных полномочий </t>
  </si>
  <si>
    <t xml:space="preserve">813 1 08 07380 01 0000 110 </t>
  </si>
  <si>
    <t>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образовании, об ученых степенях и ученых званиях в пределах переданных полномочий Российской Федерации в области образования</t>
  </si>
  <si>
    <t xml:space="preserve">813 1 08 07390 01 0000 110 </t>
  </si>
  <si>
    <t xml:space="preserve"> Плата по соглашениям 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субъектов Российской Федерации</t>
  </si>
  <si>
    <t>813 1 11 05322 02 0000 120</t>
  </si>
  <si>
    <t>1. Расчет о прогнозируемом поступлении государственной пошлины за переоформление документа, подтверждающего наличие лицензии</t>
  </si>
  <si>
    <t>Количество образовательных учреждений, к переоформлению</t>
  </si>
  <si>
    <t>Размер пошлины, рублей</t>
  </si>
  <si>
    <t>итого</t>
  </si>
  <si>
    <t>ГОД</t>
  </si>
  <si>
    <t xml:space="preserve">В соответствии с законодательством и нормативно-правовыми актами выдаются бессрочные лицензии. </t>
  </si>
  <si>
    <t>2. Расчет о прогнозируемом поступлении государственной пошлины за государственную аккредитацию образовательных учреждений</t>
  </si>
  <si>
    <t>Типы образовательных учреждений</t>
  </si>
  <si>
    <t>количество учреждений(количество программ)</t>
  </si>
  <si>
    <t>ИТОГО</t>
  </si>
  <si>
    <t xml:space="preserve">ВСЕГО </t>
  </si>
  <si>
    <t>Общеобразовательные</t>
  </si>
  <si>
    <t>Среднего профессионального образования</t>
  </si>
  <si>
    <t>3. Расчет о прогнозируемом поступлении государственной пошлины по проставлению апостиля на документах государственного образца об образовании, об ученых степенях и ученых званиях</t>
  </si>
  <si>
    <t>Фактическое поступление в 2022 году</t>
  </si>
  <si>
    <t>Фактическое поступление в 2023 году (по состоянию на 01.07.2023)</t>
  </si>
  <si>
    <t>4. Расчет платы по соглашениям 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субъектов Российской Федерации</t>
  </si>
  <si>
    <t>Доходы бюджета - 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</si>
</sst>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6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ill="1"/>
    <xf numFmtId="0" fontId="3" fillId="0" borderId="0" xfId="0" applyFont="1" applyFill="1"/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top"/>
    </xf>
    <xf numFmtId="0" fontId="4" fillId="0" borderId="2" xfId="0" applyFont="1" applyFill="1" applyBorder="1"/>
    <xf numFmtId="0" fontId="4" fillId="0" borderId="3" xfId="0" applyFont="1" applyFill="1" applyBorder="1"/>
    <xf numFmtId="164" fontId="4" fillId="0" borderId="2" xfId="0" applyNumberFormat="1" applyFont="1" applyFill="1" applyBorder="1" applyAlignment="1">
      <alignment horizontal="right"/>
    </xf>
    <xf numFmtId="0" fontId="3" fillId="0" borderId="4" xfId="0" applyFont="1" applyFill="1" applyBorder="1" applyAlignment="1">
      <alignment wrapText="1"/>
    </xf>
    <xf numFmtId="0" fontId="3" fillId="0" borderId="3" xfId="0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right" vertical="center"/>
    </xf>
    <xf numFmtId="2" fontId="3" fillId="0" borderId="2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2" xfId="0" applyNumberFormat="1" applyFont="1" applyFill="1" applyBorder="1" applyAlignment="1"/>
    <xf numFmtId="4" fontId="3" fillId="0" borderId="2" xfId="0" applyNumberFormat="1" applyFont="1" applyFill="1" applyBorder="1" applyAlignment="1"/>
    <xf numFmtId="0" fontId="3" fillId="0" borderId="0" xfId="0" applyFont="1" applyFill="1" applyAlignment="1"/>
    <xf numFmtId="0" fontId="0" fillId="0" borderId="0" xfId="0" applyFill="1" applyAlignment="1"/>
    <xf numFmtId="0" fontId="3" fillId="0" borderId="0" xfId="0" applyFont="1" applyFill="1" applyAlignment="1">
      <alignment wrapText="1"/>
    </xf>
    <xf numFmtId="0" fontId="3" fillId="0" borderId="2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wrapText="1"/>
    </xf>
    <xf numFmtId="164" fontId="3" fillId="0" borderId="2" xfId="0" applyNumberFormat="1" applyFont="1" applyFill="1" applyBorder="1" applyAlignment="1">
      <alignment wrapText="1"/>
    </xf>
    <xf numFmtId="0" fontId="1" fillId="0" borderId="2" xfId="0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164" fontId="4" fillId="0" borderId="3" xfId="0" applyNumberFormat="1" applyFont="1" applyFill="1" applyBorder="1"/>
    <xf numFmtId="0" fontId="3" fillId="0" borderId="3" xfId="0" applyFont="1" applyFill="1" applyBorder="1" applyAlignment="1">
      <alignment horizontal="center"/>
    </xf>
    <xf numFmtId="164" fontId="3" fillId="0" borderId="2" xfId="0" applyNumberFormat="1" applyFont="1" applyFill="1" applyBorder="1" applyAlignment="1">
      <alignment horizontal="center"/>
    </xf>
    <xf numFmtId="164" fontId="3" fillId="0" borderId="2" xfId="0" applyNumberFormat="1" applyFont="1" applyFill="1" applyBorder="1" applyAlignment="1">
      <alignment horizontal="right"/>
    </xf>
    <xf numFmtId="164" fontId="3" fillId="0" borderId="2" xfId="0" applyNumberFormat="1" applyFont="1" applyFill="1" applyBorder="1"/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wrapText="1"/>
    </xf>
    <xf numFmtId="0" fontId="4" fillId="0" borderId="0" xfId="0" applyFont="1" applyFill="1" applyAlignment="1">
      <alignment horizontal="left" wrapText="1"/>
    </xf>
    <xf numFmtId="164" fontId="3" fillId="0" borderId="1" xfId="0" applyNumberFormat="1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38"/>
  <sheetViews>
    <sheetView tabSelected="1" view="pageBreakPreview" zoomScaleNormal="100" zoomScaleSheetLayoutView="100" workbookViewId="0">
      <selection activeCell="A11" sqref="A11:E11"/>
    </sheetView>
  </sheetViews>
  <sheetFormatPr defaultRowHeight="12.75" x14ac:dyDescent="0.2"/>
  <cols>
    <col min="1" max="1" width="68.85546875" style="1" customWidth="1"/>
    <col min="2" max="2" width="21.5703125" style="1" customWidth="1"/>
    <col min="3" max="3" width="13.42578125" style="1" customWidth="1"/>
    <col min="4" max="4" width="13.5703125" style="1" customWidth="1"/>
    <col min="5" max="5" width="13.28515625" style="1" customWidth="1"/>
    <col min="6" max="6" width="13" style="1" customWidth="1"/>
    <col min="7" max="7" width="13.28515625" style="1" customWidth="1"/>
    <col min="8" max="16384" width="9.140625" style="1"/>
  </cols>
  <sheetData>
    <row r="1" spans="1:8" ht="18.75" x14ac:dyDescent="0.3">
      <c r="A1" s="39" t="s">
        <v>0</v>
      </c>
      <c r="B1" s="39"/>
      <c r="C1" s="39"/>
      <c r="D1" s="39"/>
      <c r="E1" s="39"/>
      <c r="F1" s="39"/>
      <c r="G1" s="39"/>
    </row>
    <row r="2" spans="1:8" x14ac:dyDescent="0.2">
      <c r="A2" s="2"/>
      <c r="B2" s="2"/>
      <c r="C2" s="2"/>
      <c r="D2" s="2"/>
      <c r="E2" s="2"/>
    </row>
    <row r="3" spans="1:8" ht="12.75" customHeight="1" x14ac:dyDescent="0.2">
      <c r="A3" s="30" t="s">
        <v>1</v>
      </c>
      <c r="B3" s="40" t="s">
        <v>2</v>
      </c>
      <c r="C3" s="42" t="s">
        <v>3</v>
      </c>
      <c r="D3" s="42"/>
      <c r="E3" s="42"/>
    </row>
    <row r="4" spans="1:8" x14ac:dyDescent="0.2">
      <c r="A4" s="31"/>
      <c r="B4" s="41"/>
      <c r="C4" s="3" t="s">
        <v>4</v>
      </c>
      <c r="D4" s="3" t="s">
        <v>5</v>
      </c>
      <c r="E4" s="4" t="s">
        <v>6</v>
      </c>
    </row>
    <row r="5" spans="1:8" x14ac:dyDescent="0.2">
      <c r="A5" s="5" t="s">
        <v>7</v>
      </c>
      <c r="B5" s="5">
        <v>2</v>
      </c>
      <c r="C5" s="5">
        <v>3</v>
      </c>
      <c r="D5" s="5">
        <v>4</v>
      </c>
      <c r="E5" s="5">
        <v>5</v>
      </c>
    </row>
    <row r="6" spans="1:8" x14ac:dyDescent="0.2">
      <c r="A6" s="6" t="s">
        <v>8</v>
      </c>
      <c r="B6" s="7"/>
      <c r="C6" s="8">
        <f>SUM(C7:C10)</f>
        <v>227110.24</v>
      </c>
      <c r="D6" s="8">
        <f t="shared" ref="D6:E6" si="0">SUM(D7:D10)</f>
        <v>227110.24</v>
      </c>
      <c r="E6" s="8">
        <f t="shared" si="0"/>
        <v>227110.24</v>
      </c>
    </row>
    <row r="7" spans="1:8" ht="51" x14ac:dyDescent="0.2">
      <c r="A7" s="9" t="s">
        <v>9</v>
      </c>
      <c r="B7" s="10" t="s">
        <v>10</v>
      </c>
      <c r="C7" s="11">
        <f>E14</f>
        <v>55750</v>
      </c>
      <c r="D7" s="11">
        <f>E15</f>
        <v>55750</v>
      </c>
      <c r="E7" s="11">
        <f>E16</f>
        <v>55750</v>
      </c>
    </row>
    <row r="8" spans="1:8" ht="51" x14ac:dyDescent="0.2">
      <c r="A8" s="9" t="s">
        <v>11</v>
      </c>
      <c r="B8" s="10" t="s">
        <v>12</v>
      </c>
      <c r="C8" s="11">
        <f>E21</f>
        <v>50000</v>
      </c>
      <c r="D8" s="11">
        <f>E23</f>
        <v>50000</v>
      </c>
      <c r="E8" s="11">
        <f>E25</f>
        <v>50000</v>
      </c>
    </row>
    <row r="9" spans="1:8" ht="54.75" customHeight="1" x14ac:dyDescent="0.2">
      <c r="A9" s="9" t="s">
        <v>13</v>
      </c>
      <c r="B9" s="10" t="s">
        <v>14</v>
      </c>
      <c r="C9" s="11">
        <f>E31</f>
        <v>100000</v>
      </c>
      <c r="D9" s="11">
        <f>F31</f>
        <v>100000</v>
      </c>
      <c r="E9" s="11">
        <f>G31</f>
        <v>100000</v>
      </c>
    </row>
    <row r="10" spans="1:8" ht="63.75" x14ac:dyDescent="0.2">
      <c r="A10" s="9" t="s">
        <v>15</v>
      </c>
      <c r="B10" s="10" t="s">
        <v>16</v>
      </c>
      <c r="C10" s="11">
        <f>E37</f>
        <v>21360.240000000002</v>
      </c>
      <c r="D10" s="11">
        <f t="shared" ref="D10:E10" si="1">F37</f>
        <v>21360.240000000002</v>
      </c>
      <c r="E10" s="11">
        <f t="shared" si="1"/>
        <v>21360.240000000002</v>
      </c>
    </row>
    <row r="11" spans="1:8" ht="33" customHeight="1" x14ac:dyDescent="0.2">
      <c r="A11" s="36" t="s">
        <v>17</v>
      </c>
      <c r="B11" s="36"/>
      <c r="C11" s="36"/>
      <c r="D11" s="36"/>
      <c r="E11" s="36"/>
    </row>
    <row r="12" spans="1:8" ht="18" customHeight="1" x14ac:dyDescent="0.2">
      <c r="A12" s="43" t="s">
        <v>18</v>
      </c>
      <c r="B12" s="44" t="s">
        <v>19</v>
      </c>
      <c r="C12" s="45"/>
      <c r="D12" s="45"/>
      <c r="E12" s="45"/>
      <c r="F12" s="46"/>
    </row>
    <row r="13" spans="1:8" ht="18" customHeight="1" x14ac:dyDescent="0.2">
      <c r="A13" s="43"/>
      <c r="B13" s="12">
        <v>750</v>
      </c>
      <c r="C13" s="12">
        <v>3500</v>
      </c>
      <c r="D13" s="12">
        <v>7500</v>
      </c>
      <c r="E13" s="13" t="s">
        <v>20</v>
      </c>
      <c r="F13" s="13" t="s">
        <v>21</v>
      </c>
      <c r="G13" s="14"/>
      <c r="H13" s="14"/>
    </row>
    <row r="14" spans="1:8" x14ac:dyDescent="0.2">
      <c r="A14" s="15">
        <v>10</v>
      </c>
      <c r="B14" s="16">
        <f>1*B13</f>
        <v>750</v>
      </c>
      <c r="C14" s="16">
        <f>5*C13</f>
        <v>17500</v>
      </c>
      <c r="D14" s="16">
        <f>5*D13</f>
        <v>37500</v>
      </c>
      <c r="E14" s="16">
        <f>SUM(B14:D14)</f>
        <v>55750</v>
      </c>
      <c r="F14" s="15">
        <v>2024</v>
      </c>
      <c r="G14" s="17"/>
      <c r="H14" s="17"/>
    </row>
    <row r="15" spans="1:8" x14ac:dyDescent="0.2">
      <c r="A15" s="15">
        <v>10</v>
      </c>
      <c r="B15" s="16">
        <f>B14</f>
        <v>750</v>
      </c>
      <c r="C15" s="16">
        <f>C14</f>
        <v>17500</v>
      </c>
      <c r="D15" s="16">
        <f>D14</f>
        <v>37500</v>
      </c>
      <c r="E15" s="16">
        <f>SUM(B15:D15)</f>
        <v>55750</v>
      </c>
      <c r="F15" s="15">
        <v>2025</v>
      </c>
      <c r="G15" s="17"/>
      <c r="H15" s="17"/>
    </row>
    <row r="16" spans="1:8" x14ac:dyDescent="0.2">
      <c r="A16" s="15">
        <v>10</v>
      </c>
      <c r="B16" s="16">
        <f>B15</f>
        <v>750</v>
      </c>
      <c r="C16" s="16">
        <f>C15</f>
        <v>17500</v>
      </c>
      <c r="D16" s="16">
        <f>D14</f>
        <v>37500</v>
      </c>
      <c r="E16" s="16">
        <f>SUM(B16:D16)</f>
        <v>55750</v>
      </c>
      <c r="F16" s="15">
        <v>2026</v>
      </c>
      <c r="G16" s="17"/>
      <c r="H16" s="17"/>
    </row>
    <row r="17" spans="1:7" x14ac:dyDescent="0.2">
      <c r="A17" s="47" t="s">
        <v>22</v>
      </c>
      <c r="B17" s="47"/>
      <c r="C17" s="47"/>
      <c r="D17" s="47"/>
      <c r="E17" s="18"/>
    </row>
    <row r="18" spans="1:7" ht="12.75" customHeight="1" x14ac:dyDescent="0.2">
      <c r="B18" s="19"/>
      <c r="C18" s="19"/>
      <c r="D18" s="19"/>
      <c r="E18" s="19"/>
    </row>
    <row r="19" spans="1:7" ht="30.75" customHeight="1" x14ac:dyDescent="0.2">
      <c r="A19" s="36" t="s">
        <v>23</v>
      </c>
      <c r="B19" s="36"/>
      <c r="C19" s="36"/>
      <c r="D19" s="36"/>
      <c r="E19" s="36"/>
    </row>
    <row r="20" spans="1:7" ht="38.25" x14ac:dyDescent="0.2">
      <c r="A20" s="20" t="s">
        <v>24</v>
      </c>
      <c r="B20" s="20" t="s">
        <v>25</v>
      </c>
      <c r="C20" s="20" t="s">
        <v>19</v>
      </c>
      <c r="D20" s="20" t="s">
        <v>26</v>
      </c>
      <c r="E20" s="20" t="s">
        <v>27</v>
      </c>
    </row>
    <row r="21" spans="1:7" x14ac:dyDescent="0.2">
      <c r="A21" s="21" t="s">
        <v>28</v>
      </c>
      <c r="B21" s="20">
        <v>1</v>
      </c>
      <c r="C21" s="22">
        <v>15000</v>
      </c>
      <c r="D21" s="22">
        <f>B21*C21</f>
        <v>15000</v>
      </c>
      <c r="E21" s="37">
        <f>D21+D22</f>
        <v>50000</v>
      </c>
    </row>
    <row r="22" spans="1:7" x14ac:dyDescent="0.2">
      <c r="A22" s="21" t="s">
        <v>29</v>
      </c>
      <c r="B22" s="20">
        <v>1</v>
      </c>
      <c r="C22" s="22">
        <v>35000</v>
      </c>
      <c r="D22" s="22">
        <f>35000*1</f>
        <v>35000</v>
      </c>
      <c r="E22" s="38"/>
    </row>
    <row r="23" spans="1:7" x14ac:dyDescent="0.2">
      <c r="A23" s="21" t="s">
        <v>28</v>
      </c>
      <c r="B23" s="20">
        <v>1</v>
      </c>
      <c r="C23" s="22">
        <v>15000</v>
      </c>
      <c r="D23" s="22">
        <f>B23*C23</f>
        <v>15000</v>
      </c>
      <c r="E23" s="37">
        <f>D23+D24</f>
        <v>50000</v>
      </c>
    </row>
    <row r="24" spans="1:7" x14ac:dyDescent="0.2">
      <c r="A24" s="21" t="s">
        <v>29</v>
      </c>
      <c r="B24" s="23">
        <v>1</v>
      </c>
      <c r="C24" s="22">
        <v>35000</v>
      </c>
      <c r="D24" s="22">
        <f>35000*1</f>
        <v>35000</v>
      </c>
      <c r="E24" s="38"/>
    </row>
    <row r="25" spans="1:7" x14ac:dyDescent="0.2">
      <c r="A25" s="21" t="s">
        <v>28</v>
      </c>
      <c r="B25" s="24">
        <v>1</v>
      </c>
      <c r="C25" s="22">
        <v>15000</v>
      </c>
      <c r="D25" s="22">
        <f>B25*C25</f>
        <v>15000</v>
      </c>
      <c r="E25" s="37">
        <f>D25+D26</f>
        <v>50000</v>
      </c>
    </row>
    <row r="26" spans="1:7" x14ac:dyDescent="0.2">
      <c r="A26" s="21" t="s">
        <v>29</v>
      </c>
      <c r="B26" s="24">
        <v>1</v>
      </c>
      <c r="C26" s="22">
        <v>35000</v>
      </c>
      <c r="D26" s="22">
        <f>1*35000</f>
        <v>35000</v>
      </c>
      <c r="E26" s="38"/>
    </row>
    <row r="28" spans="1:7" ht="30.75" customHeight="1" x14ac:dyDescent="0.2">
      <c r="A28" s="35" t="s">
        <v>30</v>
      </c>
      <c r="B28" s="35"/>
      <c r="C28" s="35"/>
      <c r="D28" s="35"/>
      <c r="E28" s="35"/>
      <c r="F28" s="35"/>
      <c r="G28" s="35"/>
    </row>
    <row r="29" spans="1:7" ht="40.5" customHeight="1" x14ac:dyDescent="0.2">
      <c r="A29" s="30" t="s">
        <v>1</v>
      </c>
      <c r="B29" s="32" t="s">
        <v>2</v>
      </c>
      <c r="C29" s="32" t="s">
        <v>31</v>
      </c>
      <c r="D29" s="32" t="s">
        <v>32</v>
      </c>
      <c r="E29" s="34" t="s">
        <v>3</v>
      </c>
      <c r="F29" s="34"/>
      <c r="G29" s="34"/>
    </row>
    <row r="30" spans="1:7" x14ac:dyDescent="0.2">
      <c r="A30" s="31"/>
      <c r="B30" s="33"/>
      <c r="C30" s="33"/>
      <c r="D30" s="33"/>
      <c r="E30" s="3" t="s">
        <v>4</v>
      </c>
      <c r="F30" s="3" t="s">
        <v>5</v>
      </c>
      <c r="G30" s="4" t="s">
        <v>6</v>
      </c>
    </row>
    <row r="31" spans="1:7" x14ac:dyDescent="0.2">
      <c r="A31" s="6" t="s">
        <v>8</v>
      </c>
      <c r="B31" s="25"/>
      <c r="C31" s="25">
        <f>C32</f>
        <v>100000</v>
      </c>
      <c r="D31" s="25">
        <f>D32</f>
        <v>57500</v>
      </c>
      <c r="E31" s="25">
        <f>E32</f>
        <v>100000</v>
      </c>
      <c r="F31" s="25">
        <f>F32</f>
        <v>100000</v>
      </c>
      <c r="G31" s="25">
        <f>G32</f>
        <v>100000</v>
      </c>
    </row>
    <row r="32" spans="1:7" ht="53.25" customHeight="1" x14ac:dyDescent="0.2">
      <c r="A32" s="9" t="s">
        <v>13</v>
      </c>
      <c r="B32" s="26" t="s">
        <v>14</v>
      </c>
      <c r="C32" s="27">
        <v>100000</v>
      </c>
      <c r="D32" s="27">
        <v>57500</v>
      </c>
      <c r="E32" s="28">
        <v>100000</v>
      </c>
      <c r="F32" s="28">
        <v>100000</v>
      </c>
      <c r="G32" s="29">
        <v>100000</v>
      </c>
    </row>
    <row r="34" spans="1:7" ht="35.25" customHeight="1" x14ac:dyDescent="0.2">
      <c r="A34" s="35" t="s">
        <v>33</v>
      </c>
      <c r="B34" s="35"/>
      <c r="C34" s="35"/>
      <c r="D34" s="35"/>
      <c r="E34" s="35"/>
      <c r="F34" s="35"/>
      <c r="G34" s="35"/>
    </row>
    <row r="35" spans="1:7" ht="40.5" customHeight="1" x14ac:dyDescent="0.2">
      <c r="A35" s="30" t="s">
        <v>1</v>
      </c>
      <c r="B35" s="32" t="s">
        <v>2</v>
      </c>
      <c r="C35" s="32" t="s">
        <v>31</v>
      </c>
      <c r="D35" s="32" t="s">
        <v>32</v>
      </c>
      <c r="E35" s="34" t="s">
        <v>3</v>
      </c>
      <c r="F35" s="34"/>
      <c r="G35" s="34"/>
    </row>
    <row r="36" spans="1:7" x14ac:dyDescent="0.2">
      <c r="A36" s="31"/>
      <c r="B36" s="33"/>
      <c r="C36" s="33"/>
      <c r="D36" s="33"/>
      <c r="E36" s="3" t="s">
        <v>4</v>
      </c>
      <c r="F36" s="3" t="s">
        <v>5</v>
      </c>
      <c r="G36" s="4" t="s">
        <v>6</v>
      </c>
    </row>
    <row r="37" spans="1:7" x14ac:dyDescent="0.2">
      <c r="A37" s="6" t="s">
        <v>34</v>
      </c>
      <c r="B37" s="25"/>
      <c r="C37" s="25">
        <f>C38</f>
        <v>21360.240000000002</v>
      </c>
      <c r="D37" s="25">
        <f>D38</f>
        <v>10680.12</v>
      </c>
      <c r="E37" s="25">
        <f>E38</f>
        <v>21360.240000000002</v>
      </c>
      <c r="F37" s="25">
        <f>F38</f>
        <v>21360.240000000002</v>
      </c>
      <c r="G37" s="25">
        <f>G38</f>
        <v>21360.240000000002</v>
      </c>
    </row>
    <row r="38" spans="1:7" ht="63.75" x14ac:dyDescent="0.2">
      <c r="A38" s="9" t="s">
        <v>15</v>
      </c>
      <c r="B38" s="26" t="s">
        <v>16</v>
      </c>
      <c r="C38" s="27">
        <v>21360.240000000002</v>
      </c>
      <c r="D38" s="27">
        <v>10680.12</v>
      </c>
      <c r="E38" s="28">
        <v>21360.240000000002</v>
      </c>
      <c r="F38" s="28">
        <v>21360.240000000002</v>
      </c>
      <c r="G38" s="29">
        <v>21360.240000000002</v>
      </c>
    </row>
  </sheetData>
  <mergeCells count="24">
    <mergeCell ref="A12:A13"/>
    <mergeCell ref="B12:F12"/>
    <mergeCell ref="A1:G1"/>
    <mergeCell ref="A3:A4"/>
    <mergeCell ref="B3:B4"/>
    <mergeCell ref="C3:E3"/>
    <mergeCell ref="A11:E11"/>
    <mergeCell ref="A34:G34"/>
    <mergeCell ref="A17:D17"/>
    <mergeCell ref="A19:E19"/>
    <mergeCell ref="E21:E22"/>
    <mergeCell ref="E23:E24"/>
    <mergeCell ref="E25:E26"/>
    <mergeCell ref="A28:G28"/>
    <mergeCell ref="A29:A30"/>
    <mergeCell ref="B29:B30"/>
    <mergeCell ref="C29:C30"/>
    <mergeCell ref="D29:D30"/>
    <mergeCell ref="E29:G29"/>
    <mergeCell ref="A35:A36"/>
    <mergeCell ref="B35:B36"/>
    <mergeCell ref="C35:C36"/>
    <mergeCell ref="D35:D36"/>
    <mergeCell ref="E35:G35"/>
  </mergeCells>
  <pageMargins left="0.74803149606299213" right="0.35433070866141736" top="0.59055118110236227" bottom="0.59055118110236227" header="0.31496062992125984" footer="0.31496062992125984"/>
  <pageSetup paperSize="9" scale="59" orientation="portrait" r:id="rId1"/>
  <headerFooter alignWithMargins="0"/>
  <rowBreaks count="1" manualBreakCount="1">
    <brk id="3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к проекту!!!</vt:lpstr>
      <vt:lpstr>'Прил к проекту!!!'!Область_печати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Ахметшина Ирина Викторовна</dc:creator>
  <cp:lastModifiedBy>Ахметшина Ирина Викторовна</cp:lastModifiedBy>
  <dcterms:created xsi:type="dcterms:W3CDTF">2023-09-07T06:31:12Z</dcterms:created>
  <dcterms:modified xsi:type="dcterms:W3CDTF">2023-10-22T23:47:19Z</dcterms:modified>
</cp:coreProperties>
</file>