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Учреждения!$60:$61</definedName>
    <definedName name="_xlnm.Print_Area" localSheetId="1">'Муниципальные районы'!$A$1:$P$41</definedName>
    <definedName name="_xlnm.Print_Area" localSheetId="0">Учреждения!$A$1:$E$104</definedName>
  </definedNames>
  <calcPr calcId="162913"/>
</workbook>
</file>

<file path=xl/calcChain.xml><?xml version="1.0" encoding="utf-8"?>
<calcChain xmlns="http://schemas.openxmlformats.org/spreadsheetml/2006/main">
  <c r="E58" i="1" l="1"/>
  <c r="E8" i="1" s="1"/>
  <c r="E9" i="1"/>
  <c r="B39" i="2" l="1"/>
  <c r="A2" i="2" l="1"/>
  <c r="B2" i="2" s="1"/>
  <c r="C2" i="2" s="1"/>
  <c r="A40" i="2" s="1"/>
  <c r="H1" i="1" l="1"/>
  <c r="A5" i="1" s="1"/>
  <c r="H2" i="1"/>
  <c r="G1" i="1"/>
  <c r="G2" i="1"/>
  <c r="A2" i="1" l="1"/>
</calcChain>
</file>

<file path=xl/sharedStrings.xml><?xml version="1.0" encoding="utf-8"?>
<sst xmlns="http://schemas.openxmlformats.org/spreadsheetml/2006/main" count="157" uniqueCount="156">
  <si>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</si>
  <si>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</si>
  <si>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</si>
  <si>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</si>
  <si>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</si>
  <si>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</si>
  <si>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</si>
  <si>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</si>
  <si>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</si>
  <si>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</si>
  <si>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</si>
  <si>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</si>
  <si>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</si>
  <si>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</si>
  <si>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</si>
  <si>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</si>
  <si>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</si>
  <si>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</si>
  <si>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</si>
  <si>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</si>
  <si>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</si>
  <si>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</si>
  <si>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</si>
  <si>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</si>
  <si>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</si>
  <si>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</si>
  <si>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</si>
  <si>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</si>
  <si>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</si>
  <si>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</si>
  <si>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</si>
  <si>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</si>
  <si>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</si>
  <si>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</si>
  <si>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</si>
  <si>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</si>
  <si>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</si>
  <si>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</si>
  <si>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</si>
  <si>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</si>
  <si>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</si>
  <si>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</si>
  <si>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</si>
  <si>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</si>
  <si>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</si>
  <si>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</si>
  <si>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</si>
  <si>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</si>
  <si>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государственных полномочий Камчатского края на государственную регистрацию актов гражданского состояния</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</si>
  <si>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</si>
  <si>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</si>
  <si>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</si>
  <si>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Осуществление первичного воинского учета на территориях, где отсутствуют военные комиссариаты</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</si>
  <si>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</si>
  <si>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</si>
  <si>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</si>
  <si>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</si>
  <si>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</si>
  <si>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Реализация программ формирования современной городской среды</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</si>
  <si>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</si>
  <si>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</si>
  <si>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</si>
  <si>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</si>
  <si>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Модернизация (капитальный ремонт, реконструкция) региональных и муниципальных детских школ искусств по видам искусств</t>
  </si>
  <si>
    <t>Всего:</t>
  </si>
  <si>
    <t>31.12.2020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</si>
  <si>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</si>
  <si>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</si>
  <si>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</si>
  <si>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</si>
  <si>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</si>
  <si>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</si>
  <si>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</si>
  <si>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</si>
  <si>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</si>
  <si>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</si>
  <si>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</si>
  <si>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</si>
  <si>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</si>
  <si>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</si>
  <si>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специальных программ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</si>
  <si>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</si>
  <si>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</si>
  <si>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</si>
  <si>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</si>
  <si>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</si>
  <si>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</si>
  <si>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</si>
  <si>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</si>
  <si>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</si>
  <si>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</si>
  <si>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</si>
  <si>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</si>
  <si>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</si>
  <si>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</si>
  <si>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</si>
  <si>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</si>
  <si>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Камчатского края</t>
  </si>
  <si>
    <t>Министерство туризма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</si>
  <si>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</si>
  <si>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</si>
  <si>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</si>
  <si>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</si>
  <si>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</si>
  <si>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</si>
  <si>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промышленности и предпринимательства Камчатского края</t>
  </si>
  <si>
    <t>ИТОГО</t>
  </si>
  <si>
    <t>25.12.2020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</si>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</sst>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view="pageBreakPreview" topLeftCell="A37" zoomScaleNormal="100" zoomScaleSheetLayoutView="100" workbookViewId="0">
      <selection activeCell="E59" sqref="E5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107</v>
      </c>
      <c r="G1" s="38" t="str">
        <f>TEXT(F1,"[$-FC19]ДД ММММ")</f>
        <v>25 декабря</v>
      </c>
      <c r="H1" s="38" t="str">
        <f>TEXT(F1,"[$-FC19]ДД.ММ.ГГГ \г")</f>
        <v>25.12.2020 г</v>
      </c>
    </row>
    <row r="2" spans="1:9" ht="15.6" x14ac:dyDescent="0.3">
      <c r="A2" s="46" t="str">
        <f>CONCATENATE("с ",G1," по ",G2,"ода")</f>
        <v>с 25 декабря по 31 декабря 2020 года</v>
      </c>
      <c r="B2" s="46"/>
      <c r="C2" s="46"/>
      <c r="D2" s="46"/>
      <c r="E2" s="46"/>
      <c r="F2" s="37" t="s">
        <v>65</v>
      </c>
      <c r="G2" s="38" t="str">
        <f>TEXT(F2,"[$-FC19]ДД ММММ ГГГ \г")</f>
        <v>31 декабря 2020 г</v>
      </c>
      <c r="H2" s="38" t="str">
        <f>TEXT(F2,"[$-FC19]ДД.ММ.ГГГ \г")</f>
        <v>31.12.2020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25.12.2020 г.</v>
      </c>
      <c r="B5" s="48"/>
      <c r="C5" s="48"/>
      <c r="D5" s="49"/>
      <c r="E5" s="8">
        <v>772055.3</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E58-E9</f>
        <v>1597902.8339200001</v>
      </c>
    </row>
    <row r="9" spans="1:9" x14ac:dyDescent="0.25">
      <c r="A9" s="58" t="s">
        <v>4</v>
      </c>
      <c r="B9" s="57"/>
      <c r="C9" s="57"/>
      <c r="D9" s="57"/>
      <c r="E9" s="14">
        <f>SUM(E10:E57)</f>
        <v>1002105.7000000001</v>
      </c>
    </row>
    <row r="10" spans="1:9" x14ac:dyDescent="0.25">
      <c r="A10" s="58" t="s">
        <v>108</v>
      </c>
      <c r="B10" s="57"/>
      <c r="C10" s="57"/>
      <c r="D10" s="57"/>
      <c r="E10" s="14">
        <v>23173.4</v>
      </c>
    </row>
    <row r="11" spans="1:9" ht="28.2" customHeight="1" x14ac:dyDescent="0.25">
      <c r="A11" s="58" t="s">
        <v>109</v>
      </c>
      <c r="B11" s="57"/>
      <c r="C11" s="57"/>
      <c r="D11" s="57"/>
      <c r="E11" s="14">
        <v>2613.4</v>
      </c>
    </row>
    <row r="12" spans="1:9" ht="29.4" customHeight="1" x14ac:dyDescent="0.25">
      <c r="A12" s="58" t="s">
        <v>110</v>
      </c>
      <c r="B12" s="57"/>
      <c r="C12" s="57"/>
      <c r="D12" s="57"/>
      <c r="E12" s="14">
        <v>648.70000000000005</v>
      </c>
    </row>
    <row r="13" spans="1:9" ht="40.799999999999997" customHeight="1" x14ac:dyDescent="0.25">
      <c r="A13" s="58" t="s">
        <v>111</v>
      </c>
      <c r="B13" s="57"/>
      <c r="C13" s="57"/>
      <c r="D13" s="57"/>
      <c r="E13" s="14">
        <v>2473.6</v>
      </c>
    </row>
    <row r="14" spans="1:9" ht="28.8" customHeight="1" x14ac:dyDescent="0.25">
      <c r="A14" s="58" t="s">
        <v>112</v>
      </c>
      <c r="B14" s="57"/>
      <c r="C14" s="57"/>
      <c r="D14" s="57"/>
      <c r="E14" s="14">
        <v>3941.9</v>
      </c>
    </row>
    <row r="15" spans="1:9" ht="27.6" customHeight="1" x14ac:dyDescent="0.25">
      <c r="A15" s="58" t="s">
        <v>113</v>
      </c>
      <c r="B15" s="57"/>
      <c r="C15" s="57"/>
      <c r="D15" s="57"/>
      <c r="E15" s="14">
        <v>17.5</v>
      </c>
    </row>
    <row r="16" spans="1:9" ht="42.6" customHeight="1" x14ac:dyDescent="0.25">
      <c r="A16" s="58" t="s">
        <v>114</v>
      </c>
      <c r="B16" s="57"/>
      <c r="C16" s="57"/>
      <c r="D16" s="57"/>
      <c r="E16" s="14">
        <v>175.3</v>
      </c>
    </row>
    <row r="17" spans="1:5" ht="55.2" customHeight="1" x14ac:dyDescent="0.25">
      <c r="A17" s="58" t="s">
        <v>115</v>
      </c>
      <c r="B17" s="57"/>
      <c r="C17" s="57"/>
      <c r="D17" s="57"/>
      <c r="E17" s="14">
        <v>303</v>
      </c>
    </row>
    <row r="18" spans="1:5" ht="28.2" customHeight="1" x14ac:dyDescent="0.25">
      <c r="A18" s="58" t="s">
        <v>116</v>
      </c>
      <c r="B18" s="57"/>
      <c r="C18" s="57"/>
      <c r="D18" s="57"/>
      <c r="E18" s="14">
        <v>135361.70000000001</v>
      </c>
    </row>
    <row r="19" spans="1:5" ht="41.4" customHeight="1" x14ac:dyDescent="0.25">
      <c r="A19" s="58" t="s">
        <v>117</v>
      </c>
      <c r="B19" s="57"/>
      <c r="C19" s="57"/>
      <c r="D19" s="57"/>
      <c r="E19" s="14">
        <v>1900</v>
      </c>
    </row>
    <row r="20" spans="1:5" ht="28.2" customHeight="1" x14ac:dyDescent="0.25">
      <c r="A20" s="58" t="s">
        <v>118</v>
      </c>
      <c r="B20" s="57"/>
      <c r="C20" s="57"/>
      <c r="D20" s="57"/>
      <c r="E20" s="14">
        <v>178.8</v>
      </c>
    </row>
    <row r="21" spans="1:5" ht="42" customHeight="1" x14ac:dyDescent="0.25">
      <c r="A21" s="58" t="s">
        <v>119</v>
      </c>
      <c r="B21" s="57"/>
      <c r="C21" s="57"/>
      <c r="D21" s="57"/>
      <c r="E21" s="14">
        <v>0</v>
      </c>
    </row>
    <row r="22" spans="1:5" x14ac:dyDescent="0.25">
      <c r="A22" s="58" t="s">
        <v>120</v>
      </c>
      <c r="B22" s="57"/>
      <c r="C22" s="57"/>
      <c r="D22" s="57"/>
      <c r="E22" s="14">
        <v>1127.9000000000001</v>
      </c>
    </row>
    <row r="23" spans="1:5" ht="27.6" customHeight="1" x14ac:dyDescent="0.25">
      <c r="A23" s="58" t="s">
        <v>121</v>
      </c>
      <c r="B23" s="57"/>
      <c r="C23" s="57"/>
      <c r="D23" s="57"/>
      <c r="E23" s="14">
        <v>3945.5</v>
      </c>
    </row>
    <row r="24" spans="1:5" ht="42.6" customHeight="1" x14ac:dyDescent="0.25">
      <c r="A24" s="58" t="s">
        <v>122</v>
      </c>
      <c r="B24" s="57"/>
      <c r="C24" s="57"/>
      <c r="D24" s="57"/>
      <c r="E24" s="14">
        <v>7657.9</v>
      </c>
    </row>
    <row r="25" spans="1:5" ht="27" customHeight="1" x14ac:dyDescent="0.25">
      <c r="A25" s="58" t="s">
        <v>123</v>
      </c>
      <c r="B25" s="57"/>
      <c r="C25" s="57"/>
      <c r="D25" s="57"/>
      <c r="E25" s="14">
        <v>71.5</v>
      </c>
    </row>
    <row r="26" spans="1:5" ht="28.8" customHeight="1" x14ac:dyDescent="0.25">
      <c r="A26" s="58" t="s">
        <v>124</v>
      </c>
      <c r="B26" s="57"/>
      <c r="C26" s="57"/>
      <c r="D26" s="57"/>
      <c r="E26" s="14">
        <v>15993.4</v>
      </c>
    </row>
    <row r="27" spans="1:5" ht="27.6" customHeight="1" x14ac:dyDescent="0.25">
      <c r="A27" s="58" t="s">
        <v>125</v>
      </c>
      <c r="B27" s="57"/>
      <c r="C27" s="57"/>
      <c r="D27" s="57"/>
      <c r="E27" s="14">
        <v>10764.7</v>
      </c>
    </row>
    <row r="28" spans="1:5" ht="40.799999999999997" customHeight="1" x14ac:dyDescent="0.25">
      <c r="A28" s="58" t="s">
        <v>126</v>
      </c>
      <c r="B28" s="57"/>
      <c r="C28" s="57"/>
      <c r="D28" s="57"/>
      <c r="E28" s="14">
        <v>21207.599999999999</v>
      </c>
    </row>
    <row r="29" spans="1:5" ht="42" customHeight="1" x14ac:dyDescent="0.25">
      <c r="A29" s="58" t="s">
        <v>127</v>
      </c>
      <c r="B29" s="57"/>
      <c r="C29" s="57"/>
      <c r="D29" s="57"/>
      <c r="E29" s="14">
        <v>68.2</v>
      </c>
    </row>
    <row r="30" spans="1:5" ht="42" customHeight="1" x14ac:dyDescent="0.25">
      <c r="A30" s="58" t="s">
        <v>128</v>
      </c>
      <c r="B30" s="57"/>
      <c r="C30" s="57"/>
      <c r="D30" s="57"/>
      <c r="E30" s="14">
        <v>95.3</v>
      </c>
    </row>
    <row r="31" spans="1:5" ht="28.2" customHeight="1" x14ac:dyDescent="0.25">
      <c r="A31" s="58" t="s">
        <v>129</v>
      </c>
      <c r="B31" s="57"/>
      <c r="C31" s="57"/>
      <c r="D31" s="57"/>
      <c r="E31" s="14">
        <v>1022</v>
      </c>
    </row>
    <row r="32" spans="1:5" ht="28.2" customHeight="1" x14ac:dyDescent="0.25">
      <c r="A32" s="58" t="s">
        <v>130</v>
      </c>
      <c r="B32" s="57"/>
      <c r="C32" s="57"/>
      <c r="D32" s="57"/>
      <c r="E32" s="14">
        <v>2306.5</v>
      </c>
    </row>
    <row r="33" spans="1:5" ht="27.6" customHeight="1" x14ac:dyDescent="0.25">
      <c r="A33" s="58" t="s">
        <v>131</v>
      </c>
      <c r="B33" s="57"/>
      <c r="C33" s="57"/>
      <c r="D33" s="57"/>
      <c r="E33" s="14">
        <v>-7324</v>
      </c>
    </row>
    <row r="34" spans="1:5" ht="28.2" customHeight="1" x14ac:dyDescent="0.25">
      <c r="A34" s="58" t="s">
        <v>132</v>
      </c>
      <c r="B34" s="57"/>
      <c r="C34" s="57"/>
      <c r="D34" s="57"/>
      <c r="E34" s="14">
        <v>8478.4</v>
      </c>
    </row>
    <row r="35" spans="1:5" ht="27" customHeight="1" x14ac:dyDescent="0.25">
      <c r="A35" s="58" t="s">
        <v>133</v>
      </c>
      <c r="B35" s="57"/>
      <c r="C35" s="57"/>
      <c r="D35" s="57"/>
      <c r="E35" s="14">
        <v>283.60000000000002</v>
      </c>
    </row>
    <row r="36" spans="1:5" x14ac:dyDescent="0.25">
      <c r="A36" s="58" t="s">
        <v>134</v>
      </c>
      <c r="B36" s="57"/>
      <c r="C36" s="57"/>
      <c r="D36" s="57"/>
      <c r="E36" s="14">
        <v>564.20000000000005</v>
      </c>
    </row>
    <row r="37" spans="1:5" ht="27" customHeight="1" x14ac:dyDescent="0.25">
      <c r="A37" s="58" t="s">
        <v>135</v>
      </c>
      <c r="B37" s="57"/>
      <c r="C37" s="57"/>
      <c r="D37" s="57"/>
      <c r="E37" s="14">
        <v>0</v>
      </c>
    </row>
    <row r="38" spans="1:5" x14ac:dyDescent="0.25">
      <c r="A38" s="58" t="s">
        <v>136</v>
      </c>
      <c r="B38" s="57"/>
      <c r="C38" s="57"/>
      <c r="D38" s="57"/>
      <c r="E38" s="14">
        <v>43908.4</v>
      </c>
    </row>
    <row r="39" spans="1:5" ht="28.8" customHeight="1" x14ac:dyDescent="0.25">
      <c r="A39" s="58" t="s">
        <v>137</v>
      </c>
      <c r="B39" s="57"/>
      <c r="C39" s="57"/>
      <c r="D39" s="57"/>
      <c r="E39" s="14">
        <v>6.2</v>
      </c>
    </row>
    <row r="40" spans="1:5" ht="28.2" customHeight="1" x14ac:dyDescent="0.25">
      <c r="A40" s="58" t="s">
        <v>138</v>
      </c>
      <c r="B40" s="57"/>
      <c r="C40" s="57"/>
      <c r="D40" s="57"/>
      <c r="E40" s="14">
        <v>1435.3</v>
      </c>
    </row>
    <row r="41" spans="1:5" ht="28.8" customHeight="1" x14ac:dyDescent="0.25">
      <c r="A41" s="58" t="s">
        <v>139</v>
      </c>
      <c r="B41" s="57"/>
      <c r="C41" s="57"/>
      <c r="D41" s="57"/>
      <c r="E41" s="14">
        <v>5631</v>
      </c>
    </row>
    <row r="42" spans="1:5" ht="27" customHeight="1" x14ac:dyDescent="0.25">
      <c r="A42" s="58" t="s">
        <v>140</v>
      </c>
      <c r="B42" s="57"/>
      <c r="C42" s="57"/>
      <c r="D42" s="57"/>
      <c r="E42" s="14">
        <v>44</v>
      </c>
    </row>
    <row r="43" spans="1:5" ht="28.2" customHeight="1" x14ac:dyDescent="0.25">
      <c r="A43" s="58" t="s">
        <v>141</v>
      </c>
      <c r="B43" s="57"/>
      <c r="C43" s="57"/>
      <c r="D43" s="57"/>
      <c r="E43" s="14">
        <v>4831.7</v>
      </c>
    </row>
    <row r="44" spans="1:5" ht="27.6" customHeight="1" x14ac:dyDescent="0.25">
      <c r="A44" s="58" t="s">
        <v>142</v>
      </c>
      <c r="B44" s="57"/>
      <c r="C44" s="57"/>
      <c r="D44" s="57"/>
      <c r="E44" s="14">
        <v>57.6</v>
      </c>
    </row>
    <row r="45" spans="1:5" ht="28.8" customHeight="1" x14ac:dyDescent="0.25">
      <c r="A45" s="58" t="s">
        <v>143</v>
      </c>
      <c r="B45" s="57"/>
      <c r="C45" s="57"/>
      <c r="D45" s="57"/>
      <c r="E45" s="14">
        <v>4752</v>
      </c>
    </row>
    <row r="46" spans="1:5" ht="41.4" customHeight="1" x14ac:dyDescent="0.25">
      <c r="A46" s="58" t="s">
        <v>144</v>
      </c>
      <c r="B46" s="57"/>
      <c r="C46" s="57"/>
      <c r="D46" s="57"/>
      <c r="E46" s="14">
        <v>3306.1</v>
      </c>
    </row>
    <row r="47" spans="1:5" ht="54" customHeight="1" x14ac:dyDescent="0.25">
      <c r="A47" s="58" t="s">
        <v>145</v>
      </c>
      <c r="B47" s="57"/>
      <c r="C47" s="57"/>
      <c r="D47" s="57"/>
      <c r="E47" s="14">
        <v>5733.8</v>
      </c>
    </row>
    <row r="48" spans="1:5" ht="28.8" customHeight="1" x14ac:dyDescent="0.25">
      <c r="A48" s="58" t="s">
        <v>146</v>
      </c>
      <c r="B48" s="57"/>
      <c r="C48" s="57"/>
      <c r="D48" s="57"/>
      <c r="E48" s="14">
        <v>300.60000000000002</v>
      </c>
    </row>
    <row r="49" spans="1:6" x14ac:dyDescent="0.25">
      <c r="A49" s="58" t="s">
        <v>147</v>
      </c>
      <c r="B49" s="57"/>
      <c r="C49" s="57"/>
      <c r="D49" s="57"/>
      <c r="E49" s="14">
        <v>3053.4</v>
      </c>
    </row>
    <row r="50" spans="1:6" x14ac:dyDescent="0.25">
      <c r="A50" s="58" t="s">
        <v>148</v>
      </c>
      <c r="B50" s="57"/>
      <c r="C50" s="57"/>
      <c r="D50" s="57"/>
      <c r="E50" s="14">
        <v>83.7</v>
      </c>
    </row>
    <row r="51" spans="1:6" ht="27.6" customHeight="1" x14ac:dyDescent="0.25">
      <c r="A51" s="58" t="s">
        <v>149</v>
      </c>
      <c r="B51" s="57"/>
      <c r="C51" s="57"/>
      <c r="D51" s="57"/>
      <c r="E51" s="14">
        <v>72.8</v>
      </c>
    </row>
    <row r="52" spans="1:6" ht="26.4" customHeight="1" x14ac:dyDescent="0.25">
      <c r="A52" s="58" t="s">
        <v>150</v>
      </c>
      <c r="B52" s="57"/>
      <c r="C52" s="57"/>
      <c r="D52" s="57"/>
      <c r="E52" s="14">
        <v>241586.7</v>
      </c>
    </row>
    <row r="53" spans="1:6" ht="27" customHeight="1" x14ac:dyDescent="0.25">
      <c r="A53" s="58" t="s">
        <v>151</v>
      </c>
      <c r="B53" s="57"/>
      <c r="C53" s="57"/>
      <c r="D53" s="57"/>
      <c r="E53" s="14">
        <v>5747.5</v>
      </c>
    </row>
    <row r="54" spans="1:6" ht="27.6" customHeight="1" x14ac:dyDescent="0.25">
      <c r="A54" s="58" t="s">
        <v>152</v>
      </c>
      <c r="B54" s="57"/>
      <c r="C54" s="57"/>
      <c r="D54" s="57"/>
      <c r="E54" s="14">
        <v>545</v>
      </c>
    </row>
    <row r="55" spans="1:6" ht="27" customHeight="1" x14ac:dyDescent="0.25">
      <c r="A55" s="58" t="s">
        <v>153</v>
      </c>
      <c r="B55" s="57"/>
      <c r="C55" s="57"/>
      <c r="D55" s="57"/>
      <c r="E55" s="14">
        <v>2282.6999999999998</v>
      </c>
    </row>
    <row r="56" spans="1:6" ht="40.799999999999997" customHeight="1" x14ac:dyDescent="0.25">
      <c r="A56" s="58" t="s">
        <v>154</v>
      </c>
      <c r="B56" s="57"/>
      <c r="C56" s="57"/>
      <c r="D56" s="57"/>
      <c r="E56" s="14">
        <v>411408.8</v>
      </c>
    </row>
    <row r="57" spans="1:6" ht="28.2" customHeight="1" x14ac:dyDescent="0.25">
      <c r="A57" s="58" t="s">
        <v>155</v>
      </c>
      <c r="B57" s="57"/>
      <c r="C57" s="57"/>
      <c r="D57" s="57"/>
      <c r="E57" s="14">
        <v>30268.400000000001</v>
      </c>
    </row>
    <row r="58" spans="1:6" x14ac:dyDescent="0.25">
      <c r="A58" s="50" t="s">
        <v>5</v>
      </c>
      <c r="B58" s="51"/>
      <c r="C58" s="51"/>
      <c r="D58" s="51"/>
      <c r="E58" s="13">
        <f>'Муниципальные районы'!B40-Учреждения!E5+'Муниципальные районы'!B39</f>
        <v>2600008.5339200003</v>
      </c>
    </row>
    <row r="59" spans="1:6" x14ac:dyDescent="0.25">
      <c r="A59" s="15"/>
      <c r="B59" s="16"/>
      <c r="C59" s="16"/>
      <c r="D59" s="6"/>
      <c r="E59" s="17"/>
    </row>
    <row r="60" spans="1:6" x14ac:dyDescent="0.25">
      <c r="A60" s="52" t="s">
        <v>14</v>
      </c>
      <c r="B60" s="54" t="s">
        <v>6</v>
      </c>
      <c r="C60" s="55" t="s">
        <v>7</v>
      </c>
      <c r="D60" s="55"/>
      <c r="E60" s="55"/>
    </row>
    <row r="61" spans="1:6" ht="82.8" x14ac:dyDescent="0.25">
      <c r="A61" s="53"/>
      <c r="B61" s="54"/>
      <c r="C61" s="18" t="s">
        <v>8</v>
      </c>
      <c r="D61" s="18" t="s">
        <v>9</v>
      </c>
      <c r="E61" s="18" t="s">
        <v>10</v>
      </c>
    </row>
    <row r="62" spans="1:6" x14ac:dyDescent="0.25">
      <c r="A62" s="19" t="s">
        <v>66</v>
      </c>
      <c r="B62" s="42">
        <v>11862.681560000001</v>
      </c>
      <c r="C62" s="42">
        <v>7238.8266999999996</v>
      </c>
      <c r="D62" s="42">
        <v>4045.8656099999998</v>
      </c>
      <c r="E62" s="42">
        <v>25</v>
      </c>
      <c r="F62" s="41"/>
    </row>
    <row r="63" spans="1:6" x14ac:dyDescent="0.25">
      <c r="A63" s="19" t="s">
        <v>67</v>
      </c>
      <c r="B63" s="42">
        <v>583.04186000000004</v>
      </c>
      <c r="C63" s="42">
        <v>-208.37074999999999</v>
      </c>
      <c r="D63" s="42">
        <v>-36.13747</v>
      </c>
      <c r="E63" s="42"/>
      <c r="F63" s="41"/>
    </row>
    <row r="64" spans="1:6" x14ac:dyDescent="0.25">
      <c r="A64" s="19" t="s">
        <v>68</v>
      </c>
      <c r="B64" s="42">
        <v>3011.9883</v>
      </c>
      <c r="C64" s="42">
        <v>1733.7336</v>
      </c>
      <c r="D64" s="42">
        <v>903.60189000000003</v>
      </c>
      <c r="E64" s="42">
        <v>374.69421999999997</v>
      </c>
      <c r="F64" s="41"/>
    </row>
    <row r="65" spans="1:6" x14ac:dyDescent="0.25">
      <c r="A65" s="19" t="s">
        <v>69</v>
      </c>
      <c r="B65" s="42">
        <v>7806.8040000000001</v>
      </c>
      <c r="C65" s="42">
        <v>-412.33044999999998</v>
      </c>
      <c r="D65" s="42">
        <v>-1263.02152</v>
      </c>
      <c r="E65" s="42">
        <v>90</v>
      </c>
      <c r="F65" s="41"/>
    </row>
    <row r="66" spans="1:6" ht="27.6" x14ac:dyDescent="0.25">
      <c r="A66" s="19" t="s">
        <v>70</v>
      </c>
      <c r="B66" s="42">
        <v>9745.2864699999991</v>
      </c>
      <c r="C66" s="42">
        <v>2546.6815200000001</v>
      </c>
      <c r="D66" s="42">
        <v>1273.5458900000001</v>
      </c>
      <c r="E66" s="42">
        <v>241.74790999999999</v>
      </c>
      <c r="F66" s="41"/>
    </row>
    <row r="67" spans="1:6" x14ac:dyDescent="0.25">
      <c r="A67" s="19" t="s">
        <v>71</v>
      </c>
      <c r="B67" s="42">
        <v>228.49853999999999</v>
      </c>
      <c r="C67" s="42">
        <v>-2744.46477</v>
      </c>
      <c r="D67" s="42">
        <v>-797.59866999999997</v>
      </c>
      <c r="E67" s="42"/>
      <c r="F67" s="41"/>
    </row>
    <row r="68" spans="1:6" x14ac:dyDescent="0.25">
      <c r="A68" s="19" t="s">
        <v>72</v>
      </c>
      <c r="B68" s="42">
        <v>-274.49610999999999</v>
      </c>
      <c r="C68" s="42">
        <v>-262.61734999999999</v>
      </c>
      <c r="D68" s="42">
        <v>-11.87876</v>
      </c>
      <c r="E68" s="42"/>
      <c r="F68" s="41"/>
    </row>
    <row r="69" spans="1:6" ht="27.6" x14ac:dyDescent="0.25">
      <c r="A69" s="19" t="s">
        <v>73</v>
      </c>
      <c r="B69" s="42">
        <v>348552.89915000001</v>
      </c>
      <c r="C69" s="42">
        <v>-346.22948000000002</v>
      </c>
      <c r="D69" s="42">
        <v>-208.91847000000001</v>
      </c>
      <c r="E69" s="42">
        <v>25.376999999999999</v>
      </c>
      <c r="F69" s="41"/>
    </row>
    <row r="70" spans="1:6" x14ac:dyDescent="0.25">
      <c r="A70" s="19" t="s">
        <v>74</v>
      </c>
      <c r="B70" s="42">
        <v>60290.936020000001</v>
      </c>
      <c r="C70" s="42">
        <v>37.502800000000001</v>
      </c>
      <c r="D70" s="42">
        <v>720.78948000000003</v>
      </c>
      <c r="E70" s="42"/>
      <c r="F70" s="41"/>
    </row>
    <row r="71" spans="1:6" x14ac:dyDescent="0.25">
      <c r="A71" s="19" t="s">
        <v>75</v>
      </c>
      <c r="B71" s="42">
        <v>-65338.230969999997</v>
      </c>
      <c r="C71" s="42">
        <v>-21.793679999999998</v>
      </c>
      <c r="D71" s="42">
        <v>-13.72475</v>
      </c>
      <c r="E71" s="42">
        <v>-0.13747999999999999</v>
      </c>
      <c r="F71" s="41"/>
    </row>
    <row r="72" spans="1:6" x14ac:dyDescent="0.25">
      <c r="A72" s="19" t="s">
        <v>76</v>
      </c>
      <c r="B72" s="42">
        <v>32752.926289999999</v>
      </c>
      <c r="C72" s="42">
        <v>203.45860999999999</v>
      </c>
      <c r="D72" s="42">
        <v>-722.96828000000005</v>
      </c>
      <c r="E72" s="42">
        <v>-25.03387</v>
      </c>
      <c r="F72" s="41"/>
    </row>
    <row r="73" spans="1:6" x14ac:dyDescent="0.25">
      <c r="A73" s="19" t="s">
        <v>77</v>
      </c>
      <c r="B73" s="42">
        <v>139082.37093</v>
      </c>
      <c r="C73" s="42">
        <v>-486.88440000000003</v>
      </c>
      <c r="D73" s="42">
        <v>-1766.15416</v>
      </c>
      <c r="E73" s="42">
        <v>-8996.4971100000002</v>
      </c>
      <c r="F73" s="41"/>
    </row>
    <row r="74" spans="1:6" ht="27.6" x14ac:dyDescent="0.25">
      <c r="A74" s="19" t="s">
        <v>78</v>
      </c>
      <c r="B74" s="42">
        <v>5943.6953199999998</v>
      </c>
      <c r="C74" s="42">
        <v>-564.28146000000004</v>
      </c>
      <c r="D74" s="42">
        <v>-358.41230000000002</v>
      </c>
      <c r="E74" s="42">
        <v>1146.78549</v>
      </c>
      <c r="F74" s="41"/>
    </row>
    <row r="75" spans="1:6" x14ac:dyDescent="0.25">
      <c r="A75" s="19" t="s">
        <v>79</v>
      </c>
      <c r="B75" s="42">
        <v>3729.1782499999999</v>
      </c>
      <c r="C75" s="42">
        <v>1371.0763999999999</v>
      </c>
      <c r="D75" s="42">
        <v>579.81191999999999</v>
      </c>
      <c r="E75" s="42"/>
      <c r="F75" s="41"/>
    </row>
    <row r="76" spans="1:6" x14ac:dyDescent="0.25">
      <c r="A76" s="19" t="s">
        <v>80</v>
      </c>
      <c r="B76" s="42">
        <v>56746.696889999999</v>
      </c>
      <c r="C76" s="42">
        <v>31743.106489999998</v>
      </c>
      <c r="D76" s="42">
        <v>16285.964480000001</v>
      </c>
      <c r="E76" s="42"/>
      <c r="F76" s="41"/>
    </row>
    <row r="77" spans="1:6" x14ac:dyDescent="0.25">
      <c r="A77" s="19" t="s">
        <v>81</v>
      </c>
      <c r="B77" s="42">
        <v>8934.1350199999997</v>
      </c>
      <c r="C77" s="42">
        <v>999.00891000000001</v>
      </c>
      <c r="D77" s="42">
        <v>388.35286000000002</v>
      </c>
      <c r="E77" s="42"/>
      <c r="F77" s="41"/>
    </row>
    <row r="78" spans="1:6" x14ac:dyDescent="0.25">
      <c r="A78" s="19" t="s">
        <v>82</v>
      </c>
      <c r="B78" s="42">
        <v>108112.09050999999</v>
      </c>
      <c r="C78" s="42">
        <v>665.10446000000002</v>
      </c>
      <c r="D78" s="42">
        <v>877.92992000000004</v>
      </c>
      <c r="E78" s="42"/>
      <c r="F78" s="41"/>
    </row>
    <row r="79" spans="1:6" x14ac:dyDescent="0.25">
      <c r="A79" s="19" t="s">
        <v>83</v>
      </c>
      <c r="B79" s="42">
        <v>-2263.9347499999999</v>
      </c>
      <c r="C79" s="42">
        <v>-66.95384</v>
      </c>
      <c r="D79" s="42">
        <v>-150.31414000000001</v>
      </c>
      <c r="E79" s="42">
        <v>-62.226190000000003</v>
      </c>
      <c r="F79" s="41"/>
    </row>
    <row r="80" spans="1:6" x14ac:dyDescent="0.25">
      <c r="A80" s="19" t="s">
        <v>84</v>
      </c>
      <c r="B80" s="42">
        <v>84.773250000000004</v>
      </c>
      <c r="C80" s="42">
        <v>-0.40556999999999999</v>
      </c>
      <c r="D80" s="42">
        <v>-89.456909999999993</v>
      </c>
      <c r="E80" s="42"/>
      <c r="F80" s="41"/>
    </row>
    <row r="81" spans="1:6" x14ac:dyDescent="0.25">
      <c r="A81" s="19" t="s">
        <v>85</v>
      </c>
      <c r="B81" s="42">
        <v>128297.92792</v>
      </c>
      <c r="C81" s="42">
        <v>-134.98204999999999</v>
      </c>
      <c r="D81" s="42">
        <v>-133.26469</v>
      </c>
      <c r="E81" s="42"/>
      <c r="F81" s="41"/>
    </row>
    <row r="82" spans="1:6" x14ac:dyDescent="0.25">
      <c r="A82" s="19" t="s">
        <v>86</v>
      </c>
      <c r="B82" s="42">
        <v>633.83303999999998</v>
      </c>
      <c r="C82" s="42"/>
      <c r="D82" s="42">
        <v>-481.20816000000002</v>
      </c>
      <c r="E82" s="42"/>
      <c r="F82" s="41"/>
    </row>
    <row r="83" spans="1:6" x14ac:dyDescent="0.25">
      <c r="A83" s="19" t="s">
        <v>87</v>
      </c>
      <c r="B83" s="42">
        <v>-702.53905999999995</v>
      </c>
      <c r="C83" s="42">
        <v>-529.45064000000002</v>
      </c>
      <c r="D83" s="42">
        <v>-173.08842000000001</v>
      </c>
      <c r="E83" s="42"/>
      <c r="F83" s="41"/>
    </row>
    <row r="84" spans="1:6" x14ac:dyDescent="0.25">
      <c r="A84" s="19" t="s">
        <v>88</v>
      </c>
      <c r="B84" s="42">
        <v>1174.34807</v>
      </c>
      <c r="C84" s="42">
        <v>841.32</v>
      </c>
      <c r="D84" s="42">
        <v>326.02807000000001</v>
      </c>
      <c r="E84" s="42"/>
      <c r="F84" s="41"/>
    </row>
    <row r="85" spans="1:6" x14ac:dyDescent="0.25">
      <c r="A85" s="19" t="s">
        <v>89</v>
      </c>
      <c r="B85" s="42">
        <v>-342.52114</v>
      </c>
      <c r="C85" s="42">
        <v>-168.56971999999999</v>
      </c>
      <c r="D85" s="42">
        <v>-127.46963</v>
      </c>
      <c r="E85" s="42"/>
      <c r="F85" s="41"/>
    </row>
    <row r="86" spans="1:6" x14ac:dyDescent="0.25">
      <c r="A86" s="19" t="s">
        <v>90</v>
      </c>
      <c r="B86" s="42">
        <v>757.16169000000002</v>
      </c>
      <c r="C86" s="42">
        <v>118.39700999999999</v>
      </c>
      <c r="D86" s="42">
        <v>579.26313000000005</v>
      </c>
      <c r="E86" s="42"/>
      <c r="F86" s="41"/>
    </row>
    <row r="87" spans="1:6" x14ac:dyDescent="0.25">
      <c r="A87" s="19" t="s">
        <v>91</v>
      </c>
      <c r="B87" s="42">
        <v>-1.3926099999999999</v>
      </c>
      <c r="C87" s="42">
        <v>-0.85367999999999999</v>
      </c>
      <c r="D87" s="42">
        <v>-0.51946999999999999</v>
      </c>
      <c r="E87" s="42"/>
      <c r="F87" s="41"/>
    </row>
    <row r="88" spans="1:6" x14ac:dyDescent="0.25">
      <c r="A88" s="19" t="s">
        <v>92</v>
      </c>
      <c r="B88" s="42">
        <v>426.11048</v>
      </c>
      <c r="C88" s="42">
        <v>44.909779999999998</v>
      </c>
      <c r="D88" s="42">
        <v>180.65270000000001</v>
      </c>
      <c r="E88" s="42"/>
      <c r="F88" s="41"/>
    </row>
    <row r="89" spans="1:6" x14ac:dyDescent="0.25">
      <c r="A89" s="19" t="s">
        <v>93</v>
      </c>
      <c r="B89" s="42">
        <v>4880.5310300000001</v>
      </c>
      <c r="C89" s="42">
        <v>4128.13627</v>
      </c>
      <c r="D89" s="42">
        <v>739.08375999999998</v>
      </c>
      <c r="E89" s="42"/>
      <c r="F89" s="41"/>
    </row>
    <row r="90" spans="1:6" x14ac:dyDescent="0.25">
      <c r="A90" s="19" t="s">
        <v>94</v>
      </c>
      <c r="B90" s="42">
        <v>1026249.77535</v>
      </c>
      <c r="C90" s="42">
        <v>-742.49874</v>
      </c>
      <c r="D90" s="42">
        <v>-503.27940999999998</v>
      </c>
      <c r="E90" s="42"/>
      <c r="F90" s="41"/>
    </row>
    <row r="91" spans="1:6" x14ac:dyDescent="0.25">
      <c r="A91" s="19" t="s">
        <v>95</v>
      </c>
      <c r="B91" s="42">
        <v>1930.71199</v>
      </c>
      <c r="C91" s="42">
        <v>777.33956999999998</v>
      </c>
      <c r="D91" s="42">
        <v>457.19549000000001</v>
      </c>
      <c r="E91" s="42"/>
      <c r="F91" s="41"/>
    </row>
    <row r="92" spans="1:6" x14ac:dyDescent="0.25">
      <c r="A92" s="19" t="s">
        <v>96</v>
      </c>
      <c r="B92" s="42">
        <v>5214.0620900000004</v>
      </c>
      <c r="C92" s="42">
        <v>-143.91691</v>
      </c>
      <c r="D92" s="42">
        <v>-122.88148</v>
      </c>
      <c r="E92" s="42"/>
      <c r="F92" s="41"/>
    </row>
    <row r="93" spans="1:6" x14ac:dyDescent="0.25">
      <c r="A93" s="19" t="s">
        <v>97</v>
      </c>
      <c r="B93" s="42">
        <v>-84.222819999999999</v>
      </c>
      <c r="C93" s="42"/>
      <c r="D93" s="42">
        <v>-12.56432</v>
      </c>
      <c r="E93" s="42"/>
      <c r="F93" s="41"/>
    </row>
    <row r="94" spans="1:6" x14ac:dyDescent="0.25">
      <c r="A94" s="19" t="s">
        <v>98</v>
      </c>
      <c r="B94" s="42">
        <v>2139.0921899999998</v>
      </c>
      <c r="C94" s="42">
        <v>551.84114</v>
      </c>
      <c r="D94" s="42">
        <v>146.54449</v>
      </c>
      <c r="E94" s="42"/>
      <c r="F94" s="41"/>
    </row>
    <row r="95" spans="1:6" x14ac:dyDescent="0.25">
      <c r="A95" s="19" t="s">
        <v>99</v>
      </c>
      <c r="B95" s="42">
        <v>2576.6906100000001</v>
      </c>
      <c r="C95" s="42">
        <v>916.61063000000001</v>
      </c>
      <c r="D95" s="42">
        <v>337.55626000000001</v>
      </c>
      <c r="E95" s="42"/>
      <c r="F95" s="41"/>
    </row>
    <row r="96" spans="1:6" x14ac:dyDescent="0.25">
      <c r="A96" s="19" t="s">
        <v>100</v>
      </c>
      <c r="B96" s="42">
        <v>569.65713000000005</v>
      </c>
      <c r="C96" s="42">
        <v>146.48704000000001</v>
      </c>
      <c r="D96" s="42">
        <v>-1.4494499999999999</v>
      </c>
      <c r="E96" s="42"/>
      <c r="F96" s="41"/>
    </row>
    <row r="97" spans="1:6" x14ac:dyDescent="0.25">
      <c r="A97" s="19" t="s">
        <v>101</v>
      </c>
      <c r="B97" s="42">
        <v>12303.68291</v>
      </c>
      <c r="C97" s="42">
        <v>-27.64818</v>
      </c>
      <c r="D97" s="42">
        <v>-84.895619999999994</v>
      </c>
      <c r="E97" s="42"/>
      <c r="F97" s="41"/>
    </row>
    <row r="98" spans="1:6" x14ac:dyDescent="0.25">
      <c r="A98" s="19" t="s">
        <v>102</v>
      </c>
      <c r="B98" s="42">
        <v>875.70195000000001</v>
      </c>
      <c r="C98" s="42">
        <v>384.70898</v>
      </c>
      <c r="D98" s="42">
        <v>91.337050000000005</v>
      </c>
      <c r="E98" s="42"/>
      <c r="F98" s="41"/>
    </row>
    <row r="99" spans="1:6" ht="27.6" x14ac:dyDescent="0.25">
      <c r="A99" s="19" t="s">
        <v>103</v>
      </c>
      <c r="B99" s="42">
        <v>6106.0340100000003</v>
      </c>
      <c r="C99" s="42">
        <v>4476.2184900000002</v>
      </c>
      <c r="D99" s="42">
        <v>1622.4765299999999</v>
      </c>
      <c r="E99" s="42"/>
      <c r="F99" s="41"/>
    </row>
    <row r="100" spans="1:6" x14ac:dyDescent="0.25">
      <c r="A100" s="19" t="s">
        <v>104</v>
      </c>
      <c r="B100" s="42">
        <v>-1661.13744</v>
      </c>
      <c r="C100" s="42">
        <v>-6.3474199999999996</v>
      </c>
      <c r="D100" s="42">
        <v>53.731990000000003</v>
      </c>
      <c r="E100" s="42"/>
      <c r="F100" s="41"/>
    </row>
    <row r="101" spans="1:6" ht="27.6" x14ac:dyDescent="0.25">
      <c r="A101" s="19" t="s">
        <v>105</v>
      </c>
      <c r="B101" s="42">
        <v>54255.399640000003</v>
      </c>
      <c r="C101" s="42">
        <v>-1011.43358</v>
      </c>
      <c r="D101" s="42">
        <v>239.98402999999999</v>
      </c>
      <c r="E101" s="42"/>
      <c r="F101" s="41"/>
    </row>
    <row r="102" spans="1:6" x14ac:dyDescent="0.25">
      <c r="A102" s="20" t="s">
        <v>106</v>
      </c>
      <c r="B102" s="43">
        <v>1975190.24756</v>
      </c>
      <c r="C102" s="43">
        <v>51044.435729999997</v>
      </c>
      <c r="D102" s="43">
        <v>22790.509470000001</v>
      </c>
      <c r="E102" s="43">
        <v>-7180.2900300000001</v>
      </c>
      <c r="F102" s="41"/>
    </row>
    <row r="103" spans="1:6" x14ac:dyDescent="0.25">
      <c r="B103" s="41"/>
      <c r="C103" s="41"/>
      <c r="D103" s="41"/>
      <c r="E103" s="41"/>
    </row>
  </sheetData>
  <mergeCells count="58">
    <mergeCell ref="A56:D56"/>
    <mergeCell ref="A57:D57"/>
    <mergeCell ref="A51:D51"/>
    <mergeCell ref="A52:D52"/>
    <mergeCell ref="A53:D53"/>
    <mergeCell ref="A54:D54"/>
    <mergeCell ref="A55:D55"/>
    <mergeCell ref="A46:D46"/>
    <mergeCell ref="A47:D47"/>
    <mergeCell ref="A48:D48"/>
    <mergeCell ref="A49:D49"/>
    <mergeCell ref="A50:D50"/>
    <mergeCell ref="A41:D41"/>
    <mergeCell ref="A42:D42"/>
    <mergeCell ref="A43:D43"/>
    <mergeCell ref="A44:D44"/>
    <mergeCell ref="A45:D45"/>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58:D58"/>
    <mergeCell ref="A60:A61"/>
    <mergeCell ref="B60:B61"/>
    <mergeCell ref="C60:E60"/>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BreakPreview" topLeftCell="A37" zoomScaleNormal="100" zoomScaleSheetLayoutView="100" workbookViewId="0">
      <selection activeCell="B41" sqref="B41"/>
    </sheetView>
  </sheetViews>
  <sheetFormatPr defaultColWidth="8.77734375" defaultRowHeight="13.8" x14ac:dyDescent="0.25"/>
  <cols>
    <col min="1" max="1" width="38.21875" style="31" customWidth="1"/>
    <col min="2" max="2" width="13.21875" style="31" customWidth="1"/>
    <col min="3" max="3" width="13" style="31" customWidth="1"/>
    <col min="4" max="4" width="12.88671875" style="31" customWidth="1"/>
    <col min="5" max="5" width="13.21875" style="31" customWidth="1"/>
    <col min="6" max="7" width="13.33203125" style="31" customWidth="1"/>
    <col min="8" max="8" width="13.88671875" style="31" customWidth="1"/>
    <col min="9" max="9" width="13" style="31" customWidth="1"/>
    <col min="10" max="10" width="12.77734375" style="31" customWidth="1"/>
    <col min="11" max="11" width="11" style="31" customWidth="1"/>
    <col min="12" max="12" width="13.33203125" style="31" customWidth="1"/>
    <col min="13" max="13" width="13" style="31" customWidth="1"/>
    <col min="14" max="14" width="13.33203125" style="31" customWidth="1"/>
    <col min="15" max="15" width="13.109375" style="31" customWidth="1"/>
    <col min="16" max="16" width="10.44140625" style="31" customWidth="1"/>
    <col min="17" max="16384" width="8.77734375" style="31"/>
  </cols>
  <sheetData>
    <row r="1" spans="1:20" s="28" customFormat="1" ht="15.6" x14ac:dyDescent="0.3">
      <c r="A1" s="27" t="s">
        <v>65</v>
      </c>
      <c r="C1" s="29" t="s">
        <v>13</v>
      </c>
    </row>
    <row r="2" spans="1:20" x14ac:dyDescent="0.25">
      <c r="A2" s="30" t="str">
        <f>TEXT(EndData2,"[$-FC19]ДД.ММ.ГГГ")</f>
        <v>31.12.2020</v>
      </c>
      <c r="B2" s="30">
        <f>A2+1</f>
        <v>44197</v>
      </c>
      <c r="C2" s="26" t="str">
        <f>TEXT(B2,"[$-FC19]ДД.ММ.ГГГ")</f>
        <v>01.01.2021</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c r="C4" s="24">
        <v>8000</v>
      </c>
      <c r="D4" s="24"/>
      <c r="E4" s="24"/>
      <c r="F4" s="24"/>
      <c r="G4" s="24"/>
      <c r="H4" s="24">
        <v>3000</v>
      </c>
      <c r="I4" s="24">
        <v>10019.16</v>
      </c>
      <c r="J4" s="24">
        <v>172030.10449</v>
      </c>
      <c r="K4" s="24">
        <v>-4</v>
      </c>
      <c r="L4" s="24">
        <v>210</v>
      </c>
      <c r="M4" s="24"/>
      <c r="N4" s="24"/>
      <c r="O4" s="24"/>
      <c r="P4" s="44">
        <v>193255.26449</v>
      </c>
      <c r="Q4" s="32"/>
      <c r="R4" s="32"/>
      <c r="S4" s="32"/>
      <c r="T4" s="32"/>
    </row>
    <row r="5" spans="1:20" ht="105.6" x14ac:dyDescent="0.25">
      <c r="A5" s="21" t="s">
        <v>32</v>
      </c>
      <c r="B5" s="24">
        <v>2291.5885899999998</v>
      </c>
      <c r="C5" s="24">
        <v>4077.3878199999999</v>
      </c>
      <c r="D5" s="24"/>
      <c r="E5" s="24">
        <v>3070.9798700000001</v>
      </c>
      <c r="F5" s="24">
        <v>-9.6890000000000001</v>
      </c>
      <c r="G5" s="24">
        <v>-700</v>
      </c>
      <c r="H5" s="24">
        <v>-39.119999999999997</v>
      </c>
      <c r="I5" s="24">
        <v>1736.71424</v>
      </c>
      <c r="J5" s="24">
        <v>22.429010000000002</v>
      </c>
      <c r="K5" s="24">
        <v>-41.371090000000002</v>
      </c>
      <c r="L5" s="24">
        <v>2888.03163</v>
      </c>
      <c r="M5" s="24"/>
      <c r="N5" s="24">
        <v>-7.8484999999999996</v>
      </c>
      <c r="O5" s="24"/>
      <c r="P5" s="44">
        <v>13289.102569999999</v>
      </c>
      <c r="Q5" s="32"/>
      <c r="R5" s="32"/>
      <c r="S5" s="32"/>
      <c r="T5" s="32"/>
    </row>
    <row r="6" spans="1:20" ht="39.6" x14ac:dyDescent="0.25">
      <c r="A6" s="21" t="s">
        <v>33</v>
      </c>
      <c r="B6" s="24"/>
      <c r="C6" s="24"/>
      <c r="D6" s="24"/>
      <c r="E6" s="24"/>
      <c r="F6" s="24"/>
      <c r="G6" s="24"/>
      <c r="H6" s="24"/>
      <c r="I6" s="24"/>
      <c r="J6" s="24"/>
      <c r="K6" s="24">
        <v>21873.362290000001</v>
      </c>
      <c r="L6" s="24"/>
      <c r="M6" s="24"/>
      <c r="N6" s="24"/>
      <c r="O6" s="24"/>
      <c r="P6" s="44">
        <v>21873.362290000001</v>
      </c>
      <c r="Q6" s="32"/>
      <c r="R6" s="32"/>
      <c r="S6" s="32"/>
      <c r="T6" s="32"/>
    </row>
    <row r="7" spans="1:20" ht="79.2" x14ac:dyDescent="0.25">
      <c r="A7" s="21" t="s">
        <v>34</v>
      </c>
      <c r="B7" s="24">
        <v>-1.3557900000000001</v>
      </c>
      <c r="C7" s="24"/>
      <c r="D7" s="24"/>
      <c r="E7" s="24"/>
      <c r="F7" s="24"/>
      <c r="G7" s="24"/>
      <c r="H7" s="24"/>
      <c r="I7" s="24"/>
      <c r="J7" s="24">
        <v>-10.88476</v>
      </c>
      <c r="K7" s="24"/>
      <c r="L7" s="24"/>
      <c r="M7" s="24"/>
      <c r="N7" s="24"/>
      <c r="O7" s="24"/>
      <c r="P7" s="44">
        <v>-12.240550000000001</v>
      </c>
      <c r="Q7" s="32"/>
      <c r="R7" s="32"/>
      <c r="S7" s="32"/>
      <c r="T7" s="32"/>
    </row>
    <row r="8" spans="1:20" ht="79.2" x14ac:dyDescent="0.25">
      <c r="A8" s="21" t="s">
        <v>35</v>
      </c>
      <c r="B8" s="24">
        <v>-66.665059999999997</v>
      </c>
      <c r="C8" s="24"/>
      <c r="D8" s="24">
        <v>-295.4907</v>
      </c>
      <c r="E8" s="24"/>
      <c r="F8" s="24"/>
      <c r="G8" s="24"/>
      <c r="H8" s="24"/>
      <c r="I8" s="24"/>
      <c r="J8" s="24">
        <v>-40.433230000000002</v>
      </c>
      <c r="K8" s="24"/>
      <c r="L8" s="24">
        <v>-225.47830999999999</v>
      </c>
      <c r="M8" s="24"/>
      <c r="N8" s="24"/>
      <c r="O8" s="24"/>
      <c r="P8" s="44">
        <v>-628.06730000000005</v>
      </c>
      <c r="Q8" s="32"/>
      <c r="R8" s="32"/>
      <c r="S8" s="32"/>
      <c r="T8" s="32"/>
    </row>
    <row r="9" spans="1:20" ht="52.8" x14ac:dyDescent="0.25">
      <c r="A9" s="21" t="s">
        <v>36</v>
      </c>
      <c r="B9" s="24">
        <v>-4.8298500000000004</v>
      </c>
      <c r="C9" s="24"/>
      <c r="D9" s="24"/>
      <c r="E9" s="24"/>
      <c r="F9" s="24"/>
      <c r="G9" s="24"/>
      <c r="H9" s="24"/>
      <c r="I9" s="24"/>
      <c r="J9" s="24"/>
      <c r="K9" s="24">
        <v>-17.995139999999999</v>
      </c>
      <c r="L9" s="24"/>
      <c r="M9" s="24">
        <v>-1.0000000000000001E-5</v>
      </c>
      <c r="N9" s="24"/>
      <c r="O9" s="24"/>
      <c r="P9" s="44">
        <v>-22.824999999999999</v>
      </c>
      <c r="Q9" s="32"/>
      <c r="R9" s="32"/>
      <c r="S9" s="32"/>
      <c r="T9" s="32"/>
    </row>
    <row r="10" spans="1:20" ht="79.2" x14ac:dyDescent="0.25">
      <c r="A10" s="21" t="s">
        <v>37</v>
      </c>
      <c r="B10" s="24">
        <v>-484.03500000000003</v>
      </c>
      <c r="C10" s="24"/>
      <c r="D10" s="24">
        <v>-329.81902000000002</v>
      </c>
      <c r="E10" s="24"/>
      <c r="F10" s="24">
        <v>-26.155149999999999</v>
      </c>
      <c r="G10" s="24"/>
      <c r="H10" s="24"/>
      <c r="I10" s="24"/>
      <c r="J10" s="24"/>
      <c r="K10" s="24">
        <v>52.780090000000001</v>
      </c>
      <c r="L10" s="24">
        <v>-7.6040799999999997</v>
      </c>
      <c r="M10" s="24">
        <v>-158.23401000000001</v>
      </c>
      <c r="N10" s="24"/>
      <c r="O10" s="24">
        <v>-151.90447</v>
      </c>
      <c r="P10" s="44">
        <v>-1104.97164</v>
      </c>
      <c r="Q10" s="32"/>
      <c r="R10" s="32"/>
      <c r="S10" s="32"/>
      <c r="T10" s="32"/>
    </row>
    <row r="11" spans="1:20" ht="105.6" x14ac:dyDescent="0.25">
      <c r="A11" s="21" t="s">
        <v>38</v>
      </c>
      <c r="B11" s="24"/>
      <c r="C11" s="24"/>
      <c r="D11" s="24">
        <v>-58.9482</v>
      </c>
      <c r="E11" s="24"/>
      <c r="F11" s="24"/>
      <c r="G11" s="24"/>
      <c r="H11" s="24"/>
      <c r="I11" s="24"/>
      <c r="J11" s="24"/>
      <c r="K11" s="24"/>
      <c r="L11" s="24"/>
      <c r="M11" s="24"/>
      <c r="N11" s="24"/>
      <c r="O11" s="24"/>
      <c r="P11" s="44">
        <v>-58.9482</v>
      </c>
      <c r="Q11" s="32"/>
      <c r="R11" s="32"/>
      <c r="S11" s="32"/>
      <c r="T11" s="32"/>
    </row>
    <row r="12" spans="1:20" ht="79.2" x14ac:dyDescent="0.25">
      <c r="A12" s="21" t="s">
        <v>39</v>
      </c>
      <c r="B12" s="24">
        <v>-139.10228000000001</v>
      </c>
      <c r="C12" s="24"/>
      <c r="D12" s="24"/>
      <c r="E12" s="24"/>
      <c r="F12" s="24"/>
      <c r="G12" s="24"/>
      <c r="H12" s="24"/>
      <c r="I12" s="24"/>
      <c r="J12" s="24"/>
      <c r="K12" s="24"/>
      <c r="L12" s="24"/>
      <c r="M12" s="24"/>
      <c r="N12" s="24"/>
      <c r="O12" s="24"/>
      <c r="P12" s="44">
        <v>-139.10228000000001</v>
      </c>
      <c r="Q12" s="32"/>
      <c r="R12" s="32"/>
      <c r="S12" s="32"/>
      <c r="T12" s="32"/>
    </row>
    <row r="13" spans="1:20" ht="316.8" x14ac:dyDescent="0.25">
      <c r="A13" s="21" t="s">
        <v>40</v>
      </c>
      <c r="B13" s="24">
        <v>-19758.53817</v>
      </c>
      <c r="C13" s="24"/>
      <c r="D13" s="24">
        <v>-77.181110000000004</v>
      </c>
      <c r="E13" s="24">
        <v>-182.6148</v>
      </c>
      <c r="F13" s="24">
        <v>-9.7752400000000002</v>
      </c>
      <c r="G13" s="24"/>
      <c r="H13" s="24"/>
      <c r="I13" s="24"/>
      <c r="J13" s="24"/>
      <c r="K13" s="24">
        <v>-132.87200999999999</v>
      </c>
      <c r="L13" s="24">
        <v>-89.544030000000006</v>
      </c>
      <c r="M13" s="24">
        <v>-181.71718999999999</v>
      </c>
      <c r="N13" s="24">
        <v>-391.41883999999999</v>
      </c>
      <c r="O13" s="24">
        <v>-123.54571</v>
      </c>
      <c r="P13" s="44">
        <v>-20947.2071</v>
      </c>
      <c r="Q13" s="32"/>
      <c r="R13" s="32"/>
      <c r="S13" s="32"/>
      <c r="T13" s="32"/>
    </row>
    <row r="14" spans="1:20" ht="158.4" x14ac:dyDescent="0.25">
      <c r="A14" s="21" t="s">
        <v>41</v>
      </c>
      <c r="B14" s="24"/>
      <c r="C14" s="24"/>
      <c r="D14" s="24"/>
      <c r="E14" s="24">
        <v>-528.08344999999997</v>
      </c>
      <c r="F14" s="24">
        <v>-1149.95263</v>
      </c>
      <c r="G14" s="24"/>
      <c r="H14" s="24"/>
      <c r="I14" s="24">
        <v>-4.3773</v>
      </c>
      <c r="J14" s="24"/>
      <c r="K14" s="24">
        <v>-63.429099999999998</v>
      </c>
      <c r="L14" s="24">
        <v>-863.96355000000005</v>
      </c>
      <c r="M14" s="24">
        <v>-309.78751999999997</v>
      </c>
      <c r="N14" s="24"/>
      <c r="O14" s="24">
        <v>-322.53613999999999</v>
      </c>
      <c r="P14" s="44">
        <v>-3242.1296900000002</v>
      </c>
      <c r="Q14" s="32"/>
      <c r="R14" s="32"/>
      <c r="S14" s="32"/>
      <c r="T14" s="32"/>
    </row>
    <row r="15" spans="1:20" ht="92.4" x14ac:dyDescent="0.25">
      <c r="A15" s="21" t="s">
        <v>42</v>
      </c>
      <c r="B15" s="24">
        <v>-3685.7448300000001</v>
      </c>
      <c r="C15" s="24"/>
      <c r="D15" s="24">
        <v>-139.881</v>
      </c>
      <c r="E15" s="24">
        <v>-254.90042</v>
      </c>
      <c r="F15" s="24">
        <v>-604.09222999999997</v>
      </c>
      <c r="G15" s="24">
        <v>-208.35992999999999</v>
      </c>
      <c r="H15" s="24">
        <v>-1460.82989</v>
      </c>
      <c r="I15" s="24"/>
      <c r="J15" s="24"/>
      <c r="K15" s="24">
        <v>-370.06853999999998</v>
      </c>
      <c r="L15" s="24">
        <v>-149.17500000000001</v>
      </c>
      <c r="M15" s="24">
        <v>-154.57575</v>
      </c>
      <c r="N15" s="24"/>
      <c r="O15" s="24">
        <v>-6.0000000000000002E-5</v>
      </c>
      <c r="P15" s="44">
        <v>-7027.6276500000004</v>
      </c>
      <c r="Q15" s="32"/>
      <c r="R15" s="32"/>
      <c r="S15" s="32"/>
      <c r="T15" s="32"/>
    </row>
    <row r="16" spans="1:20" ht="132" x14ac:dyDescent="0.25">
      <c r="A16" s="21" t="s">
        <v>43</v>
      </c>
      <c r="B16" s="24">
        <v>-5.05504</v>
      </c>
      <c r="C16" s="24"/>
      <c r="D16" s="24"/>
      <c r="E16" s="24"/>
      <c r="F16" s="24"/>
      <c r="G16" s="24"/>
      <c r="H16" s="24"/>
      <c r="I16" s="24"/>
      <c r="J16" s="24">
        <v>-0.13705999999999999</v>
      </c>
      <c r="K16" s="24"/>
      <c r="L16" s="24"/>
      <c r="M16" s="24">
        <v>-1.27624</v>
      </c>
      <c r="N16" s="24"/>
      <c r="O16" s="24"/>
      <c r="P16" s="44">
        <v>-6.4683400000000004</v>
      </c>
      <c r="Q16" s="32"/>
      <c r="R16" s="32"/>
      <c r="S16" s="32"/>
      <c r="T16" s="32"/>
    </row>
    <row r="17" spans="1:20" ht="118.8" x14ac:dyDescent="0.25">
      <c r="A17" s="21" t="s">
        <v>44</v>
      </c>
      <c r="B17" s="24">
        <v>-3408.4445099999998</v>
      </c>
      <c r="C17" s="24"/>
      <c r="D17" s="24">
        <v>-59.423659999999998</v>
      </c>
      <c r="E17" s="24">
        <v>-283.60712000000001</v>
      </c>
      <c r="F17" s="24">
        <v>-62.309069999999998</v>
      </c>
      <c r="G17" s="24"/>
      <c r="H17" s="24"/>
      <c r="I17" s="24"/>
      <c r="J17" s="24">
        <v>-227.15057999999999</v>
      </c>
      <c r="K17" s="24">
        <v>-50</v>
      </c>
      <c r="L17" s="24"/>
      <c r="M17" s="24">
        <v>-198.68088</v>
      </c>
      <c r="N17" s="24">
        <v>-448.16561000000002</v>
      </c>
      <c r="O17" s="24">
        <v>-1124.34935</v>
      </c>
      <c r="P17" s="44">
        <v>-5862.1307800000004</v>
      </c>
      <c r="Q17" s="32"/>
      <c r="R17" s="32"/>
      <c r="S17" s="32"/>
      <c r="T17" s="32"/>
    </row>
    <row r="18" spans="1:20" ht="118.8" x14ac:dyDescent="0.25">
      <c r="A18" s="21" t="s">
        <v>45</v>
      </c>
      <c r="B18" s="24"/>
      <c r="C18" s="24"/>
      <c r="D18" s="24"/>
      <c r="E18" s="24"/>
      <c r="F18" s="24">
        <v>-676.24675000000002</v>
      </c>
      <c r="G18" s="24"/>
      <c r="H18" s="24"/>
      <c r="I18" s="24"/>
      <c r="J18" s="24"/>
      <c r="K18" s="24">
        <v>-29.949809999999999</v>
      </c>
      <c r="L18" s="24"/>
      <c r="M18" s="24">
        <v>-2037.1845000000001</v>
      </c>
      <c r="N18" s="24"/>
      <c r="O18" s="24">
        <v>-7.4773199999999997</v>
      </c>
      <c r="P18" s="44">
        <v>-2750.8583800000001</v>
      </c>
      <c r="Q18" s="32"/>
      <c r="R18" s="32"/>
      <c r="S18" s="32"/>
      <c r="T18" s="32"/>
    </row>
    <row r="19" spans="1:20" ht="66" x14ac:dyDescent="0.25">
      <c r="A19" s="21" t="s">
        <v>46</v>
      </c>
      <c r="B19" s="24">
        <v>-2867.6410799999999</v>
      </c>
      <c r="C19" s="24">
        <v>23.5</v>
      </c>
      <c r="D19" s="24">
        <v>-1264.68542</v>
      </c>
      <c r="E19" s="24">
        <v>-754.95856000000003</v>
      </c>
      <c r="F19" s="24">
        <v>-70.153369999999995</v>
      </c>
      <c r="G19" s="24">
        <v>-120.89358</v>
      </c>
      <c r="H19" s="24">
        <v>-0.309</v>
      </c>
      <c r="I19" s="24">
        <v>11.437609999999999</v>
      </c>
      <c r="J19" s="24">
        <v>-1040.0606299999999</v>
      </c>
      <c r="K19" s="24">
        <v>-135.68787</v>
      </c>
      <c r="L19" s="24">
        <v>738</v>
      </c>
      <c r="M19" s="24">
        <v>-94.561269999999993</v>
      </c>
      <c r="N19" s="24">
        <v>-93.073819999999998</v>
      </c>
      <c r="O19" s="24">
        <v>-55.030999999999999</v>
      </c>
      <c r="P19" s="44">
        <v>-5724.1179899999997</v>
      </c>
      <c r="Q19" s="32"/>
      <c r="R19" s="32"/>
      <c r="S19" s="32"/>
      <c r="T19" s="32"/>
    </row>
    <row r="20" spans="1:20" ht="92.4" x14ac:dyDescent="0.25">
      <c r="A20" s="21" t="s">
        <v>47</v>
      </c>
      <c r="B20" s="24">
        <v>-380.48725000000002</v>
      </c>
      <c r="C20" s="24">
        <v>-433.76098000000002</v>
      </c>
      <c r="D20" s="24"/>
      <c r="E20" s="24">
        <v>-60.442489999999999</v>
      </c>
      <c r="F20" s="24">
        <v>-12.01919</v>
      </c>
      <c r="G20" s="24"/>
      <c r="H20" s="24">
        <v>-24.13222</v>
      </c>
      <c r="I20" s="24"/>
      <c r="J20" s="24">
        <v>-212.11516</v>
      </c>
      <c r="K20" s="24">
        <v>-12.81053</v>
      </c>
      <c r="L20" s="24">
        <v>-20.75386</v>
      </c>
      <c r="M20" s="24">
        <v>-33.165520000000001</v>
      </c>
      <c r="N20" s="24"/>
      <c r="O20" s="24">
        <v>-23.286819999999999</v>
      </c>
      <c r="P20" s="44">
        <v>-1212.9740200000001</v>
      </c>
      <c r="Q20" s="32"/>
      <c r="R20" s="32"/>
      <c r="S20" s="32"/>
      <c r="T20" s="32"/>
    </row>
    <row r="21" spans="1:20" ht="52.8" x14ac:dyDescent="0.25">
      <c r="A21" s="21" t="s">
        <v>48</v>
      </c>
      <c r="B21" s="24"/>
      <c r="C21" s="24"/>
      <c r="D21" s="24"/>
      <c r="E21" s="24"/>
      <c r="F21" s="24"/>
      <c r="G21" s="24"/>
      <c r="H21" s="24"/>
      <c r="I21" s="24"/>
      <c r="J21" s="24"/>
      <c r="K21" s="24">
        <v>-3.4700000000000002E-2</v>
      </c>
      <c r="L21" s="24"/>
      <c r="M21" s="24"/>
      <c r="N21" s="24">
        <v>-13.55213</v>
      </c>
      <c r="O21" s="24"/>
      <c r="P21" s="44">
        <v>-13.586830000000001</v>
      </c>
      <c r="Q21" s="32"/>
      <c r="R21" s="32"/>
      <c r="S21" s="32"/>
      <c r="T21" s="32"/>
    </row>
    <row r="22" spans="1:20" ht="79.2" x14ac:dyDescent="0.25">
      <c r="A22" s="21" t="s">
        <v>49</v>
      </c>
      <c r="B22" s="24"/>
      <c r="C22" s="24">
        <v>-181.68810999999999</v>
      </c>
      <c r="D22" s="24"/>
      <c r="E22" s="24">
        <v>-989.69001000000003</v>
      </c>
      <c r="F22" s="24"/>
      <c r="G22" s="24"/>
      <c r="H22" s="24"/>
      <c r="I22" s="24"/>
      <c r="J22" s="24"/>
      <c r="K22" s="24"/>
      <c r="L22" s="24">
        <v>2299.44</v>
      </c>
      <c r="M22" s="24">
        <v>-126.0265</v>
      </c>
      <c r="N22" s="24"/>
      <c r="O22" s="24"/>
      <c r="P22" s="44">
        <v>1002.03538</v>
      </c>
      <c r="Q22" s="32"/>
      <c r="R22" s="32"/>
      <c r="S22" s="32"/>
      <c r="T22" s="32"/>
    </row>
    <row r="23" spans="1:20" ht="79.2" x14ac:dyDescent="0.25">
      <c r="A23" s="21" t="s">
        <v>50</v>
      </c>
      <c r="B23" s="24">
        <v>3258.1700799999999</v>
      </c>
      <c r="C23" s="24"/>
      <c r="D23" s="24"/>
      <c r="E23" s="24"/>
      <c r="F23" s="24"/>
      <c r="G23" s="24"/>
      <c r="H23" s="24"/>
      <c r="I23" s="24"/>
      <c r="J23" s="24"/>
      <c r="K23" s="24"/>
      <c r="L23" s="24"/>
      <c r="M23" s="24"/>
      <c r="N23" s="24"/>
      <c r="O23" s="24"/>
      <c r="P23" s="44">
        <v>3258.1700799999999</v>
      </c>
      <c r="Q23" s="32"/>
      <c r="R23" s="32"/>
      <c r="S23" s="32"/>
      <c r="T23" s="32"/>
    </row>
    <row r="24" spans="1:20" ht="171.6" x14ac:dyDescent="0.25">
      <c r="A24" s="21" t="s">
        <v>51</v>
      </c>
      <c r="B24" s="24">
        <v>-5.4131</v>
      </c>
      <c r="C24" s="24"/>
      <c r="D24" s="24"/>
      <c r="E24" s="24"/>
      <c r="F24" s="24"/>
      <c r="G24" s="24"/>
      <c r="H24" s="24"/>
      <c r="I24" s="24"/>
      <c r="J24" s="24">
        <v>-45.76211</v>
      </c>
      <c r="K24" s="24"/>
      <c r="L24" s="24"/>
      <c r="M24" s="24"/>
      <c r="N24" s="24"/>
      <c r="O24" s="24"/>
      <c r="P24" s="44">
        <v>-51.17521</v>
      </c>
      <c r="Q24" s="32"/>
      <c r="R24" s="32"/>
      <c r="S24" s="32"/>
      <c r="T24" s="32"/>
    </row>
    <row r="25" spans="1:20" ht="39.6" x14ac:dyDescent="0.25">
      <c r="A25" s="21" t="s">
        <v>52</v>
      </c>
      <c r="B25" s="24"/>
      <c r="C25" s="24">
        <v>-178.072</v>
      </c>
      <c r="D25" s="24"/>
      <c r="E25" s="24"/>
      <c r="F25" s="24"/>
      <c r="G25" s="24"/>
      <c r="H25" s="24"/>
      <c r="I25" s="24"/>
      <c r="J25" s="24"/>
      <c r="K25" s="24">
        <v>-160.24021999999999</v>
      </c>
      <c r="L25" s="24">
        <v>-61.482599999999998</v>
      </c>
      <c r="M25" s="24"/>
      <c r="N25" s="24"/>
      <c r="O25" s="24"/>
      <c r="P25" s="44">
        <v>-399.79482000000002</v>
      </c>
      <c r="Q25" s="32"/>
      <c r="R25" s="32"/>
      <c r="S25" s="32"/>
      <c r="T25" s="32"/>
    </row>
    <row r="26" spans="1:20" ht="92.4" x14ac:dyDescent="0.25">
      <c r="A26" s="21" t="s">
        <v>53</v>
      </c>
      <c r="B26" s="24"/>
      <c r="C26" s="24"/>
      <c r="D26" s="24"/>
      <c r="E26" s="24"/>
      <c r="F26" s="24"/>
      <c r="G26" s="24"/>
      <c r="H26" s="24"/>
      <c r="I26" s="24"/>
      <c r="J26" s="24"/>
      <c r="K26" s="24"/>
      <c r="L26" s="24"/>
      <c r="M26" s="24"/>
      <c r="N26" s="24"/>
      <c r="O26" s="24">
        <v>-8.6658899999999992</v>
      </c>
      <c r="P26" s="44">
        <v>-8.6658899999999992</v>
      </c>
      <c r="Q26" s="32"/>
      <c r="R26" s="32"/>
      <c r="S26" s="32"/>
      <c r="T26" s="32"/>
    </row>
    <row r="27" spans="1:20" ht="66" x14ac:dyDescent="0.25">
      <c r="A27" s="21" t="s">
        <v>54</v>
      </c>
      <c r="B27" s="24">
        <v>-24.990159999999999</v>
      </c>
      <c r="C27" s="24"/>
      <c r="D27" s="24">
        <v>-0.28136</v>
      </c>
      <c r="E27" s="24">
        <v>-0.59401999999999999</v>
      </c>
      <c r="F27" s="24"/>
      <c r="G27" s="24">
        <v>-1E-4</v>
      </c>
      <c r="H27" s="24"/>
      <c r="I27" s="24"/>
      <c r="J27" s="24"/>
      <c r="K27" s="24"/>
      <c r="L27" s="24"/>
      <c r="M27" s="24"/>
      <c r="N27" s="24"/>
      <c r="O27" s="24"/>
      <c r="P27" s="44">
        <v>-25.865639999999999</v>
      </c>
      <c r="Q27" s="32"/>
      <c r="R27" s="32"/>
      <c r="S27" s="32"/>
      <c r="T27" s="32"/>
    </row>
    <row r="28" spans="1:20" ht="79.2" x14ac:dyDescent="0.25">
      <c r="A28" s="21" t="s">
        <v>55</v>
      </c>
      <c r="B28" s="24"/>
      <c r="C28" s="24">
        <v>-149799.7493</v>
      </c>
      <c r="D28" s="24"/>
      <c r="E28" s="24"/>
      <c r="F28" s="24"/>
      <c r="G28" s="24"/>
      <c r="H28" s="24"/>
      <c r="I28" s="24"/>
      <c r="J28" s="24">
        <v>26103.897250000002</v>
      </c>
      <c r="K28" s="24"/>
      <c r="L28" s="24"/>
      <c r="M28" s="24"/>
      <c r="N28" s="24"/>
      <c r="O28" s="24"/>
      <c r="P28" s="44">
        <v>-123695.85205</v>
      </c>
      <c r="Q28" s="32"/>
      <c r="R28" s="32"/>
      <c r="S28" s="32"/>
      <c r="T28" s="32"/>
    </row>
    <row r="29" spans="1:20" ht="66" x14ac:dyDescent="0.25">
      <c r="A29" s="21" t="s">
        <v>56</v>
      </c>
      <c r="B29" s="24">
        <v>-3936.0292100000001</v>
      </c>
      <c r="C29" s="24">
        <v>-652.25028999999995</v>
      </c>
      <c r="D29" s="24">
        <v>-68.5</v>
      </c>
      <c r="E29" s="24">
        <v>-23.015440000000002</v>
      </c>
      <c r="F29" s="24">
        <v>-3.6356700000000002</v>
      </c>
      <c r="G29" s="24">
        <v>-16.13552</v>
      </c>
      <c r="H29" s="24">
        <v>-104.67433</v>
      </c>
      <c r="I29" s="24"/>
      <c r="J29" s="24">
        <v>-149.50189</v>
      </c>
      <c r="K29" s="24">
        <v>-113.37107</v>
      </c>
      <c r="L29" s="24">
        <v>-106.65248</v>
      </c>
      <c r="M29" s="24">
        <v>-102.11534</v>
      </c>
      <c r="N29" s="24">
        <v>-151.18652</v>
      </c>
      <c r="O29" s="24">
        <v>-370.25788999999997</v>
      </c>
      <c r="P29" s="44">
        <v>-5797.3256499999998</v>
      </c>
      <c r="Q29" s="32"/>
      <c r="R29" s="32"/>
      <c r="S29" s="32"/>
      <c r="T29" s="32"/>
    </row>
    <row r="30" spans="1:20" ht="66" x14ac:dyDescent="0.25">
      <c r="A30" s="21" t="s">
        <v>57</v>
      </c>
      <c r="B30" s="24">
        <v>-1674.8158000000001</v>
      </c>
      <c r="C30" s="24"/>
      <c r="D30" s="24"/>
      <c r="E30" s="24"/>
      <c r="F30" s="24"/>
      <c r="G30" s="24"/>
      <c r="H30" s="24"/>
      <c r="I30" s="24"/>
      <c r="J30" s="24"/>
      <c r="K30" s="24"/>
      <c r="L30" s="24"/>
      <c r="M30" s="24"/>
      <c r="N30" s="24"/>
      <c r="O30" s="24"/>
      <c r="P30" s="44">
        <v>-1674.8158000000001</v>
      </c>
      <c r="Q30" s="32"/>
      <c r="R30" s="32"/>
      <c r="S30" s="32"/>
      <c r="T30" s="32"/>
    </row>
    <row r="31" spans="1:20" ht="26.4" x14ac:dyDescent="0.25">
      <c r="A31" s="21" t="s">
        <v>58</v>
      </c>
      <c r="B31" s="24">
        <v>-88.380470000000003</v>
      </c>
      <c r="C31" s="24"/>
      <c r="D31" s="24"/>
      <c r="E31" s="24"/>
      <c r="F31" s="24"/>
      <c r="G31" s="24"/>
      <c r="H31" s="24"/>
      <c r="I31" s="24"/>
      <c r="J31" s="24"/>
      <c r="K31" s="24"/>
      <c r="L31" s="24"/>
      <c r="M31" s="24"/>
      <c r="N31" s="24"/>
      <c r="O31" s="24"/>
      <c r="P31" s="44">
        <v>-88.380470000000003</v>
      </c>
      <c r="Q31" s="32"/>
      <c r="R31" s="32"/>
      <c r="S31" s="32"/>
      <c r="T31" s="32"/>
    </row>
    <row r="32" spans="1:20" ht="198" x14ac:dyDescent="0.25">
      <c r="A32" s="21" t="s">
        <v>59</v>
      </c>
      <c r="B32" s="24"/>
      <c r="C32" s="24"/>
      <c r="D32" s="24">
        <v>103.44</v>
      </c>
      <c r="E32" s="24">
        <v>103.44</v>
      </c>
      <c r="F32" s="24">
        <v>82.751999999999995</v>
      </c>
      <c r="G32" s="24">
        <v>165.50399999999999</v>
      </c>
      <c r="H32" s="24">
        <v>82.751999999999995</v>
      </c>
      <c r="I32" s="24">
        <v>41.375999999999998</v>
      </c>
      <c r="J32" s="24">
        <v>165.50399999999999</v>
      </c>
      <c r="K32" s="24"/>
      <c r="L32" s="24">
        <v>82.751999999999995</v>
      </c>
      <c r="M32" s="24">
        <v>82.751999999999995</v>
      </c>
      <c r="N32" s="24"/>
      <c r="O32" s="24"/>
      <c r="P32" s="44">
        <v>910.27200000000005</v>
      </c>
      <c r="Q32" s="32"/>
      <c r="R32" s="32"/>
      <c r="S32" s="32"/>
      <c r="T32" s="32"/>
    </row>
    <row r="33" spans="1:20" ht="39.6" x14ac:dyDescent="0.25">
      <c r="A33" s="21" t="s">
        <v>60</v>
      </c>
      <c r="B33" s="24"/>
      <c r="C33" s="24"/>
      <c r="D33" s="24"/>
      <c r="E33" s="24"/>
      <c r="F33" s="24"/>
      <c r="G33" s="24"/>
      <c r="H33" s="24"/>
      <c r="I33" s="24"/>
      <c r="J33" s="24"/>
      <c r="K33" s="24"/>
      <c r="L33" s="24">
        <v>-47.255589999999998</v>
      </c>
      <c r="M33" s="24"/>
      <c r="N33" s="24"/>
      <c r="O33" s="24"/>
      <c r="P33" s="44">
        <v>-47.255589999999998</v>
      </c>
      <c r="Q33" s="32"/>
      <c r="R33" s="32"/>
      <c r="S33" s="32"/>
      <c r="T33" s="32"/>
    </row>
    <row r="34" spans="1:20" ht="66" x14ac:dyDescent="0.25">
      <c r="A34" s="21" t="s">
        <v>61</v>
      </c>
      <c r="B34" s="24"/>
      <c r="C34" s="24"/>
      <c r="D34" s="24"/>
      <c r="E34" s="24"/>
      <c r="F34" s="24"/>
      <c r="G34" s="24"/>
      <c r="H34" s="24"/>
      <c r="I34" s="24">
        <v>-6.5092800000000004</v>
      </c>
      <c r="J34" s="24">
        <v>-52.315620000000003</v>
      </c>
      <c r="K34" s="24"/>
      <c r="L34" s="24"/>
      <c r="M34" s="24"/>
      <c r="N34" s="24">
        <v>-15.123900000000001</v>
      </c>
      <c r="O34" s="24"/>
      <c r="P34" s="44">
        <v>-73.948800000000006</v>
      </c>
      <c r="Q34" s="32"/>
      <c r="R34" s="32"/>
      <c r="S34" s="32"/>
      <c r="T34" s="32"/>
    </row>
    <row r="35" spans="1:20" ht="66" x14ac:dyDescent="0.25">
      <c r="A35" s="21" t="s">
        <v>62</v>
      </c>
      <c r="B35" s="24">
        <v>-758.16260999999997</v>
      </c>
      <c r="C35" s="24">
        <v>-2898.0706599999999</v>
      </c>
      <c r="D35" s="24">
        <v>-17.422319999999999</v>
      </c>
      <c r="E35" s="24">
        <v>-231.98052999999999</v>
      </c>
      <c r="F35" s="24"/>
      <c r="G35" s="24">
        <v>-1.0000000000000001E-5</v>
      </c>
      <c r="H35" s="24"/>
      <c r="I35" s="24"/>
      <c r="J35" s="24">
        <v>-258.8698</v>
      </c>
      <c r="K35" s="24">
        <v>-13.42019</v>
      </c>
      <c r="L35" s="24">
        <v>-12.89676</v>
      </c>
      <c r="M35" s="24"/>
      <c r="N35" s="24"/>
      <c r="O35" s="24"/>
      <c r="P35" s="44">
        <v>-4190.8228799999997</v>
      </c>
      <c r="Q35" s="32"/>
      <c r="R35" s="32"/>
      <c r="S35" s="32"/>
      <c r="T35" s="32"/>
    </row>
    <row r="36" spans="1:20" ht="52.8" x14ac:dyDescent="0.25">
      <c r="A36" s="21" t="s">
        <v>63</v>
      </c>
      <c r="B36" s="24"/>
      <c r="C36" s="24">
        <v>-816.56190000000004</v>
      </c>
      <c r="D36" s="24"/>
      <c r="E36" s="24"/>
      <c r="F36" s="24"/>
      <c r="G36" s="24"/>
      <c r="H36" s="24"/>
      <c r="I36" s="24"/>
      <c r="J36" s="24"/>
      <c r="K36" s="24"/>
      <c r="L36" s="24"/>
      <c r="M36" s="24"/>
      <c r="N36" s="24"/>
      <c r="O36" s="24"/>
      <c r="P36" s="44">
        <v>-816.56190000000004</v>
      </c>
      <c r="Q36" s="32"/>
      <c r="R36" s="32"/>
      <c r="S36" s="32"/>
      <c r="T36" s="32"/>
    </row>
    <row r="37" spans="1:20" x14ac:dyDescent="0.25">
      <c r="A37" s="22" t="s">
        <v>64</v>
      </c>
      <c r="B37" s="25">
        <v>-31739.931540000001</v>
      </c>
      <c r="C37" s="25">
        <v>-142859.26542000001</v>
      </c>
      <c r="D37" s="25">
        <v>-2208.1927900000001</v>
      </c>
      <c r="E37" s="25">
        <v>-135.46697</v>
      </c>
      <c r="F37" s="25">
        <v>-2541.2763</v>
      </c>
      <c r="G37" s="25">
        <v>-879.88513999999998</v>
      </c>
      <c r="H37" s="25">
        <v>1453.6865600000001</v>
      </c>
      <c r="I37" s="25">
        <v>11797.80127</v>
      </c>
      <c r="J37" s="25">
        <v>196284.70391000001</v>
      </c>
      <c r="K37" s="25">
        <v>20780.892110000001</v>
      </c>
      <c r="L37" s="25">
        <v>4633.4173700000001</v>
      </c>
      <c r="M37" s="25">
        <v>-3314.5727299999999</v>
      </c>
      <c r="N37" s="25">
        <v>-1120.36932</v>
      </c>
      <c r="O37" s="25">
        <v>-2187.05465</v>
      </c>
      <c r="P37" s="44">
        <v>47964.486360000003</v>
      </c>
      <c r="Q37" s="40"/>
      <c r="R37" s="40"/>
      <c r="S37" s="40"/>
      <c r="T37" s="40"/>
    </row>
    <row r="38" spans="1:20" x14ac:dyDescent="0.25">
      <c r="B38" s="41"/>
      <c r="C38" s="41"/>
      <c r="D38" s="41"/>
      <c r="E38" s="41"/>
      <c r="F38" s="41"/>
      <c r="G38" s="41"/>
      <c r="H38" s="41"/>
      <c r="I38" s="41"/>
      <c r="J38" s="41"/>
      <c r="K38" s="41"/>
      <c r="L38" s="41"/>
      <c r="M38" s="41"/>
      <c r="N38" s="41"/>
      <c r="O38" s="41"/>
      <c r="P38" s="41"/>
    </row>
    <row r="39" spans="1:20" x14ac:dyDescent="0.25">
      <c r="A39" s="36" t="s">
        <v>30</v>
      </c>
      <c r="B39" s="45">
        <f>P37+Учреждения!B102</f>
        <v>2023154.73392</v>
      </c>
      <c r="C39" s="41"/>
      <c r="D39" s="41"/>
      <c r="E39" s="41"/>
      <c r="F39" s="41"/>
      <c r="G39" s="41"/>
      <c r="H39" s="41"/>
      <c r="I39" s="41"/>
      <c r="J39" s="41"/>
      <c r="K39" s="41"/>
      <c r="L39" s="41"/>
      <c r="M39" s="41"/>
      <c r="N39" s="41"/>
      <c r="O39" s="41"/>
      <c r="P39" s="41"/>
    </row>
    <row r="40" spans="1:20" ht="32.25" customHeight="1" x14ac:dyDescent="0.25">
      <c r="A40" s="36" t="str">
        <f>CONCATENATE("Остатки бюджетных средств на ",C2,"г.")</f>
        <v>Остатки бюджетных средств на 01.01.2021г.</v>
      </c>
      <c r="B40" s="45">
        <v>1348909.1</v>
      </c>
      <c r="C40" s="41"/>
      <c r="D40" s="41"/>
      <c r="E40" s="41"/>
      <c r="F40" s="41"/>
      <c r="G40" s="41"/>
      <c r="H40" s="41"/>
      <c r="I40" s="41"/>
      <c r="J40" s="41"/>
      <c r="K40" s="41"/>
      <c r="L40" s="41"/>
      <c r="M40" s="41"/>
      <c r="N40" s="41"/>
      <c r="O40" s="41"/>
      <c r="P40"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2021-02-12T03:07:44Z</dcterms:modified>
</cp:coreProperties>
</file>