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Учреждения!$55:$56</definedName>
    <definedName name="_xlnm.Print_Area" localSheetId="1">'Муниципальные районы'!$A$1:$P$34</definedName>
    <definedName name="_xlnm.Print_Area" localSheetId="0">Учреждения!$A$1:$E$96</definedName>
  </definedNames>
  <calcPr calcId="162913"/>
</workbook>
</file>

<file path=xl/calcChain.xml><?xml version="1.0" encoding="utf-8"?>
<calcChain xmlns="http://schemas.openxmlformats.org/spreadsheetml/2006/main">
  <c r="B32" i="2" l="1"/>
  <c r="E53" i="1" s="1"/>
  <c r="E8" i="1" l="1"/>
  <c r="E9" i="1"/>
  <c r="A2" i="2" l="1"/>
  <c r="B2" i="2" s="1"/>
  <c r="C2" i="2" s="1"/>
  <c r="A33" i="2" s="1"/>
  <c r="H1" i="1" l="1"/>
  <c r="A5" i="1" s="1"/>
  <c r="H2" i="1"/>
  <c r="G1" i="1"/>
  <c r="G2" i="1"/>
  <c r="A2" i="1" l="1"/>
</calcChain>
</file>

<file path=xl/sharedStrings.xml><?xml version="1.0" encoding="utf-8"?>
<sst xmlns="http://schemas.openxmlformats.org/spreadsheetml/2006/main" count="142" uniqueCount="141">
  <si>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</si>
  <si>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</si>
  <si>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</si>
  <si>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</si>
  <si>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</si>
  <si>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</si>
  <si>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</si>
  <si>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</si>
  <si>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</si>
  <si>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</si>
  <si>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</si>
  <si>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</si>
  <si>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</si>
  <si>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</si>
  <si>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</si>
  <si>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</si>
  <si>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</si>
  <si>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</si>
  <si>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</si>
  <si>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</si>
  <si>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</si>
  <si>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</si>
  <si>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</si>
  <si>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</si>
  <si>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</si>
  <si>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</si>
  <si>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</si>
  <si>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</si>
  <si>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</si>
  <si>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</si>
  <si>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</si>
  <si>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</si>
  <si>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</si>
  <si>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</si>
  <si>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</si>
  <si>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</si>
  <si>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</si>
  <si>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</si>
  <si>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</si>
  <si>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</si>
  <si>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</si>
  <si>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</si>
  <si>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</si>
  <si>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</si>
  <si>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</si>
  <si>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</si>
  <si>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</si>
  <si>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</si>
  <si>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</si>
  <si>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</si>
  <si>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</si>
  <si>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</si>
  <si>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</si>
  <si>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t>
  </si>
  <si>
    <t>Реализация программ формирования современной городской среды (Благоустройство дворовых территорий)</t>
  </si>
  <si>
    <t>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</si>
  <si>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</si>
  <si>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</si>
  <si>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24.12.2020</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</si>
  <si>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</si>
  <si>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</si>
  <si>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</si>
  <si>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</si>
  <si>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</si>
  <si>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</si>
  <si>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</si>
  <si>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</si>
  <si>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</si>
  <si>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</si>
  <si>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</si>
  <si>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</si>
  <si>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специальных программ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</si>
  <si>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</si>
  <si>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</si>
  <si>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</si>
  <si>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</si>
  <si>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</si>
  <si>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</si>
  <si>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</si>
  <si>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</si>
  <si>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</si>
  <si>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</si>
  <si>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</si>
  <si>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</si>
  <si>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</si>
  <si>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</si>
  <si>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</si>
  <si>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</si>
  <si>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</si>
  <si>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</si>
  <si>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</si>
  <si>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</si>
  <si>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</si>
  <si>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</si>
  <si>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</si>
  <si>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промышленности и предпринимательства Камчатского края</t>
  </si>
  <si>
    <t>ИТОГО</t>
  </si>
  <si>
    <t>18.12.2020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</si>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</sst>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tabSelected="1" view="pageBreakPreview" zoomScaleNormal="100" zoomScaleSheetLayoutView="100" workbookViewId="0">
      <selection activeCell="E54" sqref="E54"/>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97</v>
      </c>
      <c r="G1" s="38" t="str">
        <f>TEXT(F1,"[$-FC19]ДД ММММ")</f>
        <v>18 декабря</v>
      </c>
      <c r="H1" s="38" t="str">
        <f>TEXT(F1,"[$-FC19]ДД.ММ.ГГГ \г")</f>
        <v>18.12.2020 г</v>
      </c>
    </row>
    <row r="2" spans="1:9" ht="15.6" x14ac:dyDescent="0.3">
      <c r="A2" s="46" t="str">
        <f>CONCATENATE("с ",G1," по ",G2,"ода")</f>
        <v>с 18 декабря по 24 декабря 2020 года</v>
      </c>
      <c r="B2" s="46"/>
      <c r="C2" s="46"/>
      <c r="D2" s="46"/>
      <c r="E2" s="46"/>
      <c r="F2" s="37" t="s">
        <v>58</v>
      </c>
      <c r="G2" s="38" t="str">
        <f>TEXT(F2,"[$-FC19]ДД ММММ ГГГ \г")</f>
        <v>24 декабря 2020 г</v>
      </c>
      <c r="H2" s="38" t="str">
        <f>TEXT(F2,"[$-FC19]ДД.ММ.ГГГ \г")</f>
        <v>24.12.2020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18.12.2020 г.</v>
      </c>
      <c r="B5" s="48"/>
      <c r="C5" s="48"/>
      <c r="D5" s="49"/>
      <c r="E5" s="8">
        <v>640786.19999999995</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E53-E9</f>
        <v>2553085.36283</v>
      </c>
    </row>
    <row r="9" spans="1:9" x14ac:dyDescent="0.25">
      <c r="A9" s="58" t="s">
        <v>4</v>
      </c>
      <c r="B9" s="57"/>
      <c r="C9" s="57"/>
      <c r="D9" s="57"/>
      <c r="E9" s="14">
        <f>SUM(E10:E52)</f>
        <v>1119881.2999999998</v>
      </c>
    </row>
    <row r="10" spans="1:9" ht="28.2" customHeight="1" x14ac:dyDescent="0.25">
      <c r="A10" s="58" t="s">
        <v>98</v>
      </c>
      <c r="B10" s="57"/>
      <c r="C10" s="57"/>
      <c r="D10" s="57"/>
      <c r="E10" s="14">
        <v>44874</v>
      </c>
    </row>
    <row r="11" spans="1:9" ht="27.6" customHeight="1" x14ac:dyDescent="0.25">
      <c r="A11" s="58" t="s">
        <v>99</v>
      </c>
      <c r="B11" s="57"/>
      <c r="C11" s="57"/>
      <c r="D11" s="57"/>
      <c r="E11" s="14">
        <v>63.2</v>
      </c>
    </row>
    <row r="12" spans="1:9" ht="41.4" customHeight="1" x14ac:dyDescent="0.25">
      <c r="A12" s="58" t="s">
        <v>100</v>
      </c>
      <c r="B12" s="57"/>
      <c r="C12" s="57"/>
      <c r="D12" s="57"/>
      <c r="E12" s="14">
        <v>598.4</v>
      </c>
    </row>
    <row r="13" spans="1:9" ht="54.6" customHeight="1" x14ac:dyDescent="0.25">
      <c r="A13" s="58" t="s">
        <v>101</v>
      </c>
      <c r="B13" s="57"/>
      <c r="C13" s="57"/>
      <c r="D13" s="57"/>
      <c r="E13" s="14">
        <v>182.1</v>
      </c>
    </row>
    <row r="14" spans="1:9" ht="27.6" customHeight="1" x14ac:dyDescent="0.25">
      <c r="A14" s="58" t="s">
        <v>102</v>
      </c>
      <c r="B14" s="57"/>
      <c r="C14" s="57"/>
      <c r="D14" s="57"/>
      <c r="E14" s="14">
        <v>6187.5</v>
      </c>
    </row>
    <row r="15" spans="1:9" ht="41.4" customHeight="1" x14ac:dyDescent="0.25">
      <c r="A15" s="58" t="s">
        <v>103</v>
      </c>
      <c r="B15" s="57"/>
      <c r="C15" s="57"/>
      <c r="D15" s="57"/>
      <c r="E15" s="14">
        <v>9500</v>
      </c>
    </row>
    <row r="16" spans="1:9" ht="27" customHeight="1" x14ac:dyDescent="0.25">
      <c r="A16" s="58" t="s">
        <v>104</v>
      </c>
      <c r="B16" s="57"/>
      <c r="C16" s="57"/>
      <c r="D16" s="57"/>
      <c r="E16" s="14">
        <v>2829.7</v>
      </c>
    </row>
    <row r="17" spans="1:5" x14ac:dyDescent="0.25">
      <c r="A17" s="58" t="s">
        <v>105</v>
      </c>
      <c r="B17" s="57"/>
      <c r="C17" s="57"/>
      <c r="D17" s="57"/>
      <c r="E17" s="14">
        <v>616.5</v>
      </c>
    </row>
    <row r="18" spans="1:5" ht="42" customHeight="1" x14ac:dyDescent="0.25">
      <c r="A18" s="58" t="s">
        <v>106</v>
      </c>
      <c r="B18" s="57"/>
      <c r="C18" s="57"/>
      <c r="D18" s="57"/>
      <c r="E18" s="14">
        <v>116142.2</v>
      </c>
    </row>
    <row r="19" spans="1:5" ht="28.2" customHeight="1" x14ac:dyDescent="0.25">
      <c r="A19" s="58" t="s">
        <v>107</v>
      </c>
      <c r="B19" s="57"/>
      <c r="C19" s="57"/>
      <c r="D19" s="57"/>
      <c r="E19" s="14">
        <v>0</v>
      </c>
    </row>
    <row r="20" spans="1:5" ht="27.6" customHeight="1" x14ac:dyDescent="0.25">
      <c r="A20" s="58" t="s">
        <v>108</v>
      </c>
      <c r="B20" s="57"/>
      <c r="C20" s="57"/>
      <c r="D20" s="57"/>
      <c r="E20" s="14">
        <v>44.2</v>
      </c>
    </row>
    <row r="21" spans="1:5" ht="27.6" customHeight="1" x14ac:dyDescent="0.25">
      <c r="A21" s="58" t="s">
        <v>109</v>
      </c>
      <c r="B21" s="57"/>
      <c r="C21" s="57"/>
      <c r="D21" s="57"/>
      <c r="E21" s="14">
        <v>14465.7</v>
      </c>
    </row>
    <row r="22" spans="1:5" ht="28.2" customHeight="1" x14ac:dyDescent="0.25">
      <c r="A22" s="58" t="s">
        <v>110</v>
      </c>
      <c r="B22" s="57"/>
      <c r="C22" s="57"/>
      <c r="D22" s="57"/>
      <c r="E22" s="14">
        <v>5591</v>
      </c>
    </row>
    <row r="23" spans="1:5" ht="42" customHeight="1" x14ac:dyDescent="0.25">
      <c r="A23" s="58" t="s">
        <v>111</v>
      </c>
      <c r="B23" s="57"/>
      <c r="C23" s="57"/>
      <c r="D23" s="57"/>
      <c r="E23" s="14">
        <v>103.5</v>
      </c>
    </row>
    <row r="24" spans="1:5" ht="28.2" customHeight="1" x14ac:dyDescent="0.25">
      <c r="A24" s="58" t="s">
        <v>112</v>
      </c>
      <c r="B24" s="57"/>
      <c r="C24" s="57"/>
      <c r="D24" s="57"/>
      <c r="E24" s="14">
        <v>8580.7999999999993</v>
      </c>
    </row>
    <row r="25" spans="1:5" ht="28.2" customHeight="1" x14ac:dyDescent="0.25">
      <c r="A25" s="58" t="s">
        <v>113</v>
      </c>
      <c r="B25" s="57"/>
      <c r="C25" s="57"/>
      <c r="D25" s="57"/>
      <c r="E25" s="14">
        <v>620.5</v>
      </c>
    </row>
    <row r="26" spans="1:5" ht="29.4" customHeight="1" x14ac:dyDescent="0.25">
      <c r="A26" s="58" t="s">
        <v>114</v>
      </c>
      <c r="B26" s="57"/>
      <c r="C26" s="57"/>
      <c r="D26" s="57"/>
      <c r="E26" s="14">
        <v>428.8</v>
      </c>
    </row>
    <row r="27" spans="1:5" ht="28.8" customHeight="1" x14ac:dyDescent="0.25">
      <c r="A27" s="58" t="s">
        <v>115</v>
      </c>
      <c r="B27" s="57"/>
      <c r="C27" s="57"/>
      <c r="D27" s="57"/>
      <c r="E27" s="14">
        <v>749.6</v>
      </c>
    </row>
    <row r="28" spans="1:5" x14ac:dyDescent="0.25">
      <c r="A28" s="58" t="s">
        <v>116</v>
      </c>
      <c r="B28" s="57"/>
      <c r="C28" s="57"/>
      <c r="D28" s="57"/>
      <c r="E28" s="14">
        <v>888.9</v>
      </c>
    </row>
    <row r="29" spans="1:5" x14ac:dyDescent="0.25">
      <c r="A29" s="58" t="s">
        <v>117</v>
      </c>
      <c r="B29" s="57"/>
      <c r="C29" s="57"/>
      <c r="D29" s="57"/>
      <c r="E29" s="14">
        <v>7512</v>
      </c>
    </row>
    <row r="30" spans="1:5" x14ac:dyDescent="0.25">
      <c r="A30" s="58" t="s">
        <v>118</v>
      </c>
      <c r="B30" s="57"/>
      <c r="C30" s="57"/>
      <c r="D30" s="57"/>
      <c r="E30" s="14">
        <v>3119.7</v>
      </c>
    </row>
    <row r="31" spans="1:5" ht="41.4" customHeight="1" x14ac:dyDescent="0.25">
      <c r="A31" s="58" t="s">
        <v>119</v>
      </c>
      <c r="B31" s="57"/>
      <c r="C31" s="57"/>
      <c r="D31" s="57"/>
      <c r="E31" s="14">
        <v>101035.4</v>
      </c>
    </row>
    <row r="32" spans="1:5" ht="28.8" customHeight="1" x14ac:dyDescent="0.25">
      <c r="A32" s="58" t="s">
        <v>120</v>
      </c>
      <c r="B32" s="57"/>
      <c r="C32" s="57"/>
      <c r="D32" s="57"/>
      <c r="E32" s="14">
        <v>1161.0999999999999</v>
      </c>
    </row>
    <row r="33" spans="1:5" ht="27.6" customHeight="1" x14ac:dyDescent="0.25">
      <c r="A33" s="58" t="s">
        <v>121</v>
      </c>
      <c r="B33" s="57"/>
      <c r="C33" s="57"/>
      <c r="D33" s="57"/>
      <c r="E33" s="14">
        <v>47.8</v>
      </c>
    </row>
    <row r="34" spans="1:5" ht="28.2" customHeight="1" x14ac:dyDescent="0.25">
      <c r="A34" s="58" t="s">
        <v>122</v>
      </c>
      <c r="B34" s="57"/>
      <c r="C34" s="57"/>
      <c r="D34" s="57"/>
      <c r="E34" s="14">
        <v>549.4</v>
      </c>
    </row>
    <row r="35" spans="1:5" ht="27.6" customHeight="1" x14ac:dyDescent="0.25">
      <c r="A35" s="58" t="s">
        <v>123</v>
      </c>
      <c r="B35" s="57"/>
      <c r="C35" s="57"/>
      <c r="D35" s="57"/>
      <c r="E35" s="14">
        <v>99996.2</v>
      </c>
    </row>
    <row r="36" spans="1:5" ht="27.6" customHeight="1" x14ac:dyDescent="0.25">
      <c r="A36" s="58" t="s">
        <v>124</v>
      </c>
      <c r="B36" s="57"/>
      <c r="C36" s="57"/>
      <c r="D36" s="57"/>
      <c r="E36" s="14">
        <v>58.6</v>
      </c>
    </row>
    <row r="37" spans="1:5" ht="28.2" customHeight="1" x14ac:dyDescent="0.25">
      <c r="A37" s="58" t="s">
        <v>125</v>
      </c>
      <c r="B37" s="57"/>
      <c r="C37" s="57"/>
      <c r="D37" s="57"/>
      <c r="E37" s="14">
        <v>250.5</v>
      </c>
    </row>
    <row r="38" spans="1:5" ht="27" customHeight="1" x14ac:dyDescent="0.25">
      <c r="A38" s="58" t="s">
        <v>126</v>
      </c>
      <c r="B38" s="57"/>
      <c r="C38" s="57"/>
      <c r="D38" s="57"/>
      <c r="E38" s="14">
        <v>382.6</v>
      </c>
    </row>
    <row r="39" spans="1:5" ht="27" customHeight="1" x14ac:dyDescent="0.25">
      <c r="A39" s="58" t="s">
        <v>127</v>
      </c>
      <c r="B39" s="57"/>
      <c r="C39" s="57"/>
      <c r="D39" s="57"/>
      <c r="E39" s="14">
        <v>3615.9</v>
      </c>
    </row>
    <row r="40" spans="1:5" ht="42" customHeight="1" x14ac:dyDescent="0.25">
      <c r="A40" s="58" t="s">
        <v>128</v>
      </c>
      <c r="B40" s="57"/>
      <c r="C40" s="57"/>
      <c r="D40" s="57"/>
      <c r="E40" s="14">
        <v>1273.5999999999999</v>
      </c>
    </row>
    <row r="41" spans="1:5" ht="54" customHeight="1" x14ac:dyDescent="0.25">
      <c r="A41" s="58" t="s">
        <v>129</v>
      </c>
      <c r="B41" s="57"/>
      <c r="C41" s="57"/>
      <c r="D41" s="57"/>
      <c r="E41" s="14">
        <v>656.4</v>
      </c>
    </row>
    <row r="42" spans="1:5" ht="27" customHeight="1" x14ac:dyDescent="0.25">
      <c r="A42" s="58" t="s">
        <v>130</v>
      </c>
      <c r="B42" s="57"/>
      <c r="C42" s="57"/>
      <c r="D42" s="57"/>
      <c r="E42" s="14">
        <v>8626.7999999999993</v>
      </c>
    </row>
    <row r="43" spans="1:5" x14ac:dyDescent="0.25">
      <c r="A43" s="58" t="s">
        <v>131</v>
      </c>
      <c r="B43" s="57"/>
      <c r="C43" s="57"/>
      <c r="D43" s="57"/>
      <c r="E43" s="14">
        <v>1501.6</v>
      </c>
    </row>
    <row r="44" spans="1:5" x14ac:dyDescent="0.25">
      <c r="A44" s="58" t="s">
        <v>132</v>
      </c>
      <c r="B44" s="57"/>
      <c r="C44" s="57"/>
      <c r="D44" s="57"/>
      <c r="E44" s="14">
        <v>561</v>
      </c>
    </row>
    <row r="45" spans="1:5" ht="28.2" customHeight="1" x14ac:dyDescent="0.25">
      <c r="A45" s="58" t="s">
        <v>133</v>
      </c>
      <c r="B45" s="57"/>
      <c r="C45" s="57"/>
      <c r="D45" s="57"/>
      <c r="E45" s="14">
        <v>162.9</v>
      </c>
    </row>
    <row r="46" spans="1:5" ht="27.6" customHeight="1" x14ac:dyDescent="0.25">
      <c r="A46" s="58" t="s">
        <v>134</v>
      </c>
      <c r="B46" s="57"/>
      <c r="C46" s="57"/>
      <c r="D46" s="57"/>
      <c r="E46" s="14">
        <v>56.9</v>
      </c>
    </row>
    <row r="47" spans="1:5" ht="28.8" customHeight="1" x14ac:dyDescent="0.25">
      <c r="A47" s="58" t="s">
        <v>135</v>
      </c>
      <c r="B47" s="57"/>
      <c r="C47" s="57"/>
      <c r="D47" s="57"/>
      <c r="E47" s="14">
        <v>1333.3</v>
      </c>
    </row>
    <row r="48" spans="1:5" ht="97.2" customHeight="1" x14ac:dyDescent="0.25">
      <c r="A48" s="58" t="s">
        <v>136</v>
      </c>
      <c r="B48" s="57"/>
      <c r="C48" s="57"/>
      <c r="D48" s="57"/>
      <c r="E48" s="14">
        <v>262.8</v>
      </c>
    </row>
    <row r="49" spans="1:6" ht="27" customHeight="1" x14ac:dyDescent="0.25">
      <c r="A49" s="58" t="s">
        <v>137</v>
      </c>
      <c r="B49" s="57"/>
      <c r="C49" s="57"/>
      <c r="D49" s="57"/>
      <c r="E49" s="14">
        <v>19085.400000000001</v>
      </c>
    </row>
    <row r="50" spans="1:6" ht="26.4" customHeight="1" x14ac:dyDescent="0.25">
      <c r="A50" s="58" t="s">
        <v>138</v>
      </c>
      <c r="B50" s="57"/>
      <c r="C50" s="57"/>
      <c r="D50" s="57"/>
      <c r="E50" s="14">
        <v>522547.6</v>
      </c>
    </row>
    <row r="51" spans="1:6" ht="42.6" customHeight="1" x14ac:dyDescent="0.25">
      <c r="A51" s="58" t="s">
        <v>139</v>
      </c>
      <c r="B51" s="57"/>
      <c r="C51" s="57"/>
      <c r="D51" s="57"/>
      <c r="E51" s="14">
        <v>70337.3</v>
      </c>
    </row>
    <row r="52" spans="1:6" ht="30" customHeight="1" x14ac:dyDescent="0.25">
      <c r="A52" s="58" t="s">
        <v>140</v>
      </c>
      <c r="B52" s="57"/>
      <c r="C52" s="57"/>
      <c r="D52" s="57"/>
      <c r="E52" s="14">
        <v>63279.9</v>
      </c>
    </row>
    <row r="53" spans="1:6" x14ac:dyDescent="0.25">
      <c r="A53" s="50" t="s">
        <v>5</v>
      </c>
      <c r="B53" s="51"/>
      <c r="C53" s="51"/>
      <c r="D53" s="51"/>
      <c r="E53" s="13">
        <f>'Муниципальные районы'!B33-Учреждения!E5+'Муниципальные районы'!B32</f>
        <v>3672966.6628299998</v>
      </c>
    </row>
    <row r="54" spans="1:6" x14ac:dyDescent="0.25">
      <c r="A54" s="15"/>
      <c r="B54" s="16"/>
      <c r="C54" s="16"/>
      <c r="D54" s="6"/>
      <c r="E54" s="17"/>
    </row>
    <row r="55" spans="1:6" x14ac:dyDescent="0.25">
      <c r="A55" s="52" t="s">
        <v>14</v>
      </c>
      <c r="B55" s="54" t="s">
        <v>6</v>
      </c>
      <c r="C55" s="55" t="s">
        <v>7</v>
      </c>
      <c r="D55" s="55"/>
      <c r="E55" s="55"/>
    </row>
    <row r="56" spans="1:6" ht="82.8" x14ac:dyDescent="0.25">
      <c r="A56" s="53"/>
      <c r="B56" s="54"/>
      <c r="C56" s="18" t="s">
        <v>8</v>
      </c>
      <c r="D56" s="18" t="s">
        <v>9</v>
      </c>
      <c r="E56" s="18" t="s">
        <v>10</v>
      </c>
    </row>
    <row r="57" spans="1:6" x14ac:dyDescent="0.25">
      <c r="A57" s="19" t="s">
        <v>59</v>
      </c>
      <c r="B57" s="42">
        <v>1910.6260500000001</v>
      </c>
      <c r="C57" s="42">
        <v>212.97200000000001</v>
      </c>
      <c r="D57" s="42"/>
      <c r="E57" s="42"/>
      <c r="F57" s="41"/>
    </row>
    <row r="58" spans="1:6" x14ac:dyDescent="0.25">
      <c r="A58" s="19" t="s">
        <v>60</v>
      </c>
      <c r="B58" s="42">
        <v>28577.26972</v>
      </c>
      <c r="C58" s="42">
        <v>17695.038</v>
      </c>
      <c r="D58" s="42">
        <v>7263.05656</v>
      </c>
      <c r="E58" s="42">
        <v>330</v>
      </c>
      <c r="F58" s="41"/>
    </row>
    <row r="59" spans="1:6" ht="27.6" x14ac:dyDescent="0.25">
      <c r="A59" s="19" t="s">
        <v>61</v>
      </c>
      <c r="B59" s="42">
        <v>111932.84961999999</v>
      </c>
      <c r="C59" s="42">
        <v>2470.87282</v>
      </c>
      <c r="D59" s="42"/>
      <c r="E59" s="42">
        <v>2768.25209</v>
      </c>
      <c r="F59" s="41"/>
    </row>
    <row r="60" spans="1:6" x14ac:dyDescent="0.25">
      <c r="A60" s="19" t="s">
        <v>62</v>
      </c>
      <c r="B60" s="42">
        <v>3606.1361200000001</v>
      </c>
      <c r="C60" s="42">
        <v>2146.84</v>
      </c>
      <c r="D60" s="42"/>
      <c r="E60" s="42"/>
      <c r="F60" s="41"/>
    </row>
    <row r="61" spans="1:6" x14ac:dyDescent="0.25">
      <c r="A61" s="19" t="s">
        <v>63</v>
      </c>
      <c r="B61" s="42">
        <v>635.48964000000001</v>
      </c>
      <c r="C61" s="42">
        <v>546</v>
      </c>
      <c r="D61" s="42"/>
      <c r="E61" s="42"/>
      <c r="F61" s="41"/>
    </row>
    <row r="62" spans="1:6" ht="27.6" x14ac:dyDescent="0.25">
      <c r="A62" s="19" t="s">
        <v>64</v>
      </c>
      <c r="B62" s="42">
        <v>669719.91082999995</v>
      </c>
      <c r="C62" s="42"/>
      <c r="D62" s="42"/>
      <c r="E62" s="42">
        <v>2119.9553500000002</v>
      </c>
      <c r="F62" s="41"/>
    </row>
    <row r="63" spans="1:6" x14ac:dyDescent="0.25">
      <c r="A63" s="19" t="s">
        <v>65</v>
      </c>
      <c r="B63" s="42">
        <v>132812.49066000001</v>
      </c>
      <c r="C63" s="42"/>
      <c r="D63" s="42"/>
      <c r="E63" s="42"/>
      <c r="F63" s="41"/>
    </row>
    <row r="64" spans="1:6" x14ac:dyDescent="0.25">
      <c r="A64" s="19" t="s">
        <v>66</v>
      </c>
      <c r="B64" s="42">
        <v>41879.973819999999</v>
      </c>
      <c r="C64" s="42"/>
      <c r="D64" s="42"/>
      <c r="E64" s="42">
        <v>-985.11839999999995</v>
      </c>
      <c r="F64" s="41"/>
    </row>
    <row r="65" spans="1:6" x14ac:dyDescent="0.25">
      <c r="A65" s="19" t="s">
        <v>67</v>
      </c>
      <c r="B65" s="42">
        <v>101008.12574</v>
      </c>
      <c r="C65" s="42">
        <v>5281.1369000000004</v>
      </c>
      <c r="D65" s="42">
        <v>2799.0493099999999</v>
      </c>
      <c r="E65" s="42"/>
      <c r="F65" s="41"/>
    </row>
    <row r="66" spans="1:6" x14ac:dyDescent="0.25">
      <c r="A66" s="19" t="s">
        <v>68</v>
      </c>
      <c r="B66" s="42">
        <v>803112.77699000004</v>
      </c>
      <c r="C66" s="42">
        <v>371.5</v>
      </c>
      <c r="D66" s="42">
        <v>-333.84327999999999</v>
      </c>
      <c r="E66" s="42">
        <v>59794.430330000003</v>
      </c>
      <c r="F66" s="41"/>
    </row>
    <row r="67" spans="1:6" ht="27.6" x14ac:dyDescent="0.25">
      <c r="A67" s="19" t="s">
        <v>69</v>
      </c>
      <c r="B67" s="42">
        <v>20923.566800000001</v>
      </c>
      <c r="C67" s="42"/>
      <c r="D67" s="42"/>
      <c r="E67" s="42">
        <v>16560.1715</v>
      </c>
      <c r="F67" s="41"/>
    </row>
    <row r="68" spans="1:6" x14ac:dyDescent="0.25">
      <c r="A68" s="19" t="s">
        <v>70</v>
      </c>
      <c r="B68" s="42">
        <v>58575.933490000003</v>
      </c>
      <c r="C68" s="42"/>
      <c r="D68" s="42"/>
      <c r="E68" s="42"/>
      <c r="F68" s="41"/>
    </row>
    <row r="69" spans="1:6" x14ac:dyDescent="0.25">
      <c r="A69" s="19" t="s">
        <v>71</v>
      </c>
      <c r="B69" s="42">
        <v>11580.31128</v>
      </c>
      <c r="C69" s="42">
        <v>1159.7601099999999</v>
      </c>
      <c r="D69" s="42">
        <v>66.227789999999999</v>
      </c>
      <c r="E69" s="42"/>
      <c r="F69" s="41"/>
    </row>
    <row r="70" spans="1:6" x14ac:dyDescent="0.25">
      <c r="A70" s="19" t="s">
        <v>72</v>
      </c>
      <c r="B70" s="42">
        <v>1994.5</v>
      </c>
      <c r="C70" s="42"/>
      <c r="D70" s="42"/>
      <c r="E70" s="42"/>
      <c r="F70" s="41"/>
    </row>
    <row r="71" spans="1:6" x14ac:dyDescent="0.25">
      <c r="A71" s="19" t="s">
        <v>73</v>
      </c>
      <c r="B71" s="42">
        <v>70</v>
      </c>
      <c r="C71" s="42"/>
      <c r="D71" s="42"/>
      <c r="E71" s="42"/>
      <c r="F71" s="41"/>
    </row>
    <row r="72" spans="1:6" x14ac:dyDescent="0.25">
      <c r="A72" s="19" t="s">
        <v>74</v>
      </c>
      <c r="B72" s="42">
        <v>9445.4739900000004</v>
      </c>
      <c r="C72" s="42">
        <v>3852.9208699999999</v>
      </c>
      <c r="D72" s="42">
        <v>2598.5706</v>
      </c>
      <c r="E72" s="42">
        <v>1402.97603</v>
      </c>
      <c r="F72" s="41"/>
    </row>
    <row r="73" spans="1:6" x14ac:dyDescent="0.25">
      <c r="A73" s="19" t="s">
        <v>75</v>
      </c>
      <c r="B73" s="42">
        <v>4524.5489399999997</v>
      </c>
      <c r="C73" s="42">
        <v>821.87184000000002</v>
      </c>
      <c r="D73" s="42">
        <v>33.811660000000003</v>
      </c>
      <c r="E73" s="42"/>
      <c r="F73" s="41"/>
    </row>
    <row r="74" spans="1:6" x14ac:dyDescent="0.25">
      <c r="A74" s="19" t="s">
        <v>76</v>
      </c>
      <c r="B74" s="42">
        <v>643524.98455000005</v>
      </c>
      <c r="C74" s="42">
        <v>516.29999999999995</v>
      </c>
      <c r="D74" s="42"/>
      <c r="E74" s="42"/>
      <c r="F74" s="41"/>
    </row>
    <row r="75" spans="1:6" x14ac:dyDescent="0.25">
      <c r="A75" s="19" t="s">
        <v>77</v>
      </c>
      <c r="B75" s="42">
        <v>8294.5381899999993</v>
      </c>
      <c r="C75" s="42">
        <v>3</v>
      </c>
      <c r="D75" s="42">
        <v>5740.1883699999998</v>
      </c>
      <c r="E75" s="42"/>
      <c r="F75" s="41"/>
    </row>
    <row r="76" spans="1:6" x14ac:dyDescent="0.25">
      <c r="A76" s="19" t="s">
        <v>78</v>
      </c>
      <c r="B76" s="42">
        <v>1228</v>
      </c>
      <c r="C76" s="42">
        <v>1228</v>
      </c>
      <c r="D76" s="42"/>
      <c r="E76" s="42"/>
      <c r="F76" s="41"/>
    </row>
    <row r="77" spans="1:6" x14ac:dyDescent="0.25">
      <c r="A77" s="19" t="s">
        <v>79</v>
      </c>
      <c r="B77" s="42">
        <v>2236.1651400000001</v>
      </c>
      <c r="C77" s="42">
        <v>1579.1526699999999</v>
      </c>
      <c r="D77" s="42">
        <v>678</v>
      </c>
      <c r="E77" s="42"/>
      <c r="F77" s="41"/>
    </row>
    <row r="78" spans="1:6" x14ac:dyDescent="0.25">
      <c r="A78" s="19" t="s">
        <v>80</v>
      </c>
      <c r="B78" s="42">
        <v>682.89831000000004</v>
      </c>
      <c r="C78" s="42"/>
      <c r="D78" s="42"/>
      <c r="E78" s="42"/>
      <c r="F78" s="41"/>
    </row>
    <row r="79" spans="1:6" x14ac:dyDescent="0.25">
      <c r="A79" s="19" t="s">
        <v>81</v>
      </c>
      <c r="B79" s="42">
        <v>399.34399999999999</v>
      </c>
      <c r="C79" s="42"/>
      <c r="D79" s="42">
        <v>399.25400000000002</v>
      </c>
      <c r="E79" s="42"/>
      <c r="F79" s="41"/>
    </row>
    <row r="80" spans="1:6" x14ac:dyDescent="0.25">
      <c r="A80" s="19" t="s">
        <v>82</v>
      </c>
      <c r="B80" s="42">
        <v>231.72882000000001</v>
      </c>
      <c r="C80" s="42"/>
      <c r="D80" s="42"/>
      <c r="E80" s="42"/>
      <c r="F80" s="41"/>
    </row>
    <row r="81" spans="1:6" x14ac:dyDescent="0.25">
      <c r="A81" s="19" t="s">
        <v>83</v>
      </c>
      <c r="B81" s="42">
        <v>454074.54777</v>
      </c>
      <c r="C81" s="42">
        <v>21442.80515</v>
      </c>
      <c r="D81" s="42">
        <v>6667.64635</v>
      </c>
      <c r="E81" s="42"/>
      <c r="F81" s="41"/>
    </row>
    <row r="82" spans="1:6" ht="27.6" x14ac:dyDescent="0.25">
      <c r="A82" s="19" t="s">
        <v>84</v>
      </c>
      <c r="B82" s="42">
        <v>548.79594999999995</v>
      </c>
      <c r="C82" s="42">
        <v>386.36597999999998</v>
      </c>
      <c r="D82" s="42">
        <v>145.13670999999999</v>
      </c>
      <c r="E82" s="42"/>
      <c r="F82" s="41"/>
    </row>
    <row r="83" spans="1:6" x14ac:dyDescent="0.25">
      <c r="A83" s="19" t="s">
        <v>85</v>
      </c>
      <c r="B83" s="42">
        <v>946.20600000000002</v>
      </c>
      <c r="C83" s="42"/>
      <c r="D83" s="42"/>
      <c r="E83" s="42"/>
      <c r="F83" s="41"/>
    </row>
    <row r="84" spans="1:6" x14ac:dyDescent="0.25">
      <c r="A84" s="19" t="s">
        <v>86</v>
      </c>
      <c r="B84" s="42">
        <v>48641.907910000002</v>
      </c>
      <c r="C84" s="42"/>
      <c r="D84" s="42">
        <v>591.61742000000004</v>
      </c>
      <c r="E84" s="42"/>
      <c r="F84" s="41"/>
    </row>
    <row r="85" spans="1:6" x14ac:dyDescent="0.25">
      <c r="A85" s="19" t="s">
        <v>87</v>
      </c>
      <c r="B85" s="42">
        <v>97758.069900000002</v>
      </c>
      <c r="C85" s="42">
        <v>399.46634</v>
      </c>
      <c r="D85" s="42">
        <v>73.699879999999993</v>
      </c>
      <c r="E85" s="42"/>
      <c r="F85" s="41"/>
    </row>
    <row r="86" spans="1:6" x14ac:dyDescent="0.25">
      <c r="A86" s="19" t="s">
        <v>88</v>
      </c>
      <c r="B86" s="42">
        <v>124.10384000000001</v>
      </c>
      <c r="C86" s="42"/>
      <c r="D86" s="42"/>
      <c r="E86" s="42"/>
      <c r="F86" s="41"/>
    </row>
    <row r="87" spans="1:6" x14ac:dyDescent="0.25">
      <c r="A87" s="19" t="s">
        <v>89</v>
      </c>
      <c r="B87" s="42">
        <v>280.84199999999998</v>
      </c>
      <c r="C87" s="42"/>
      <c r="D87" s="42"/>
      <c r="E87" s="42"/>
      <c r="F87" s="41"/>
    </row>
    <row r="88" spans="1:6" x14ac:dyDescent="0.25">
      <c r="A88" s="19" t="s">
        <v>90</v>
      </c>
      <c r="B88" s="42">
        <v>58.188499999999998</v>
      </c>
      <c r="C88" s="42"/>
      <c r="D88" s="42"/>
      <c r="E88" s="42"/>
      <c r="F88" s="41"/>
    </row>
    <row r="89" spans="1:6" x14ac:dyDescent="0.25">
      <c r="A89" s="19" t="s">
        <v>91</v>
      </c>
      <c r="B89" s="42">
        <v>10594.449710000001</v>
      </c>
      <c r="C89" s="42"/>
      <c r="D89" s="42"/>
      <c r="E89" s="42"/>
      <c r="F89" s="41"/>
    </row>
    <row r="90" spans="1:6" x14ac:dyDescent="0.25">
      <c r="A90" s="19" t="s">
        <v>92</v>
      </c>
      <c r="B90" s="42">
        <v>45.023449999999997</v>
      </c>
      <c r="C90" s="42">
        <v>20.400449999999999</v>
      </c>
      <c r="D90" s="42">
        <v>5.7130000000000001</v>
      </c>
      <c r="E90" s="42"/>
      <c r="F90" s="41"/>
    </row>
    <row r="91" spans="1:6" ht="27.6" x14ac:dyDescent="0.25">
      <c r="A91" s="19" t="s">
        <v>93</v>
      </c>
      <c r="B91" s="42">
        <v>7202.3018000000002</v>
      </c>
      <c r="C91" s="42">
        <v>2519.4299999999998</v>
      </c>
      <c r="D91" s="42">
        <v>796.75616000000002</v>
      </c>
      <c r="E91" s="42"/>
      <c r="F91" s="41"/>
    </row>
    <row r="92" spans="1:6" x14ac:dyDescent="0.25">
      <c r="A92" s="19" t="s">
        <v>94</v>
      </c>
      <c r="B92" s="42">
        <v>4942.2706399999997</v>
      </c>
      <c r="C92" s="42">
        <v>-41.9</v>
      </c>
      <c r="D92" s="42"/>
      <c r="E92" s="42"/>
      <c r="F92" s="41"/>
    </row>
    <row r="93" spans="1:6" ht="27.6" x14ac:dyDescent="0.25">
      <c r="A93" s="19" t="s">
        <v>95</v>
      </c>
      <c r="B93" s="42">
        <v>373.45681000000002</v>
      </c>
      <c r="C93" s="42"/>
      <c r="D93" s="42"/>
      <c r="E93" s="42"/>
      <c r="F93" s="41"/>
    </row>
    <row r="94" spans="1:6" x14ac:dyDescent="0.25">
      <c r="A94" s="20" t="s">
        <v>96</v>
      </c>
      <c r="B94" s="43">
        <v>3284497.8069799999</v>
      </c>
      <c r="C94" s="43">
        <v>62611.933129999998</v>
      </c>
      <c r="D94" s="43">
        <v>27524.884529999999</v>
      </c>
      <c r="E94" s="43">
        <v>81990.666899999997</v>
      </c>
      <c r="F94" s="41"/>
    </row>
    <row r="95" spans="1:6" x14ac:dyDescent="0.25">
      <c r="B95" s="41"/>
      <c r="C95" s="41"/>
      <c r="D95" s="41"/>
      <c r="E95" s="41"/>
    </row>
  </sheetData>
  <mergeCells count="53">
    <mergeCell ref="A51:D51"/>
    <mergeCell ref="A52:D52"/>
    <mergeCell ref="A46:D46"/>
    <mergeCell ref="A47:D47"/>
    <mergeCell ref="A48:D48"/>
    <mergeCell ref="A49:D49"/>
    <mergeCell ref="A50:D50"/>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53:D53"/>
    <mergeCell ref="A55:A56"/>
    <mergeCell ref="B55:B56"/>
    <mergeCell ref="C55:E5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25" zoomScaleNormal="100" zoomScaleSheetLayoutView="100" workbookViewId="0">
      <selection activeCell="B33" sqref="B33"/>
    </sheetView>
  </sheetViews>
  <sheetFormatPr defaultColWidth="8.77734375" defaultRowHeight="13.8" x14ac:dyDescent="0.25"/>
  <cols>
    <col min="1" max="1" width="38.21875" style="31" customWidth="1"/>
    <col min="2" max="2" width="13.21875" style="31" customWidth="1"/>
    <col min="3" max="3" width="13" style="31" customWidth="1"/>
    <col min="4" max="4" width="12.88671875" style="31" customWidth="1"/>
    <col min="5" max="5" width="13.21875" style="31" customWidth="1"/>
    <col min="6" max="6" width="13.44140625" style="31" customWidth="1"/>
    <col min="7" max="7" width="13.6640625" style="31" customWidth="1"/>
    <col min="8" max="8" width="13.77734375" style="31" customWidth="1"/>
    <col min="9" max="9" width="12.88671875" style="31" customWidth="1"/>
    <col min="10" max="10" width="12.77734375" style="31" customWidth="1"/>
    <col min="11" max="11" width="11" style="31" customWidth="1"/>
    <col min="12" max="12" width="13.21875" style="31" customWidth="1"/>
    <col min="13" max="14" width="13.33203125" style="31" customWidth="1"/>
    <col min="15" max="15" width="13.6640625" style="31" customWidth="1"/>
    <col min="16" max="16" width="10.21875" style="31" customWidth="1"/>
    <col min="17" max="16384" width="8.77734375" style="31"/>
  </cols>
  <sheetData>
    <row r="1" spans="1:20" s="28" customFormat="1" ht="15.6" x14ac:dyDescent="0.3">
      <c r="A1" s="27" t="s">
        <v>58</v>
      </c>
      <c r="C1" s="29" t="s">
        <v>13</v>
      </c>
    </row>
    <row r="2" spans="1:20" x14ac:dyDescent="0.25">
      <c r="A2" s="30" t="str">
        <f>TEXT(EndData2,"[$-FC19]ДД.ММ.ГГГ")</f>
        <v>24.12.2020</v>
      </c>
      <c r="B2" s="30">
        <f>A2+1</f>
        <v>44190</v>
      </c>
      <c r="C2" s="26" t="str">
        <f>TEXT(B2,"[$-FC19]ДД.ММ.ГГГ")</f>
        <v>25.12.2020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c r="D4" s="24"/>
      <c r="E4" s="24"/>
      <c r="F4" s="24"/>
      <c r="G4" s="24"/>
      <c r="H4" s="24"/>
      <c r="I4" s="24"/>
      <c r="J4" s="24"/>
      <c r="K4" s="24"/>
      <c r="L4" s="24">
        <v>50000</v>
      </c>
      <c r="M4" s="24"/>
      <c r="N4" s="24"/>
      <c r="O4" s="24"/>
      <c r="P4" s="44">
        <v>50000</v>
      </c>
      <c r="Q4" s="32"/>
      <c r="R4" s="32"/>
      <c r="S4" s="32"/>
      <c r="T4" s="32"/>
    </row>
    <row r="5" spans="1:20" ht="26.4" x14ac:dyDescent="0.25">
      <c r="A5" s="21" t="s">
        <v>32</v>
      </c>
      <c r="B5" s="24">
        <v>104120.01847</v>
      </c>
      <c r="C5" s="24">
        <v>7157.8675000000003</v>
      </c>
      <c r="D5" s="24"/>
      <c r="E5" s="24"/>
      <c r="F5" s="24"/>
      <c r="G5" s="24"/>
      <c r="H5" s="24"/>
      <c r="I5" s="24"/>
      <c r="J5" s="24">
        <v>863.16593999999998</v>
      </c>
      <c r="K5" s="24"/>
      <c r="L5" s="24"/>
      <c r="M5" s="24"/>
      <c r="N5" s="24"/>
      <c r="O5" s="24"/>
      <c r="P5" s="44">
        <v>112141.05190999999</v>
      </c>
      <c r="Q5" s="32"/>
      <c r="R5" s="32"/>
      <c r="S5" s="32"/>
      <c r="T5" s="32"/>
    </row>
    <row r="6" spans="1:20" ht="105.6" x14ac:dyDescent="0.25">
      <c r="A6" s="21" t="s">
        <v>33</v>
      </c>
      <c r="B6" s="24">
        <v>243.11602999999999</v>
      </c>
      <c r="C6" s="24">
        <v>19070.796729999998</v>
      </c>
      <c r="D6" s="24"/>
      <c r="E6" s="24">
        <v>1748.53988</v>
      </c>
      <c r="F6" s="24"/>
      <c r="G6" s="24">
        <v>38.061999999999998</v>
      </c>
      <c r="H6" s="24">
        <v>50</v>
      </c>
      <c r="I6" s="24"/>
      <c r="J6" s="24">
        <v>921.08425999999997</v>
      </c>
      <c r="K6" s="24"/>
      <c r="L6" s="24">
        <v>1080.5458000000001</v>
      </c>
      <c r="M6" s="24"/>
      <c r="N6" s="24"/>
      <c r="O6" s="24"/>
      <c r="P6" s="44">
        <v>23152.144700000001</v>
      </c>
      <c r="Q6" s="32"/>
      <c r="R6" s="32"/>
      <c r="S6" s="32"/>
      <c r="T6" s="32"/>
    </row>
    <row r="7" spans="1:20" ht="39.6" x14ac:dyDescent="0.25">
      <c r="A7" s="21" t="s">
        <v>34</v>
      </c>
      <c r="B7" s="24"/>
      <c r="C7" s="24"/>
      <c r="D7" s="24"/>
      <c r="E7" s="24"/>
      <c r="F7" s="24"/>
      <c r="G7" s="24">
        <v>2961.6</v>
      </c>
      <c r="H7" s="24"/>
      <c r="I7" s="24"/>
      <c r="J7" s="24"/>
      <c r="K7" s="24">
        <v>1062.10672</v>
      </c>
      <c r="L7" s="24"/>
      <c r="M7" s="24"/>
      <c r="N7" s="24"/>
      <c r="O7" s="24"/>
      <c r="P7" s="44">
        <v>4023.7067200000001</v>
      </c>
      <c r="Q7" s="32"/>
      <c r="R7" s="32"/>
      <c r="S7" s="32"/>
      <c r="T7" s="32"/>
    </row>
    <row r="8" spans="1:20" ht="79.2" x14ac:dyDescent="0.25">
      <c r="A8" s="21" t="s">
        <v>35</v>
      </c>
      <c r="B8" s="24"/>
      <c r="C8" s="24"/>
      <c r="D8" s="24"/>
      <c r="E8" s="24"/>
      <c r="F8" s="24"/>
      <c r="G8" s="24"/>
      <c r="H8" s="24"/>
      <c r="I8" s="24"/>
      <c r="J8" s="24"/>
      <c r="K8" s="24">
        <v>11.823829999999999</v>
      </c>
      <c r="L8" s="24"/>
      <c r="M8" s="24"/>
      <c r="N8" s="24"/>
      <c r="O8" s="24"/>
      <c r="P8" s="44">
        <v>11.823829999999999</v>
      </c>
      <c r="Q8" s="32"/>
      <c r="R8" s="32"/>
      <c r="S8" s="32"/>
      <c r="T8" s="32"/>
    </row>
    <row r="9" spans="1:20" ht="52.8" x14ac:dyDescent="0.25">
      <c r="A9" s="21" t="s">
        <v>36</v>
      </c>
      <c r="B9" s="24"/>
      <c r="C9" s="24"/>
      <c r="D9" s="24"/>
      <c r="E9" s="24"/>
      <c r="F9" s="24"/>
      <c r="G9" s="24"/>
      <c r="H9" s="24"/>
      <c r="I9" s="24"/>
      <c r="J9" s="24"/>
      <c r="K9" s="24"/>
      <c r="L9" s="24">
        <v>-202.35283999999999</v>
      </c>
      <c r="M9" s="24"/>
      <c r="N9" s="24"/>
      <c r="O9" s="24"/>
      <c r="P9" s="44">
        <v>-202.35283999999999</v>
      </c>
      <c r="Q9" s="32"/>
      <c r="R9" s="32"/>
      <c r="S9" s="32"/>
      <c r="T9" s="32"/>
    </row>
    <row r="10" spans="1:20" ht="79.2" x14ac:dyDescent="0.25">
      <c r="A10" s="21" t="s">
        <v>37</v>
      </c>
      <c r="B10" s="24"/>
      <c r="C10" s="24"/>
      <c r="D10" s="24"/>
      <c r="E10" s="24"/>
      <c r="F10" s="24"/>
      <c r="G10" s="24"/>
      <c r="H10" s="24"/>
      <c r="I10" s="24"/>
      <c r="J10" s="24"/>
      <c r="K10" s="24"/>
      <c r="L10" s="24">
        <v>11.8847</v>
      </c>
      <c r="M10" s="24"/>
      <c r="N10" s="24"/>
      <c r="O10" s="24"/>
      <c r="P10" s="44">
        <v>11.8847</v>
      </c>
      <c r="Q10" s="32"/>
      <c r="R10" s="32"/>
      <c r="S10" s="32"/>
      <c r="T10" s="32"/>
    </row>
    <row r="11" spans="1:20" ht="105.6" x14ac:dyDescent="0.25">
      <c r="A11" s="21" t="s">
        <v>38</v>
      </c>
      <c r="B11" s="24">
        <v>-135.37497999999999</v>
      </c>
      <c r="C11" s="24"/>
      <c r="D11" s="24"/>
      <c r="E11" s="24"/>
      <c r="F11" s="24"/>
      <c r="G11" s="24"/>
      <c r="H11" s="24"/>
      <c r="I11" s="24"/>
      <c r="J11" s="24"/>
      <c r="K11" s="24"/>
      <c r="L11" s="24"/>
      <c r="M11" s="24"/>
      <c r="N11" s="24"/>
      <c r="O11" s="24"/>
      <c r="P11" s="44">
        <v>-135.37497999999999</v>
      </c>
      <c r="Q11" s="32"/>
      <c r="R11" s="32"/>
      <c r="S11" s="32"/>
      <c r="T11" s="32"/>
    </row>
    <row r="12" spans="1:20" ht="158.4" x14ac:dyDescent="0.25">
      <c r="A12" s="21" t="s">
        <v>39</v>
      </c>
      <c r="B12" s="24"/>
      <c r="C12" s="24"/>
      <c r="D12" s="24"/>
      <c r="E12" s="24"/>
      <c r="F12" s="24"/>
      <c r="G12" s="24"/>
      <c r="H12" s="24"/>
      <c r="I12" s="24"/>
      <c r="J12" s="24"/>
      <c r="K12" s="24">
        <v>227.22162</v>
      </c>
      <c r="L12" s="24"/>
      <c r="M12" s="24">
        <v>9548.7444799999994</v>
      </c>
      <c r="N12" s="24"/>
      <c r="O12" s="24"/>
      <c r="P12" s="44">
        <v>9775.9660999999996</v>
      </c>
      <c r="Q12" s="32"/>
      <c r="R12" s="32"/>
      <c r="S12" s="32"/>
      <c r="T12" s="32"/>
    </row>
    <row r="13" spans="1:20" ht="92.4" x14ac:dyDescent="0.25">
      <c r="A13" s="21" t="s">
        <v>40</v>
      </c>
      <c r="B13" s="24"/>
      <c r="C13" s="24"/>
      <c r="D13" s="24"/>
      <c r="E13" s="24"/>
      <c r="F13" s="24"/>
      <c r="G13" s="24">
        <v>-7.641</v>
      </c>
      <c r="H13" s="24"/>
      <c r="I13" s="24"/>
      <c r="J13" s="24"/>
      <c r="K13" s="24"/>
      <c r="L13" s="24">
        <v>5234.3701099999998</v>
      </c>
      <c r="M13" s="24"/>
      <c r="N13" s="24"/>
      <c r="O13" s="24"/>
      <c r="P13" s="44">
        <v>5226.7291100000002</v>
      </c>
      <c r="Q13" s="32"/>
      <c r="R13" s="32"/>
      <c r="S13" s="32"/>
      <c r="T13" s="32"/>
    </row>
    <row r="14" spans="1:20" ht="132" x14ac:dyDescent="0.25">
      <c r="A14" s="21" t="s">
        <v>41</v>
      </c>
      <c r="B14" s="24"/>
      <c r="C14" s="24"/>
      <c r="D14" s="24"/>
      <c r="E14" s="24"/>
      <c r="F14" s="24"/>
      <c r="G14" s="24"/>
      <c r="H14" s="24"/>
      <c r="I14" s="24"/>
      <c r="J14" s="24"/>
      <c r="K14" s="24">
        <v>-7.9984000000000002</v>
      </c>
      <c r="L14" s="24"/>
      <c r="M14" s="24"/>
      <c r="N14" s="24"/>
      <c r="O14" s="24"/>
      <c r="P14" s="44">
        <v>-7.9984000000000002</v>
      </c>
      <c r="Q14" s="32"/>
      <c r="R14" s="32"/>
      <c r="S14" s="32"/>
      <c r="T14" s="32"/>
    </row>
    <row r="15" spans="1:20" ht="118.8" x14ac:dyDescent="0.25">
      <c r="A15" s="21" t="s">
        <v>42</v>
      </c>
      <c r="B15" s="24"/>
      <c r="C15" s="24"/>
      <c r="D15" s="24"/>
      <c r="E15" s="24"/>
      <c r="F15" s="24"/>
      <c r="G15" s="24"/>
      <c r="H15" s="24"/>
      <c r="I15" s="24"/>
      <c r="J15" s="24"/>
      <c r="K15" s="24"/>
      <c r="L15" s="24">
        <v>421.149</v>
      </c>
      <c r="M15" s="24"/>
      <c r="N15" s="24"/>
      <c r="O15" s="24"/>
      <c r="P15" s="44">
        <v>421.149</v>
      </c>
      <c r="Q15" s="32"/>
      <c r="R15" s="32"/>
      <c r="S15" s="32"/>
      <c r="T15" s="32"/>
    </row>
    <row r="16" spans="1:20" ht="118.8" x14ac:dyDescent="0.25">
      <c r="A16" s="21" t="s">
        <v>43</v>
      </c>
      <c r="B16" s="24"/>
      <c r="C16" s="24"/>
      <c r="D16" s="24">
        <v>866.38900000000001</v>
      </c>
      <c r="E16" s="24"/>
      <c r="F16" s="24"/>
      <c r="G16" s="24"/>
      <c r="H16" s="24"/>
      <c r="I16" s="24"/>
      <c r="J16" s="24"/>
      <c r="K16" s="24">
        <v>400</v>
      </c>
      <c r="L16" s="24">
        <v>0.2</v>
      </c>
      <c r="M16" s="24"/>
      <c r="N16" s="24"/>
      <c r="O16" s="24"/>
      <c r="P16" s="44">
        <v>1266.5889999999999</v>
      </c>
      <c r="Q16" s="32"/>
      <c r="R16" s="32"/>
      <c r="S16" s="32"/>
      <c r="T16" s="32"/>
    </row>
    <row r="17" spans="1:20" ht="66" x14ac:dyDescent="0.25">
      <c r="A17" s="21" t="s">
        <v>44</v>
      </c>
      <c r="B17" s="24"/>
      <c r="C17" s="24"/>
      <c r="D17" s="24">
        <v>-254.88936000000001</v>
      </c>
      <c r="E17" s="24">
        <v>-146.69177999999999</v>
      </c>
      <c r="F17" s="24"/>
      <c r="G17" s="24"/>
      <c r="H17" s="24"/>
      <c r="I17" s="24"/>
      <c r="J17" s="24"/>
      <c r="K17" s="24"/>
      <c r="L17" s="24"/>
      <c r="M17" s="24"/>
      <c r="N17" s="24"/>
      <c r="O17" s="24"/>
      <c r="P17" s="44">
        <v>-401.58114</v>
      </c>
      <c r="Q17" s="32"/>
      <c r="R17" s="32"/>
      <c r="S17" s="32"/>
      <c r="T17" s="32"/>
    </row>
    <row r="18" spans="1:20" ht="92.4" x14ac:dyDescent="0.25">
      <c r="A18" s="21" t="s">
        <v>45</v>
      </c>
      <c r="B18" s="24">
        <v>410.44112000000001</v>
      </c>
      <c r="C18" s="24"/>
      <c r="D18" s="24"/>
      <c r="E18" s="24"/>
      <c r="F18" s="24"/>
      <c r="G18" s="24">
        <v>-264.19054</v>
      </c>
      <c r="H18" s="24"/>
      <c r="I18" s="24"/>
      <c r="J18" s="24"/>
      <c r="K18" s="24"/>
      <c r="L18" s="24"/>
      <c r="M18" s="24"/>
      <c r="N18" s="24"/>
      <c r="O18" s="24"/>
      <c r="P18" s="44">
        <v>146.25058000000001</v>
      </c>
      <c r="Q18" s="32"/>
      <c r="R18" s="32"/>
      <c r="S18" s="32"/>
      <c r="T18" s="32"/>
    </row>
    <row r="19" spans="1:20" ht="79.2" x14ac:dyDescent="0.25">
      <c r="A19" s="21" t="s">
        <v>46</v>
      </c>
      <c r="B19" s="24">
        <v>406.23</v>
      </c>
      <c r="C19" s="24"/>
      <c r="D19" s="24"/>
      <c r="E19" s="24"/>
      <c r="F19" s="24"/>
      <c r="G19" s="24"/>
      <c r="H19" s="24"/>
      <c r="I19" s="24"/>
      <c r="J19" s="24"/>
      <c r="K19" s="24">
        <v>1050</v>
      </c>
      <c r="L19" s="24"/>
      <c r="M19" s="24"/>
      <c r="N19" s="24"/>
      <c r="O19" s="24"/>
      <c r="P19" s="44">
        <v>1456.23</v>
      </c>
      <c r="Q19" s="32"/>
      <c r="R19" s="32"/>
      <c r="S19" s="32"/>
      <c r="T19" s="32"/>
    </row>
    <row r="20" spans="1:20" ht="79.2" x14ac:dyDescent="0.25">
      <c r="A20" s="21" t="s">
        <v>47</v>
      </c>
      <c r="B20" s="24"/>
      <c r="C20" s="24">
        <v>6903.3966300000002</v>
      </c>
      <c r="D20" s="24"/>
      <c r="E20" s="24"/>
      <c r="F20" s="24"/>
      <c r="G20" s="24"/>
      <c r="H20" s="24"/>
      <c r="I20" s="24"/>
      <c r="J20" s="24"/>
      <c r="K20" s="24"/>
      <c r="L20" s="24"/>
      <c r="M20" s="24"/>
      <c r="N20" s="24"/>
      <c r="O20" s="24"/>
      <c r="P20" s="44">
        <v>6903.3966300000002</v>
      </c>
      <c r="Q20" s="32"/>
      <c r="R20" s="32"/>
      <c r="S20" s="32"/>
      <c r="T20" s="32"/>
    </row>
    <row r="21" spans="1:20" ht="171.6" x14ac:dyDescent="0.25">
      <c r="A21" s="21" t="s">
        <v>48</v>
      </c>
      <c r="B21" s="24"/>
      <c r="C21" s="24"/>
      <c r="D21" s="24"/>
      <c r="E21" s="24"/>
      <c r="F21" s="24"/>
      <c r="G21" s="24"/>
      <c r="H21" s="24"/>
      <c r="I21" s="24"/>
      <c r="J21" s="24">
        <v>234.25299999999999</v>
      </c>
      <c r="K21" s="24"/>
      <c r="L21" s="24"/>
      <c r="M21" s="24"/>
      <c r="N21" s="24"/>
      <c r="O21" s="24"/>
      <c r="P21" s="44">
        <v>234.25299999999999</v>
      </c>
      <c r="Q21" s="32"/>
      <c r="R21" s="32"/>
      <c r="S21" s="32"/>
      <c r="T21" s="32"/>
    </row>
    <row r="22" spans="1:20" ht="52.8" x14ac:dyDescent="0.25">
      <c r="A22" s="21" t="s">
        <v>49</v>
      </c>
      <c r="B22" s="24"/>
      <c r="C22" s="24"/>
      <c r="D22" s="24"/>
      <c r="E22" s="24"/>
      <c r="F22" s="24"/>
      <c r="G22" s="24">
        <v>-33.874000000000002</v>
      </c>
      <c r="H22" s="24"/>
      <c r="I22" s="24"/>
      <c r="J22" s="24">
        <v>-23.603000000000002</v>
      </c>
      <c r="K22" s="24">
        <v>-12.994999999999999</v>
      </c>
      <c r="L22" s="24"/>
      <c r="M22" s="24"/>
      <c r="N22" s="24"/>
      <c r="O22" s="24"/>
      <c r="P22" s="44">
        <v>-70.471999999999994</v>
      </c>
      <c r="Q22" s="32"/>
      <c r="R22" s="32"/>
      <c r="S22" s="32"/>
      <c r="T22" s="32"/>
    </row>
    <row r="23" spans="1:20" ht="79.2" x14ac:dyDescent="0.25">
      <c r="A23" s="21" t="s">
        <v>50</v>
      </c>
      <c r="B23" s="24"/>
      <c r="C23" s="24"/>
      <c r="D23" s="24"/>
      <c r="E23" s="24"/>
      <c r="F23" s="24"/>
      <c r="G23" s="24"/>
      <c r="H23" s="24"/>
      <c r="I23" s="24"/>
      <c r="J23" s="24">
        <v>-270</v>
      </c>
      <c r="K23" s="24"/>
      <c r="L23" s="24"/>
      <c r="M23" s="24"/>
      <c r="N23" s="24"/>
      <c r="O23" s="24"/>
      <c r="P23" s="44">
        <v>-270</v>
      </c>
      <c r="Q23" s="32"/>
      <c r="R23" s="32"/>
      <c r="S23" s="32"/>
      <c r="T23" s="32"/>
    </row>
    <row r="24" spans="1:20" ht="39.6" x14ac:dyDescent="0.25">
      <c r="A24" s="21" t="s">
        <v>51</v>
      </c>
      <c r="B24" s="24"/>
      <c r="C24" s="24">
        <v>28.80659</v>
      </c>
      <c r="D24" s="24"/>
      <c r="E24" s="24"/>
      <c r="F24" s="24"/>
      <c r="G24" s="24"/>
      <c r="H24" s="24"/>
      <c r="I24" s="24"/>
      <c r="J24" s="24"/>
      <c r="K24" s="24"/>
      <c r="L24" s="24"/>
      <c r="M24" s="24"/>
      <c r="N24" s="24"/>
      <c r="O24" s="24"/>
      <c r="P24" s="44">
        <v>28.80659</v>
      </c>
      <c r="Q24" s="32"/>
      <c r="R24" s="32"/>
      <c r="S24" s="32"/>
      <c r="T24" s="32"/>
    </row>
    <row r="25" spans="1:20" ht="66" x14ac:dyDescent="0.25">
      <c r="A25" s="21" t="s">
        <v>52</v>
      </c>
      <c r="B25" s="24">
        <v>4168.6798799999997</v>
      </c>
      <c r="C25" s="24"/>
      <c r="D25" s="24"/>
      <c r="E25" s="24"/>
      <c r="F25" s="24"/>
      <c r="G25" s="24"/>
      <c r="H25" s="24"/>
      <c r="I25" s="24"/>
      <c r="J25" s="24"/>
      <c r="K25" s="24"/>
      <c r="L25" s="24"/>
      <c r="M25" s="24"/>
      <c r="N25" s="24"/>
      <c r="O25" s="24"/>
      <c r="P25" s="44">
        <v>4168.6798799999997</v>
      </c>
      <c r="Q25" s="32"/>
      <c r="R25" s="32"/>
      <c r="S25" s="32"/>
      <c r="T25" s="32"/>
    </row>
    <row r="26" spans="1:20" ht="26.4" x14ac:dyDescent="0.25">
      <c r="A26" s="21" t="s">
        <v>53</v>
      </c>
      <c r="B26" s="24">
        <v>25871.68849</v>
      </c>
      <c r="C26" s="24"/>
      <c r="D26" s="24"/>
      <c r="E26" s="24"/>
      <c r="F26" s="24"/>
      <c r="G26" s="24"/>
      <c r="H26" s="24"/>
      <c r="I26" s="24"/>
      <c r="J26" s="24"/>
      <c r="K26" s="24"/>
      <c r="L26" s="24"/>
      <c r="M26" s="24"/>
      <c r="N26" s="24"/>
      <c r="O26" s="24"/>
      <c r="P26" s="44">
        <v>25871.68849</v>
      </c>
      <c r="Q26" s="32"/>
      <c r="R26" s="32"/>
      <c r="S26" s="32"/>
      <c r="T26" s="32"/>
    </row>
    <row r="27" spans="1:20" ht="39.6" x14ac:dyDescent="0.25">
      <c r="A27" s="21" t="s">
        <v>54</v>
      </c>
      <c r="B27" s="24">
        <v>13100.205309999999</v>
      </c>
      <c r="C27" s="24"/>
      <c r="D27" s="24"/>
      <c r="E27" s="24"/>
      <c r="F27" s="24"/>
      <c r="G27" s="24"/>
      <c r="H27" s="24"/>
      <c r="I27" s="24"/>
      <c r="J27" s="24"/>
      <c r="K27" s="24"/>
      <c r="L27" s="24"/>
      <c r="M27" s="24"/>
      <c r="N27" s="24"/>
      <c r="O27" s="24"/>
      <c r="P27" s="44">
        <v>13100.205309999999</v>
      </c>
      <c r="Q27" s="32"/>
      <c r="R27" s="32"/>
      <c r="S27" s="32"/>
      <c r="T27" s="32"/>
    </row>
    <row r="28" spans="1:20" ht="66" x14ac:dyDescent="0.25">
      <c r="A28" s="21" t="s">
        <v>55</v>
      </c>
      <c r="B28" s="24"/>
      <c r="C28" s="24"/>
      <c r="D28" s="24"/>
      <c r="E28" s="24"/>
      <c r="F28" s="24">
        <v>-1.4669000000000001</v>
      </c>
      <c r="G28" s="24"/>
      <c r="H28" s="24"/>
      <c r="I28" s="24"/>
      <c r="J28" s="24"/>
      <c r="K28" s="24"/>
      <c r="L28" s="24"/>
      <c r="M28" s="24"/>
      <c r="N28" s="24"/>
      <c r="O28" s="24"/>
      <c r="P28" s="44">
        <v>-1.4669000000000001</v>
      </c>
      <c r="Q28" s="32"/>
      <c r="R28" s="32"/>
      <c r="S28" s="32"/>
      <c r="T28" s="32"/>
    </row>
    <row r="29" spans="1:20" ht="66" x14ac:dyDescent="0.25">
      <c r="A29" s="21" t="s">
        <v>56</v>
      </c>
      <c r="B29" s="24"/>
      <c r="C29" s="24"/>
      <c r="D29" s="24">
        <v>348.44655999999998</v>
      </c>
      <c r="E29" s="24"/>
      <c r="F29" s="24"/>
      <c r="G29" s="24"/>
      <c r="H29" s="24"/>
      <c r="I29" s="24"/>
      <c r="J29" s="24"/>
      <c r="K29" s="24"/>
      <c r="L29" s="24"/>
      <c r="M29" s="24"/>
      <c r="N29" s="24"/>
      <c r="O29" s="24"/>
      <c r="P29" s="44">
        <v>348.44655999999998</v>
      </c>
      <c r="Q29" s="32"/>
      <c r="R29" s="32"/>
      <c r="S29" s="32"/>
      <c r="T29" s="32"/>
    </row>
    <row r="30" spans="1:20" x14ac:dyDescent="0.25">
      <c r="A30" s="22" t="s">
        <v>57</v>
      </c>
      <c r="B30" s="25">
        <v>148185.00432000001</v>
      </c>
      <c r="C30" s="25">
        <v>33160.867449999998</v>
      </c>
      <c r="D30" s="25">
        <v>959.94619999999998</v>
      </c>
      <c r="E30" s="25">
        <v>1601.8480999999999</v>
      </c>
      <c r="F30" s="25">
        <v>-1.4669000000000001</v>
      </c>
      <c r="G30" s="25">
        <v>2693.9564599999999</v>
      </c>
      <c r="H30" s="25">
        <v>50</v>
      </c>
      <c r="I30" s="25"/>
      <c r="J30" s="25">
        <v>1724.9002</v>
      </c>
      <c r="K30" s="25">
        <v>2730.15877</v>
      </c>
      <c r="L30" s="25">
        <v>56545.796770000001</v>
      </c>
      <c r="M30" s="25">
        <v>9548.7444799999994</v>
      </c>
      <c r="N30" s="25"/>
      <c r="O30" s="25"/>
      <c r="P30" s="44">
        <v>257199.75584999999</v>
      </c>
      <c r="Q30" s="40"/>
      <c r="R30" s="40"/>
      <c r="S30" s="40"/>
      <c r="T30" s="40"/>
    </row>
    <row r="31" spans="1:20" x14ac:dyDescent="0.25">
      <c r="B31" s="41"/>
      <c r="C31" s="41"/>
      <c r="D31" s="41"/>
      <c r="E31" s="41"/>
      <c r="F31" s="41"/>
      <c r="G31" s="41"/>
      <c r="H31" s="41"/>
      <c r="I31" s="41"/>
      <c r="J31" s="41"/>
      <c r="K31" s="41"/>
      <c r="L31" s="41"/>
      <c r="M31" s="41"/>
      <c r="N31" s="41"/>
      <c r="O31" s="41"/>
      <c r="P31" s="41"/>
    </row>
    <row r="32" spans="1:20" x14ac:dyDescent="0.25">
      <c r="A32" s="36" t="s">
        <v>30</v>
      </c>
      <c r="B32" s="45">
        <f>Учреждения!B94+'Муниципальные районы'!P30</f>
        <v>3541697.5628299997</v>
      </c>
      <c r="C32" s="41"/>
      <c r="D32" s="41"/>
      <c r="E32" s="41"/>
      <c r="F32" s="41"/>
      <c r="G32" s="41"/>
      <c r="H32" s="41"/>
      <c r="I32" s="41"/>
      <c r="J32" s="41"/>
      <c r="K32" s="41"/>
      <c r="L32" s="41"/>
      <c r="M32" s="41"/>
      <c r="N32" s="41"/>
      <c r="O32" s="41"/>
      <c r="P32" s="41"/>
    </row>
    <row r="33" spans="1:16" ht="32.25" customHeight="1" x14ac:dyDescent="0.25">
      <c r="A33" s="36" t="str">
        <f>CONCATENATE("Остатки бюджетных средств на ",C2,"г.")</f>
        <v>Остатки бюджетных средств на 25.12.2020г.</v>
      </c>
      <c r="B33" s="45">
        <v>772055.3</v>
      </c>
      <c r="C33" s="41"/>
      <c r="D33" s="41"/>
      <c r="E33" s="41"/>
      <c r="F33" s="41"/>
      <c r="G33" s="41"/>
      <c r="H33" s="41"/>
      <c r="I33" s="41"/>
      <c r="J33" s="41"/>
      <c r="K33" s="41"/>
      <c r="L33" s="41"/>
      <c r="M33" s="41"/>
      <c r="N33" s="41"/>
      <c r="O33" s="41"/>
      <c r="P33"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2020-12-29T22:58:17Z</dcterms:modified>
</cp:coreProperties>
</file>