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Бюджетополучатели" sheetId="1" r:id="rId1"/>
    <sheet name="Муниципальные районы" sheetId="2" r:id="rId2"/>
  </sheets>
  <definedNames>
    <definedName name="Date">Бюджетополучатели!$E$8</definedName>
    <definedName name="EndData">Бюджетополучатели!$E$5</definedName>
    <definedName name="EndData1">Бюджетополучатели!$E$2</definedName>
    <definedName name="EndData2">'Муниципальные районы'!$A$1</definedName>
    <definedName name="EndDate">Бюджетополучатели!$E$9</definedName>
    <definedName name="period">Бюджетополучатели!$E$6</definedName>
    <definedName name="StartData">Бюджетополучатели!$E$4</definedName>
    <definedName name="StartData1">Бюджетополучатели!$E$1</definedName>
    <definedName name="Year">Бюджетополучатели!$E$7</definedName>
    <definedName name="_xlnm.Print_Titles" localSheetId="0">Бюджетополучатели!$40:$41</definedName>
    <definedName name="_xlnm.Print_Titles" localSheetId="1">'Муниципальные районы'!$1:$3</definedName>
    <definedName name="_xlnm.Print_Area" localSheetId="0">Бюджетополучатели!$A$1:$D$85</definedName>
    <definedName name="_xlnm.Print_Area" localSheetId="1">'Муниципальные районы'!$A$1:$P$50</definedName>
  </definedNames>
  <calcPr calcId="162913"/>
</workbook>
</file>

<file path=xl/calcChain.xml><?xml version="1.0" encoding="utf-8"?>
<calcChain xmlns="http://schemas.openxmlformats.org/spreadsheetml/2006/main">
  <c r="D29" i="1" l="1"/>
  <c r="D27" i="1"/>
  <c r="D22" i="1"/>
  <c r="D13" i="1" l="1"/>
  <c r="D10" i="1" l="1"/>
  <c r="D9" i="1" s="1"/>
  <c r="D6" i="1" s="1"/>
  <c r="E3" i="1" l="1"/>
  <c r="H1" i="1" l="1"/>
  <c r="F1" i="1" l="1"/>
  <c r="E6" i="1" s="1"/>
  <c r="A2" i="1" s="1"/>
  <c r="G3" i="1" l="1"/>
  <c r="F3" i="1" l="1"/>
  <c r="A2" i="2"/>
  <c r="G1" i="1" l="1"/>
  <c r="G2" i="1"/>
  <c r="F2" i="1"/>
</calcChain>
</file>

<file path=xl/sharedStrings.xml><?xml version="1.0" encoding="utf-8"?>
<sst xmlns="http://schemas.openxmlformats.org/spreadsheetml/2006/main" count="149" uniqueCount="148">
  <si>
    <t>тыс.рублей</t>
  </si>
  <si>
    <t>Собственные доходы</t>
  </si>
  <si>
    <t>Всего</t>
  </si>
  <si>
    <t xml:space="preserve">в том числе: </t>
  </si>
  <si>
    <t>Оплата труда</t>
  </si>
  <si>
    <t>Начисления на выплаты по оплате труда</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</si>
  <si>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</si>
  <si>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</si>
  <si>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</si>
  <si>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БАЛАНС</t>
  </si>
  <si>
    <t>Финансовая помощь из федерального бюджета</t>
  </si>
  <si>
    <t>в т.ч. целевые средства</t>
  </si>
  <si>
    <t>ИТОГО ДОХОДОВ</t>
  </si>
  <si>
    <t>ИТОГО РАСХОДОВ</t>
  </si>
  <si>
    <t>из них:</t>
  </si>
  <si>
    <t>целевые средства:</t>
  </si>
  <si>
    <t>Расшифровка расходов:</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</si>
  <si>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</si>
  <si>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</si>
  <si>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</si>
  <si>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</si>
  <si>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</si>
  <si>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</si>
  <si>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</si>
  <si>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</si>
  <si>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</si>
  <si>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</si>
  <si>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</si>
  <si>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</si>
  <si>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</si>
  <si>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</si>
  <si>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</si>
  <si>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</si>
  <si>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01.01.2020</t>
  </si>
  <si>
    <t>01.12.2020</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</si>
  <si>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</si>
  <si>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</si>
  <si>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</si>
  <si>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</si>
  <si>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</si>
  <si>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</si>
  <si>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</si>
  <si>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</si>
  <si>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</si>
  <si>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</si>
  <si>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</si>
  <si>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</si>
  <si>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</si>
  <si>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</si>
  <si>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</si>
  <si>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</si>
  <si>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</si>
  <si>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Субсидии местным бюджетам на выполнение органами местного самоуправления муниципальных образований в Камчатском крае полномочий по отдельным вопросам местного значения в сфере организации ритуальных услуг (в части организации процесса транспортировки тел умерших после проведения патологоанатомического вскрытия и судебно-медицинской экспертизы к месту захоронения)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</si>
  <si>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</si>
  <si>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</si>
  <si>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</si>
  <si>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</si>
  <si>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</si>
  <si>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</si>
  <si>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</si>
  <si>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</si>
  <si>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Осуществление первичного воинского учета на территориях, где отсутствуют военные комиссариаты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</si>
  <si>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</si>
  <si>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</si>
  <si>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</si>
  <si>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</si>
  <si>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</si>
  <si>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</si>
  <si>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Финансовое обеспечение дорожной деятельности в рамках реализации национального проекта "Безопасные и качественные автомобильные дороги"</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</si>
  <si>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</si>
  <si>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Реализация программ формирования современной городской среды</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</si>
  <si>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</si>
  <si>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</si>
  <si>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</si>
  <si>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</si>
  <si>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Поддержка экономического и социального развития коренных малочисленных народов Севера, Сибири и Дальнего Востока</t>
  </si>
  <si>
    <t>Государственная поддержка отрасли культуры</t>
  </si>
  <si>
    <t>Обеспечение комплексного развития сельских территорий</t>
  </si>
  <si>
    <t>Всего:</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</si>
  <si>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</si>
  <si>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</si>
  <si>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</si>
  <si>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</si>
  <si>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</si>
  <si>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</si>
  <si>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</si>
  <si>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</si>
  <si>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</si>
  <si>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</si>
  <si>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</si>
  <si>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</si>
  <si>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</si>
  <si>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</si>
  <si>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специальных программ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</si>
  <si>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</si>
  <si>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</si>
  <si>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</si>
  <si>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</si>
  <si>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</si>
  <si>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</si>
  <si>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</si>
  <si>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</si>
  <si>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</si>
  <si>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</si>
  <si>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</si>
  <si>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</si>
  <si>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</si>
  <si>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</si>
  <si>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</si>
  <si>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</si>
  <si>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</si>
  <si>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Камчатского края</t>
  </si>
  <si>
    <t>Министерство туризма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</si>
  <si>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</si>
  <si>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</si>
  <si>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</si>
  <si>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</si>
  <si>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</si>
  <si>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</si>
  <si>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промышленности и предпринимательства Камчатского края</t>
  </si>
  <si>
    <t>30.11.2020</t>
  </si>
  <si>
    <t>01.11.2020</t>
  </si>
  <si>
    <t>Примечание: Отрицательные значения сложились за счет возврата остатков неиспользованных средств</t>
  </si>
  <si>
    <t>Остатки средств на 01.11.2020 года</t>
  </si>
  <si>
    <t>Остатки средств на 01.12.2020 года</t>
  </si>
  <si>
    <t>Субсидии на выплату региональных социальных доплат к пенсии</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</si>
  <si>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</si>
  <si>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Иные межбюджетные трансферты на обеспечение деятельности депутатов Государственной Думы и их помощников в избирательных округах</t>
  </si>
  <si>
    <t>Иные межбюджетные трансферты на обеспечение деятельности членов Совета Федерации и их помощников в субъектах Российской Федерации</t>
  </si>
  <si>
    <t>Субвенции на оплату жилищно-коммунальных услуг отдельным категориям граждан</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</si>
  <si>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</si>
  <si>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Субсидии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</si>
  <si>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(государственные образовательные организации)</t>
  </si>
  <si>
    <t>Субсидии на компенсацию отдельным категориям граждан оплаты взноса на капитальный ремонт общего имущества в многоквартирном доме</t>
  </si>
  <si>
    <t>Субсидия на реализацию дополнительных мероприятий в сфере занятости населения</t>
  </si>
  <si>
    <t>Субвенции на осуществление ежемесячной выплаты в связи с рождением (усыновлением) первого ребенка</t>
  </si>
  <si>
    <t>Иные межбюджетные трансферты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</si>
  <si>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Иные межбюджетные трансферты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</si>
  <si>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Дотации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</si>
  <si>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Дотации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</si>
  <si>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</si>
  <si>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</si>
  <si>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</si>
  <si>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</si>
  <si>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Субсидии на реализацию федеральной целевой программы "Развитие физической культуры и спорта в Российской Федерации на 2016 - 2020 годы" (Региональный спортивно-тренировочный центр по зимним видам спорта у подножия вулкана "Авачинский", Камчатский край)</t>
  </si>
  <si>
    <t>Субсидии на реализацию мероприятий по обеспечению жильем молодых семей</t>
  </si>
  <si>
    <t>Возмещение выпадающих доходов энергоснабжающим организациям Камчатского края в связи с доведением цен (тарифов) на электрическую энергию (мощность) до базовых уровней цен (тарифов) за счет средств, предоставляемых в виде безвозмездных целевых взносов субъектом оптового рынка</t>
  </si>
  <si>
    <t xml:space="preserve">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</si>
</sst>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b/>
      <sz val="9"/>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b/>
      <sz val="11"/>
      <color theme="1"/>
      <name val="Times New Roman"/>
      <family val="1"/>
      <charset val="204"/>
    </font>
    <font>
      <sz val="12"/>
      <color theme="0"/>
      <name val="Times New Roman"/>
      <family val="1"/>
    </font>
    <font>
      <sz val="11"/>
      <color theme="0"/>
      <name val="Calibri"/>
      <family val="2"/>
      <scheme val="minor"/>
    </font>
    <font>
      <b/>
      <sz val="11"/>
      <name val="Times New Roman"/>
      <family val="1"/>
    </font>
    <font>
      <i/>
      <sz val="11"/>
      <name val="Times New Roman"/>
      <family val="1"/>
    </font>
    <font>
      <b/>
      <i/>
      <sz val="11"/>
      <name val="Times New Roman"/>
      <family val="1"/>
    </font>
    <font>
      <sz val="11"/>
      <color theme="0" tint="-0.34998626667073579"/>
      <name val="Calibri"/>
      <family val="2"/>
      <scheme val="minor"/>
    </font>
    <font>
      <b/>
      <sz val="11"/>
      <color theme="1"/>
      <name val="Calibri"/>
      <family val="2"/>
      <scheme val="minor"/>
    </font>
    <font>
      <sz val="11"/>
      <color theme="1"/>
      <name val="Times New Roman"/>
      <family val="1"/>
      <charset val="204"/>
    </font>
    <font>
      <sz val="11"/>
      <color theme="1"/>
      <name val="Calibri"/>
      <family val="2"/>
      <scheme val="minor"/>
    </font>
    <font>
      <sz val="9"/>
      <color theme="1"/>
      <name val="Times New Roman"/>
      <family val="1"/>
      <charset val="204"/>
    </font>
    <font>
      <sz val="8"/>
      <color theme="1"/>
      <name val="Calibri"/>
      <family val="2"/>
      <charset val="204"/>
      <scheme val="minor"/>
    </font>
    <font>
      <sz val="10"/>
      <name val="Arial"/>
      <family val="2"/>
      <charset val="204"/>
    </font>
    <font>
      <sz val="10"/>
      <name val="Arial"/>
      <charset val="204"/>
    </font>
    <font>
      <sz val="9"/>
      <color theme="1"/>
      <name val="Calibri"/>
      <family val="2"/>
      <scheme val="minor"/>
    </font>
    <font>
      <sz val="10"/>
      <name val="Arial Cyr"/>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xf numFmtId="0" fontId="25" fillId="0" borderId="0"/>
    <xf numFmtId="0" fontId="1" fillId="0" borderId="0"/>
    <xf numFmtId="0" fontId="23" fillId="0" borderId="0"/>
    <xf numFmtId="0" fontId="26" fillId="0" borderId="0" applyNumberFormat="0" applyBorder="0" applyAlignment="0"/>
    <xf numFmtId="0" fontId="26" fillId="0" borderId="0" applyNumberFormat="0" applyBorder="0" applyAlignment="0"/>
    <xf numFmtId="0" fontId="26" fillId="0" borderId="0" applyNumberFormat="0" applyBorder="0" applyAlignment="0"/>
    <xf numFmtId="0" fontId="26" fillId="0" borderId="0"/>
    <xf numFmtId="0" fontId="26" fillId="0" borderId="0" applyNumberFormat="0" applyBorder="0" applyAlignment="0"/>
    <xf numFmtId="0" fontId="26" fillId="0" borderId="0" applyNumberFormat="0" applyBorder="0" applyAlignment="0"/>
    <xf numFmtId="0" fontId="26" fillId="0" borderId="0"/>
    <xf numFmtId="0" fontId="26" fillId="0" borderId="0"/>
    <xf numFmtId="0" fontId="26" fillId="0" borderId="0"/>
    <xf numFmtId="0" fontId="27" fillId="0" borderId="0"/>
    <xf numFmtId="0" fontId="26" fillId="0" borderId="0" applyNumberFormat="0" applyBorder="0" applyAlignment="0"/>
    <xf numFmtId="0" fontId="26" fillId="0" borderId="0" applyNumberFormat="0" applyBorder="0" applyAlignment="0"/>
    <xf numFmtId="0" fontId="29" fillId="0" borderId="0"/>
    <xf numFmtId="0" fontId="1" fillId="0" borderId="0"/>
    <xf numFmtId="0" fontId="26" fillId="0" borderId="0"/>
    <xf numFmtId="0" fontId="27" fillId="0" borderId="0" applyNumberFormat="0" applyBorder="0" applyAlignment="0"/>
  </cellStyleXfs>
  <cellXfs count="62">
    <xf numFmtId="0" fontId="0" fillId="0" borderId="0" xfId="0"/>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wrapText="1"/>
    </xf>
    <xf numFmtId="0" fontId="4" fillId="0" borderId="0" xfId="0" applyFont="1" applyBorder="1" applyAlignment="1"/>
    <xf numFmtId="0" fontId="4" fillId="0" borderId="0" xfId="0" applyFont="1"/>
    <xf numFmtId="0" fontId="5" fillId="0" borderId="0" xfId="0" applyFont="1" applyBorder="1" applyAlignment="1">
      <alignment horizontal="right"/>
    </xf>
    <xf numFmtId="164" fontId="4" fillId="0" borderId="4"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164" fontId="4" fillId="0" borderId="4" xfId="0" applyNumberFormat="1" applyFont="1" applyFill="1" applyBorder="1" applyAlignment="1">
      <alignment horizontal="right" vertical="center" wrapText="1"/>
    </xf>
    <xf numFmtId="0" fontId="3" fillId="0" borderId="0" xfId="0" applyFont="1" applyFill="1" applyBorder="1" applyAlignment="1">
      <alignment horizontal="left" wrapText="1"/>
    </xf>
    <xf numFmtId="0" fontId="4" fillId="0" borderId="0" xfId="0" applyFont="1" applyFill="1" applyBorder="1"/>
    <xf numFmtId="49" fontId="4" fillId="0" borderId="4" xfId="0" applyNumberFormat="1" applyFont="1" applyBorder="1" applyAlignment="1">
      <alignment horizontal="left" vertical="center" wrapText="1"/>
    </xf>
    <xf numFmtId="0" fontId="7" fillId="2" borderId="0" xfId="0" applyFont="1" applyFill="1" applyBorder="1" applyAlignment="1"/>
    <xf numFmtId="164" fontId="8" fillId="2" borderId="4" xfId="0" applyNumberFormat="1" applyFont="1" applyFill="1" applyBorder="1" applyAlignment="1">
      <alignment horizontal="center" vertical="center" wrapText="1"/>
    </xf>
    <xf numFmtId="0" fontId="9" fillId="0" borderId="0" xfId="0" applyFont="1"/>
    <xf numFmtId="0" fontId="10" fillId="0" borderId="0" xfId="0" applyFont="1"/>
    <xf numFmtId="0" fontId="12" fillId="0" borderId="0" xfId="0" applyFont="1"/>
    <xf numFmtId="0" fontId="13" fillId="2" borderId="0" xfId="0" applyFont="1" applyFill="1" applyBorder="1" applyAlignment="1"/>
    <xf numFmtId="0" fontId="14" fillId="0" borderId="4" xfId="0" applyFont="1" applyBorder="1" applyAlignment="1">
      <alignment horizontal="center" vertical="center" wrapText="1"/>
    </xf>
    <xf numFmtId="0" fontId="15" fillId="0" borderId="0" xfId="0" applyFont="1"/>
    <xf numFmtId="0" fontId="16" fillId="0" borderId="0" xfId="0" applyFont="1"/>
    <xf numFmtId="164" fontId="3" fillId="0" borderId="0" xfId="0" applyNumberFormat="1" applyFont="1" applyFill="1" applyBorder="1" applyAlignment="1">
      <alignment horizontal="right" wrapText="1"/>
    </xf>
    <xf numFmtId="164" fontId="18" fillId="0" borderId="0" xfId="0" applyNumberFormat="1" applyFont="1" applyFill="1" applyBorder="1" applyAlignment="1">
      <alignment horizontal="left" wrapText="1"/>
    </xf>
    <xf numFmtId="0" fontId="18" fillId="0" borderId="0" xfId="0" applyFont="1" applyFill="1" applyBorder="1" applyAlignment="1">
      <alignment horizontal="left" wrapText="1"/>
    </xf>
    <xf numFmtId="0" fontId="19" fillId="0" borderId="0" xfId="0" applyFont="1" applyFill="1" applyBorder="1" applyAlignment="1">
      <alignment wrapText="1"/>
    </xf>
    <xf numFmtId="0" fontId="17" fillId="0" borderId="4" xfId="0" applyFont="1" applyFill="1" applyBorder="1" applyAlignment="1">
      <alignment horizontal="center" vertical="top" wrapText="1"/>
    </xf>
    <xf numFmtId="49" fontId="17" fillId="0" borderId="4" xfId="0" applyNumberFormat="1" applyFont="1" applyBorder="1" applyAlignment="1">
      <alignment horizontal="left" vertical="center" wrapText="1"/>
    </xf>
    <xf numFmtId="0" fontId="20" fillId="0" borderId="0" xfId="0" applyNumberFormat="1" applyFont="1"/>
    <xf numFmtId="0" fontId="20" fillId="0" borderId="0" xfId="0" applyFont="1"/>
    <xf numFmtId="14" fontId="20" fillId="0" borderId="0" xfId="0" applyNumberFormat="1" applyFont="1"/>
    <xf numFmtId="49" fontId="6" fillId="2" borderId="4" xfId="0" applyNumberFormat="1" applyFont="1" applyFill="1" applyBorder="1" applyAlignment="1">
      <alignment horizontal="left" wrapText="1"/>
    </xf>
    <xf numFmtId="0" fontId="21" fillId="0" borderId="0" xfId="0" applyFont="1"/>
    <xf numFmtId="0" fontId="22" fillId="0" borderId="0" xfId="0" applyFont="1"/>
    <xf numFmtId="0" fontId="22" fillId="0" borderId="4" xfId="0" applyFont="1" applyBorder="1" applyAlignment="1">
      <alignment horizontal="left" vertical="center" wrapText="1"/>
    </xf>
    <xf numFmtId="164" fontId="11" fillId="2" borderId="4" xfId="0" applyNumberFormat="1" applyFont="1" applyFill="1" applyBorder="1" applyAlignment="1">
      <alignment horizontal="center" vertical="center" wrapText="1"/>
    </xf>
    <xf numFmtId="164" fontId="11" fillId="2" borderId="4" xfId="0" applyNumberFormat="1" applyFont="1" applyFill="1" applyBorder="1" applyAlignment="1">
      <alignment vertical="center" wrapText="1"/>
    </xf>
    <xf numFmtId="164" fontId="4" fillId="0" borderId="4" xfId="0" applyNumberFormat="1" applyFont="1" applyBorder="1" applyAlignment="1">
      <alignment horizontal="right" vertical="center" wrapText="1"/>
    </xf>
    <xf numFmtId="164" fontId="17" fillId="0" borderId="4" xfId="0" applyNumberFormat="1" applyFont="1" applyBorder="1" applyAlignment="1">
      <alignment horizontal="right" vertical="center" wrapText="1"/>
    </xf>
    <xf numFmtId="164" fontId="4" fillId="2" borderId="4" xfId="0" applyNumberFormat="1" applyFont="1" applyFill="1" applyBorder="1" applyAlignment="1">
      <alignment horizontal="right" wrapText="1"/>
    </xf>
    <xf numFmtId="164" fontId="3" fillId="2" borderId="4" xfId="0" applyNumberFormat="1" applyFont="1" applyFill="1" applyBorder="1" applyAlignment="1">
      <alignment horizontal="right" wrapText="1"/>
    </xf>
    <xf numFmtId="0" fontId="2" fillId="0" borderId="0" xfId="0" applyFont="1" applyAlignment="1">
      <alignment horizontal="center" wrapText="1"/>
    </xf>
    <xf numFmtId="0" fontId="3" fillId="0" borderId="1" xfId="0" applyNumberFormat="1" applyFont="1" applyFill="1" applyBorder="1" applyAlignment="1">
      <alignment horizontal="left" wrapText="1"/>
    </xf>
    <xf numFmtId="0" fontId="3" fillId="0" borderId="2" xfId="0" applyNumberFormat="1" applyFont="1" applyFill="1" applyBorder="1" applyAlignment="1">
      <alignment horizontal="left" wrapText="1"/>
    </xf>
    <xf numFmtId="164" fontId="3" fillId="0" borderId="4" xfId="0" applyNumberFormat="1" applyFont="1" applyFill="1" applyBorder="1" applyAlignment="1">
      <alignment horizontal="left" wrapText="1"/>
    </xf>
    <xf numFmtId="0" fontId="4" fillId="0" borderId="4"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3" fillId="0" borderId="4"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4" fillId="0" borderId="4" xfId="0" applyFont="1" applyBorder="1" applyAlignment="1">
      <alignment horizontal="left"/>
    </xf>
    <xf numFmtId="0" fontId="4" fillId="0" borderId="4" xfId="0" applyFont="1" applyBorder="1" applyAlignment="1">
      <alignment horizontal="left" wrapText="1"/>
    </xf>
    <xf numFmtId="0" fontId="17" fillId="0" borderId="4" xfId="0" applyFont="1" applyBorder="1" applyAlignment="1">
      <alignment horizontal="left" wrapText="1"/>
    </xf>
    <xf numFmtId="0" fontId="17" fillId="0" borderId="4" xfId="0" applyFont="1" applyBorder="1" applyAlignment="1">
      <alignment horizontal="left"/>
    </xf>
    <xf numFmtId="164" fontId="18" fillId="0" borderId="4" xfId="0" applyNumberFormat="1" applyFont="1" applyFill="1" applyBorder="1" applyAlignment="1">
      <alignment horizontal="left" wrapText="1"/>
    </xf>
    <xf numFmtId="0" fontId="18" fillId="0" borderId="4" xfId="0" applyFont="1" applyFill="1" applyBorder="1" applyAlignment="1">
      <alignment horizontal="left" wrapText="1"/>
    </xf>
    <xf numFmtId="0" fontId="24" fillId="0" borderId="0" xfId="0" applyFont="1" applyFill="1" applyBorder="1" applyAlignment="1">
      <alignment horizontal="left" vertical="center"/>
    </xf>
    <xf numFmtId="0" fontId="28" fillId="0" borderId="0" xfId="0" applyFont="1" applyAlignment="1"/>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cellXfs>
  <cellStyles count="20">
    <cellStyle name="Обычный" xfId="0" builtinId="0"/>
    <cellStyle name="Обычный 2" xfId="1"/>
    <cellStyle name="Обычный 2 2" xfId="5"/>
    <cellStyle name="Обычный 2 3" xfId="4"/>
    <cellStyle name="Обычный 2 4" xfId="8"/>
    <cellStyle name="Обычный 2 5" xfId="9"/>
    <cellStyle name="Обычный 2 5 2" xfId="18"/>
    <cellStyle name="Обычный 2 6" xfId="6"/>
    <cellStyle name="Обычный 2 7" xfId="14"/>
    <cellStyle name="Обычный 2 8" xfId="15"/>
    <cellStyle name="Обычный 2 9" xfId="19"/>
    <cellStyle name="Обычный 3" xfId="2"/>
    <cellStyle name="Обычный 3 2" xfId="10"/>
    <cellStyle name="Обычный 3 3" xfId="16"/>
    <cellStyle name="Обычный 4" xfId="3"/>
    <cellStyle name="Обычный 4 2" xfId="11"/>
    <cellStyle name="Обычный 4 3" xfId="12"/>
    <cellStyle name="Обычный 5" xfId="7"/>
    <cellStyle name="Обычный 6" xfId="13"/>
    <cellStyle name="Обычный 6 2"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view="pageBreakPreview" topLeftCell="A28" zoomScaleNormal="100" zoomScaleSheetLayoutView="100" workbookViewId="0">
      <selection activeCell="A40" sqref="A40:A41"/>
    </sheetView>
  </sheetViews>
  <sheetFormatPr defaultRowHeight="14.4" x14ac:dyDescent="0.3"/>
  <cols>
    <col min="1" max="1" width="74.109375" customWidth="1"/>
    <col min="2" max="2" width="18.109375" customWidth="1"/>
    <col min="3" max="3" width="20.33203125" customWidth="1"/>
    <col min="4" max="4" width="16.5546875" customWidth="1"/>
    <col min="5" max="5" width="12.5546875" customWidth="1"/>
    <col min="6" max="6" width="16" bestFit="1" customWidth="1"/>
    <col min="8" max="8" width="10.109375" bestFit="1" customWidth="1"/>
  </cols>
  <sheetData>
    <row r="1" spans="1:8" ht="15.6" x14ac:dyDescent="0.3">
      <c r="A1" s="41" t="s">
        <v>9</v>
      </c>
      <c r="B1" s="41"/>
      <c r="C1" s="41"/>
      <c r="D1" s="41"/>
      <c r="E1" s="28" t="s">
        <v>121</v>
      </c>
      <c r="F1" s="29" t="str">
        <f>TEXT(E1,"[$-FC19]ММ")</f>
        <v>11</v>
      </c>
      <c r="G1" s="29" t="str">
        <f>TEXT(E1,"[$-FC19]ДД.ММ.ГГГ \г")</f>
        <v>01.11.2020 г</v>
      </c>
      <c r="H1" s="29" t="str">
        <f>TEXT(E1,"[$-FC19]ГГГГ")</f>
        <v>2020</v>
      </c>
    </row>
    <row r="2" spans="1:8" ht="15.6" x14ac:dyDescent="0.3">
      <c r="A2" s="41" t="str">
        <f>CONCATENATE("доходов и расходов краевого бюджета за ",period," ",H1," года")</f>
        <v>доходов и расходов краевого бюджета за ноябрь 2020 года</v>
      </c>
      <c r="B2" s="41"/>
      <c r="C2" s="41"/>
      <c r="D2" s="41"/>
      <c r="E2" s="28" t="s">
        <v>120</v>
      </c>
      <c r="F2" s="29" t="str">
        <f>TEXT(E2,"[$-FC19]ДД ММММ ГГГ \г")</f>
        <v>30 ноября 2020 г</v>
      </c>
      <c r="G2" s="29" t="str">
        <f>TEXT(E2,"[$-FC19]ДД.ММ.ГГГ \г")</f>
        <v>30.11.2020 г</v>
      </c>
      <c r="H2" s="30"/>
    </row>
    <row r="3" spans="1:8" x14ac:dyDescent="0.3">
      <c r="A3" s="1"/>
      <c r="B3" s="2"/>
      <c r="C3" s="2"/>
      <c r="D3" s="3"/>
      <c r="E3" s="29">
        <f>EndDate+1</f>
        <v>44167</v>
      </c>
      <c r="F3" s="29" t="str">
        <f>TEXT(E3,"[$-FC19]ДД ММММ ГГГ \г")</f>
        <v>02 декабря 2020 г</v>
      </c>
      <c r="G3" s="29" t="str">
        <f>TEXT(E3,"[$-FC19]ДД.ММ.ГГГ \г")</f>
        <v>02.12.2020 г</v>
      </c>
      <c r="H3" s="29"/>
    </row>
    <row r="4" spans="1:8" x14ac:dyDescent="0.3">
      <c r="A4" s="4"/>
      <c r="B4" s="5"/>
      <c r="C4" s="5"/>
      <c r="D4" s="6" t="s">
        <v>0</v>
      </c>
      <c r="E4" s="29"/>
      <c r="F4" s="29"/>
      <c r="G4" s="29"/>
      <c r="H4" s="29"/>
    </row>
    <row r="5" spans="1:8" x14ac:dyDescent="0.3">
      <c r="A5" s="42" t="s">
        <v>123</v>
      </c>
      <c r="B5" s="43"/>
      <c r="C5" s="43"/>
      <c r="D5" s="8">
        <v>1968328.9</v>
      </c>
      <c r="E5" s="30"/>
      <c r="F5" s="29"/>
      <c r="G5" s="29"/>
      <c r="H5" s="29"/>
    </row>
    <row r="6" spans="1:8" x14ac:dyDescent="0.3">
      <c r="A6" s="45" t="s">
        <v>1</v>
      </c>
      <c r="B6" s="51"/>
      <c r="C6" s="51"/>
      <c r="D6" s="7">
        <f>D9-D7</f>
        <v>2031370.4137900006</v>
      </c>
      <c r="E6" s="29" t="str">
        <f>IF(F1="01","январь",(IF(F1="02","февраль",(IF(F1="03","март",(IF(F1="04","апрель",(IF(F1="05","май",(IF(F1="06","июнь",(IF(F1="07","июль",(IF(F1="08","август",(IF(F1="09","сентябрь",(IF(F1="08","август",(IF(F1="09","сентябрь",(IF(F1="10","октябрь",(IF(F1="11","ноябрь","декабрь")))))))))))))))))))))))))</f>
        <v>ноябрь</v>
      </c>
      <c r="F6" s="29"/>
      <c r="G6" s="29"/>
      <c r="H6" s="29"/>
    </row>
    <row r="7" spans="1:8" x14ac:dyDescent="0.3">
      <c r="A7" s="52" t="s">
        <v>10</v>
      </c>
      <c r="B7" s="51"/>
      <c r="C7" s="51"/>
      <c r="D7" s="9">
        <v>5882102</v>
      </c>
      <c r="E7" s="29"/>
      <c r="F7" s="29"/>
      <c r="G7" s="29"/>
      <c r="H7" s="29"/>
    </row>
    <row r="8" spans="1:8" x14ac:dyDescent="0.3">
      <c r="A8" s="52" t="s">
        <v>11</v>
      </c>
      <c r="B8" s="51"/>
      <c r="C8" s="51"/>
      <c r="D8" s="9">
        <v>2562002</v>
      </c>
      <c r="E8" s="29" t="s">
        <v>33</v>
      </c>
    </row>
    <row r="9" spans="1:8" x14ac:dyDescent="0.3">
      <c r="A9" s="53" t="s">
        <v>12</v>
      </c>
      <c r="B9" s="54"/>
      <c r="C9" s="54"/>
      <c r="D9" s="9">
        <f>D11+D10-D5</f>
        <v>7913472.4137900006</v>
      </c>
      <c r="E9" s="29" t="s">
        <v>34</v>
      </c>
    </row>
    <row r="10" spans="1:8" x14ac:dyDescent="0.3">
      <c r="A10" s="53" t="s">
        <v>13</v>
      </c>
      <c r="B10" s="54"/>
      <c r="C10" s="54"/>
      <c r="D10" s="9">
        <f>B83+'Муниципальные районы'!P47</f>
        <v>8258922.2137900004</v>
      </c>
    </row>
    <row r="11" spans="1:8" x14ac:dyDescent="0.3">
      <c r="A11" s="44" t="s">
        <v>124</v>
      </c>
      <c r="B11" s="45"/>
      <c r="C11" s="45"/>
      <c r="D11" s="8">
        <v>1622879.1</v>
      </c>
    </row>
    <row r="12" spans="1:8" x14ac:dyDescent="0.3">
      <c r="A12" s="55" t="s">
        <v>14</v>
      </c>
      <c r="B12" s="56"/>
      <c r="C12" s="56"/>
      <c r="D12" s="8"/>
    </row>
    <row r="13" spans="1:8" x14ac:dyDescent="0.3">
      <c r="A13" s="55" t="s">
        <v>15</v>
      </c>
      <c r="B13" s="56"/>
      <c r="C13" s="56"/>
      <c r="D13" s="8">
        <f>SUM(D14:D36)</f>
        <v>269124.80000000005</v>
      </c>
    </row>
    <row r="14" spans="1:8" ht="47.4" customHeight="1" x14ac:dyDescent="0.3">
      <c r="A14" s="52" t="s">
        <v>137</v>
      </c>
      <c r="B14" s="51"/>
      <c r="C14" s="51"/>
      <c r="D14" s="9">
        <v>1416.7</v>
      </c>
    </row>
    <row r="15" spans="1:8" ht="59.4" customHeight="1" x14ac:dyDescent="0.3">
      <c r="A15" s="52" t="s">
        <v>136</v>
      </c>
      <c r="B15" s="51"/>
      <c r="C15" s="51"/>
      <c r="D15" s="9">
        <v>851.3</v>
      </c>
    </row>
    <row r="16" spans="1:8" ht="33" customHeight="1" x14ac:dyDescent="0.3">
      <c r="A16" s="52" t="s">
        <v>133</v>
      </c>
      <c r="B16" s="51"/>
      <c r="C16" s="51"/>
      <c r="D16" s="9">
        <v>0.7</v>
      </c>
    </row>
    <row r="17" spans="1:4" x14ac:dyDescent="0.3">
      <c r="A17" s="52" t="s">
        <v>145</v>
      </c>
      <c r="B17" s="51"/>
      <c r="C17" s="51"/>
      <c r="D17" s="9">
        <v>158.69999999999999</v>
      </c>
    </row>
    <row r="18" spans="1:4" ht="35.4" customHeight="1" x14ac:dyDescent="0.3">
      <c r="A18" s="52" t="s">
        <v>132</v>
      </c>
      <c r="B18" s="51"/>
      <c r="C18" s="51"/>
      <c r="D18" s="9">
        <v>26.2</v>
      </c>
    </row>
    <row r="19" spans="1:4" ht="47.4" customHeight="1" x14ac:dyDescent="0.3">
      <c r="A19" s="52" t="s">
        <v>138</v>
      </c>
      <c r="B19" s="51"/>
      <c r="C19" s="51"/>
      <c r="D19" s="9">
        <v>10.1</v>
      </c>
    </row>
    <row r="20" spans="1:4" ht="32.4" customHeight="1" x14ac:dyDescent="0.3">
      <c r="A20" s="52" t="s">
        <v>139</v>
      </c>
      <c r="B20" s="51"/>
      <c r="C20" s="51"/>
      <c r="D20" s="9">
        <v>108139.5</v>
      </c>
    </row>
    <row r="21" spans="1:4" ht="63" customHeight="1" x14ac:dyDescent="0.3">
      <c r="A21" s="52" t="s">
        <v>140</v>
      </c>
      <c r="B21" s="51"/>
      <c r="C21" s="51"/>
      <c r="D21" s="9">
        <v>3.1</v>
      </c>
    </row>
    <row r="22" spans="1:4" x14ac:dyDescent="0.3">
      <c r="A22" s="52" t="s">
        <v>129</v>
      </c>
      <c r="B22" s="51"/>
      <c r="C22" s="51"/>
      <c r="D22" s="9">
        <f>13.3+22.4</f>
        <v>35.700000000000003</v>
      </c>
    </row>
    <row r="23" spans="1:4" x14ac:dyDescent="0.3">
      <c r="A23" s="52" t="s">
        <v>125</v>
      </c>
      <c r="B23" s="51"/>
      <c r="C23" s="51"/>
      <c r="D23" s="9">
        <v>43.8</v>
      </c>
    </row>
    <row r="24" spans="1:4" ht="27" customHeight="1" x14ac:dyDescent="0.3">
      <c r="A24" s="52" t="s">
        <v>126</v>
      </c>
      <c r="B24" s="51"/>
      <c r="C24" s="51"/>
      <c r="D24" s="9">
        <v>52.1</v>
      </c>
    </row>
    <row r="25" spans="1:4" x14ac:dyDescent="0.3">
      <c r="A25" s="52" t="s">
        <v>135</v>
      </c>
      <c r="B25" s="51"/>
      <c r="C25" s="51"/>
      <c r="D25" s="9">
        <v>44.2</v>
      </c>
    </row>
    <row r="26" spans="1:4" ht="103.8" customHeight="1" x14ac:dyDescent="0.3">
      <c r="A26" s="52" t="s">
        <v>141</v>
      </c>
      <c r="B26" s="51"/>
      <c r="C26" s="51"/>
      <c r="D26" s="9">
        <v>104.8</v>
      </c>
    </row>
    <row r="27" spans="1:4" ht="45.6" customHeight="1" x14ac:dyDescent="0.3">
      <c r="A27" s="52" t="s">
        <v>130</v>
      </c>
      <c r="B27" s="51"/>
      <c r="C27" s="51"/>
      <c r="D27" s="9">
        <f>35.6+1.8+245.4</f>
        <v>282.8</v>
      </c>
    </row>
    <row r="28" spans="1:4" ht="27" customHeight="1" x14ac:dyDescent="0.3">
      <c r="A28" s="52" t="s">
        <v>131</v>
      </c>
      <c r="B28" s="51"/>
      <c r="C28" s="51"/>
      <c r="D28" s="9">
        <v>21</v>
      </c>
    </row>
    <row r="29" spans="1:4" x14ac:dyDescent="0.3">
      <c r="A29" s="52" t="s">
        <v>134</v>
      </c>
      <c r="B29" s="51"/>
      <c r="C29" s="51"/>
      <c r="D29" s="9">
        <f>362.1+0.5</f>
        <v>362.6</v>
      </c>
    </row>
    <row r="30" spans="1:4" ht="29.4" customHeight="1" x14ac:dyDescent="0.3">
      <c r="A30" s="52" t="s">
        <v>127</v>
      </c>
      <c r="B30" s="51"/>
      <c r="C30" s="51"/>
      <c r="D30" s="9">
        <v>881.7</v>
      </c>
    </row>
    <row r="31" spans="1:4" ht="27.6" customHeight="1" x14ac:dyDescent="0.3">
      <c r="A31" s="52" t="s">
        <v>128</v>
      </c>
      <c r="B31" s="51"/>
      <c r="C31" s="51"/>
      <c r="D31" s="9">
        <v>337.7</v>
      </c>
    </row>
    <row r="32" spans="1:4" ht="28.2" customHeight="1" x14ac:dyDescent="0.3">
      <c r="A32" s="52" t="s">
        <v>142</v>
      </c>
      <c r="B32" s="51"/>
      <c r="C32" s="51"/>
      <c r="D32" s="9">
        <v>252</v>
      </c>
    </row>
    <row r="33" spans="1:4" ht="34.799999999999997" customHeight="1" x14ac:dyDescent="0.3">
      <c r="A33" s="52" t="s">
        <v>143</v>
      </c>
      <c r="B33" s="51"/>
      <c r="C33" s="51"/>
      <c r="D33" s="9">
        <v>41.8</v>
      </c>
    </row>
    <row r="34" spans="1:4" ht="45.6" customHeight="1" x14ac:dyDescent="0.3">
      <c r="A34" s="52" t="s">
        <v>144</v>
      </c>
      <c r="B34" s="51"/>
      <c r="C34" s="51"/>
      <c r="D34" s="9">
        <v>1266.9000000000001</v>
      </c>
    </row>
    <row r="35" spans="1:4" ht="59.4" customHeight="1" x14ac:dyDescent="0.3">
      <c r="A35" s="59" t="s">
        <v>147</v>
      </c>
      <c r="B35" s="60"/>
      <c r="C35" s="61"/>
      <c r="D35" s="9">
        <v>125767</v>
      </c>
    </row>
    <row r="36" spans="1:4" ht="42" customHeight="1" x14ac:dyDescent="0.3">
      <c r="A36" s="59" t="s">
        <v>146</v>
      </c>
      <c r="B36" s="60"/>
      <c r="C36" s="61"/>
      <c r="D36" s="9">
        <v>29024.400000000001</v>
      </c>
    </row>
    <row r="37" spans="1:4" x14ac:dyDescent="0.3">
      <c r="A37" s="23"/>
      <c r="B37" s="24"/>
      <c r="C37" s="24"/>
      <c r="D37" s="22"/>
    </row>
    <row r="38" spans="1:4" x14ac:dyDescent="0.3">
      <c r="A38" s="23"/>
      <c r="B38" s="24"/>
      <c r="C38" s="24"/>
      <c r="D38" s="22"/>
    </row>
    <row r="39" spans="1:4" x14ac:dyDescent="0.3">
      <c r="A39" s="25" t="s">
        <v>16</v>
      </c>
      <c r="B39" s="10"/>
      <c r="C39" s="10"/>
      <c r="D39" s="11"/>
    </row>
    <row r="40" spans="1:4" x14ac:dyDescent="0.3">
      <c r="A40" s="46" t="s">
        <v>17</v>
      </c>
      <c r="B40" s="48" t="s">
        <v>2</v>
      </c>
      <c r="C40" s="49" t="s">
        <v>3</v>
      </c>
      <c r="D40" s="50"/>
    </row>
    <row r="41" spans="1:4" ht="90" customHeight="1" x14ac:dyDescent="0.3">
      <c r="A41" s="47"/>
      <c r="B41" s="48"/>
      <c r="C41" s="26" t="s">
        <v>4</v>
      </c>
      <c r="D41" s="26" t="s">
        <v>5</v>
      </c>
    </row>
    <row r="42" spans="1:4" x14ac:dyDescent="0.3">
      <c r="A42" s="12" t="s">
        <v>79</v>
      </c>
      <c r="B42" s="37">
        <v>15120.688410000001</v>
      </c>
      <c r="C42" s="37">
        <v>9990.8501899999992</v>
      </c>
      <c r="D42" s="37">
        <v>2138.13375</v>
      </c>
    </row>
    <row r="43" spans="1:4" x14ac:dyDescent="0.3">
      <c r="A43" s="12" t="s">
        <v>80</v>
      </c>
      <c r="B43" s="37">
        <v>2003.9342899999999</v>
      </c>
      <c r="C43" s="37">
        <v>1877.8819900000001</v>
      </c>
      <c r="D43" s="37"/>
    </row>
    <row r="44" spans="1:4" x14ac:dyDescent="0.3">
      <c r="A44" s="12" t="s">
        <v>81</v>
      </c>
      <c r="B44" s="37">
        <v>4209.1151399999999</v>
      </c>
      <c r="C44" s="37">
        <v>1861.72443</v>
      </c>
      <c r="D44" s="37">
        <v>2347.3907100000001</v>
      </c>
    </row>
    <row r="45" spans="1:4" x14ac:dyDescent="0.3">
      <c r="A45" s="12" t="s">
        <v>82</v>
      </c>
      <c r="B45" s="37">
        <v>75113.73504</v>
      </c>
      <c r="C45" s="37">
        <v>14961.346610000001</v>
      </c>
      <c r="D45" s="37">
        <v>6747.1153000000004</v>
      </c>
    </row>
    <row r="46" spans="1:4" ht="27.6" x14ac:dyDescent="0.3">
      <c r="A46" s="12" t="s">
        <v>83</v>
      </c>
      <c r="B46" s="37">
        <v>34391.027450000001</v>
      </c>
      <c r="C46" s="37">
        <v>5275.45903</v>
      </c>
      <c r="D46" s="37">
        <v>1174.92336</v>
      </c>
    </row>
    <row r="47" spans="1:4" x14ac:dyDescent="0.3">
      <c r="A47" s="12" t="s">
        <v>84</v>
      </c>
      <c r="B47" s="37">
        <v>8856.2479800000001</v>
      </c>
      <c r="C47" s="37">
        <v>1295.7034000000001</v>
      </c>
      <c r="D47" s="37">
        <v>516.05184999999994</v>
      </c>
    </row>
    <row r="48" spans="1:4" x14ac:dyDescent="0.3">
      <c r="A48" s="12" t="s">
        <v>85</v>
      </c>
      <c r="B48" s="37">
        <v>3076.11481</v>
      </c>
      <c r="C48" s="37">
        <v>1888.9132999999999</v>
      </c>
      <c r="D48" s="37">
        <v>374.55410000000001</v>
      </c>
    </row>
    <row r="49" spans="1:4" ht="27.6" x14ac:dyDescent="0.3">
      <c r="A49" s="12" t="s">
        <v>86</v>
      </c>
      <c r="B49" s="37">
        <v>962885.57706000004</v>
      </c>
      <c r="C49" s="37">
        <v>3420.7565599999998</v>
      </c>
      <c r="D49" s="37">
        <v>969.73167999999998</v>
      </c>
    </row>
    <row r="50" spans="1:4" x14ac:dyDescent="0.3">
      <c r="A50" s="12" t="s">
        <v>87</v>
      </c>
      <c r="B50" s="37">
        <v>79152.479649999994</v>
      </c>
      <c r="C50" s="37">
        <v>2584.75299</v>
      </c>
      <c r="D50" s="37"/>
    </row>
    <row r="51" spans="1:4" x14ac:dyDescent="0.3">
      <c r="A51" s="12" t="s">
        <v>88</v>
      </c>
      <c r="B51" s="37">
        <v>246749.63333000001</v>
      </c>
      <c r="C51" s="37">
        <v>8314.1185999999998</v>
      </c>
      <c r="D51" s="37">
        <v>2180.1844700000001</v>
      </c>
    </row>
    <row r="52" spans="1:4" x14ac:dyDescent="0.3">
      <c r="A52" s="12" t="s">
        <v>89</v>
      </c>
      <c r="B52" s="37">
        <v>386981.44435000001</v>
      </c>
      <c r="C52" s="37">
        <v>3156.6166499999999</v>
      </c>
      <c r="D52" s="37"/>
    </row>
    <row r="53" spans="1:4" x14ac:dyDescent="0.3">
      <c r="A53" s="12" t="s">
        <v>90</v>
      </c>
      <c r="B53" s="37">
        <v>1270066.92854</v>
      </c>
      <c r="C53" s="37">
        <v>17492.934840000002</v>
      </c>
      <c r="D53" s="37">
        <v>4239.21288</v>
      </c>
    </row>
    <row r="54" spans="1:4" ht="27.6" x14ac:dyDescent="0.3">
      <c r="A54" s="12" t="s">
        <v>91</v>
      </c>
      <c r="B54" s="37">
        <v>710641.45406999998</v>
      </c>
      <c r="C54" s="37">
        <v>19279.88564</v>
      </c>
      <c r="D54" s="37">
        <v>5477.0218100000002</v>
      </c>
    </row>
    <row r="55" spans="1:4" x14ac:dyDescent="0.3">
      <c r="A55" s="12" t="s">
        <v>92</v>
      </c>
      <c r="B55" s="37">
        <v>84515.946840000004</v>
      </c>
      <c r="C55" s="37">
        <v>2459.9657699999998</v>
      </c>
      <c r="D55" s="37">
        <v>486.31578000000002</v>
      </c>
    </row>
    <row r="56" spans="1:4" x14ac:dyDescent="0.3">
      <c r="A56" s="12" t="s">
        <v>93</v>
      </c>
      <c r="B56" s="37">
        <v>84271.295020000005</v>
      </c>
      <c r="C56" s="37">
        <v>47475.411489999999</v>
      </c>
      <c r="D56" s="37">
        <v>15860.288490000001</v>
      </c>
    </row>
    <row r="57" spans="1:4" x14ac:dyDescent="0.3">
      <c r="A57" s="12" t="s">
        <v>94</v>
      </c>
      <c r="B57" s="37">
        <v>14429.454809999999</v>
      </c>
      <c r="C57" s="37">
        <v>681.6925</v>
      </c>
      <c r="D57" s="37">
        <v>402.23061999999999</v>
      </c>
    </row>
    <row r="58" spans="1:4" x14ac:dyDescent="0.3">
      <c r="A58" s="12" t="s">
        <v>95</v>
      </c>
      <c r="B58" s="37">
        <v>14587.44744</v>
      </c>
      <c r="C58" s="37">
        <v>7741.7074599999996</v>
      </c>
      <c r="D58" s="37">
        <v>1878.67769</v>
      </c>
    </row>
    <row r="59" spans="1:4" x14ac:dyDescent="0.3">
      <c r="A59" s="12" t="s">
        <v>96</v>
      </c>
      <c r="B59" s="37">
        <v>57575.718150000001</v>
      </c>
      <c r="C59" s="37">
        <v>17509.943490000001</v>
      </c>
      <c r="D59" s="37">
        <v>5180.63699</v>
      </c>
    </row>
    <row r="60" spans="1:4" x14ac:dyDescent="0.3">
      <c r="A60" s="12" t="s">
        <v>97</v>
      </c>
      <c r="B60" s="37">
        <v>14633.19095</v>
      </c>
      <c r="C60" s="37">
        <v>1123.2924800000001</v>
      </c>
      <c r="D60" s="37">
        <v>274.73978</v>
      </c>
    </row>
    <row r="61" spans="1:4" x14ac:dyDescent="0.3">
      <c r="A61" s="12" t="s">
        <v>98</v>
      </c>
      <c r="B61" s="37">
        <v>978740.86505999998</v>
      </c>
      <c r="C61" s="37">
        <v>6065.9528700000001</v>
      </c>
      <c r="D61" s="37">
        <v>1788.35501</v>
      </c>
    </row>
    <row r="62" spans="1:4" x14ac:dyDescent="0.3">
      <c r="A62" s="12" t="s">
        <v>99</v>
      </c>
      <c r="B62" s="37">
        <v>29197.35961</v>
      </c>
      <c r="C62" s="37">
        <v>16497.623769999998</v>
      </c>
      <c r="D62" s="37">
        <v>4502.8260899999996</v>
      </c>
    </row>
    <row r="63" spans="1:4" x14ac:dyDescent="0.3">
      <c r="A63" s="12" t="s">
        <v>100</v>
      </c>
      <c r="B63" s="37">
        <v>3850.2955299999999</v>
      </c>
      <c r="C63" s="37">
        <v>3473.0643300000002</v>
      </c>
      <c r="D63" s="37">
        <v>203.52341999999999</v>
      </c>
    </row>
    <row r="64" spans="1:4" x14ac:dyDescent="0.3">
      <c r="A64" s="12" t="s">
        <v>101</v>
      </c>
      <c r="B64" s="37">
        <v>1452.45811</v>
      </c>
      <c r="C64" s="37">
        <v>1119.5487499999999</v>
      </c>
      <c r="D64" s="37">
        <v>212.42171999999999</v>
      </c>
    </row>
    <row r="65" spans="1:4" x14ac:dyDescent="0.3">
      <c r="A65" s="12" t="s">
        <v>102</v>
      </c>
      <c r="B65" s="37">
        <v>2254.1166899999998</v>
      </c>
      <c r="C65" s="37">
        <v>1261.0583799999999</v>
      </c>
      <c r="D65" s="37">
        <v>299.60464999999999</v>
      </c>
    </row>
    <row r="66" spans="1:4" x14ac:dyDescent="0.3">
      <c r="A66" s="12" t="s">
        <v>103</v>
      </c>
      <c r="B66" s="37">
        <v>1420.3998799999999</v>
      </c>
      <c r="C66" s="37">
        <v>1189.69373</v>
      </c>
      <c r="D66" s="37"/>
    </row>
    <row r="67" spans="1:4" x14ac:dyDescent="0.3">
      <c r="A67" s="12" t="s">
        <v>104</v>
      </c>
      <c r="B67" s="37">
        <v>1580.75809</v>
      </c>
      <c r="C67" s="37">
        <v>1091.53927</v>
      </c>
      <c r="D67" s="37">
        <v>251.54771</v>
      </c>
    </row>
    <row r="68" spans="1:4" x14ac:dyDescent="0.3">
      <c r="A68" s="12" t="s">
        <v>105</v>
      </c>
      <c r="B68" s="37">
        <v>1143.1242299999999</v>
      </c>
      <c r="C68" s="37">
        <v>818.91394000000003</v>
      </c>
      <c r="D68" s="37">
        <v>193.99795</v>
      </c>
    </row>
    <row r="69" spans="1:4" x14ac:dyDescent="0.3">
      <c r="A69" s="12" t="s">
        <v>106</v>
      </c>
      <c r="B69" s="37">
        <v>3784.6368400000001</v>
      </c>
      <c r="C69" s="37">
        <v>2636.2839600000002</v>
      </c>
      <c r="D69" s="37">
        <v>615.99288999999999</v>
      </c>
    </row>
    <row r="70" spans="1:4" x14ac:dyDescent="0.3">
      <c r="A70" s="12" t="s">
        <v>107</v>
      </c>
      <c r="B70" s="37">
        <v>1108900.80226</v>
      </c>
      <c r="C70" s="37">
        <v>21005.357520000001</v>
      </c>
      <c r="D70" s="37">
        <v>6281.5444100000004</v>
      </c>
    </row>
    <row r="71" spans="1:4" ht="27.6" x14ac:dyDescent="0.3">
      <c r="A71" s="12" t="s">
        <v>108</v>
      </c>
      <c r="B71" s="37">
        <v>123.30374999999999</v>
      </c>
      <c r="C71" s="37">
        <v>66.915530000000004</v>
      </c>
      <c r="D71" s="37">
        <v>33.768259999999998</v>
      </c>
    </row>
    <row r="72" spans="1:4" x14ac:dyDescent="0.3">
      <c r="A72" s="12" t="s">
        <v>109</v>
      </c>
      <c r="B72" s="37">
        <v>6354.1496800000004</v>
      </c>
      <c r="C72" s="37">
        <v>2498.9643299999998</v>
      </c>
      <c r="D72" s="37">
        <v>677.23909000000003</v>
      </c>
    </row>
    <row r="73" spans="1:4" x14ac:dyDescent="0.3">
      <c r="A73" s="12" t="s">
        <v>110</v>
      </c>
      <c r="B73" s="37">
        <v>111877.19429</v>
      </c>
      <c r="C73" s="37">
        <v>929.95155</v>
      </c>
      <c r="D73" s="37">
        <v>222.48533</v>
      </c>
    </row>
    <row r="74" spans="1:4" x14ac:dyDescent="0.3">
      <c r="A74" s="12" t="s">
        <v>111</v>
      </c>
      <c r="B74" s="37">
        <v>44546.406860000003</v>
      </c>
      <c r="C74" s="37">
        <v>14896.68592</v>
      </c>
      <c r="D74" s="37">
        <v>4401.0086899999997</v>
      </c>
    </row>
    <row r="75" spans="1:4" x14ac:dyDescent="0.3">
      <c r="A75" s="12" t="s">
        <v>112</v>
      </c>
      <c r="B75" s="37">
        <v>8027.6382299999996</v>
      </c>
      <c r="C75" s="37">
        <v>838.00856999999996</v>
      </c>
      <c r="D75" s="37">
        <v>155.38963000000001</v>
      </c>
    </row>
    <row r="76" spans="1:4" x14ac:dyDescent="0.3">
      <c r="A76" s="12" t="s">
        <v>113</v>
      </c>
      <c r="B76" s="37">
        <v>4982.4145399999998</v>
      </c>
      <c r="C76" s="37">
        <v>1402.14002</v>
      </c>
      <c r="D76" s="37">
        <v>302.66152</v>
      </c>
    </row>
    <row r="77" spans="1:4" x14ac:dyDescent="0.3">
      <c r="A77" s="12" t="s">
        <v>114</v>
      </c>
      <c r="B77" s="37">
        <v>1639.8145199999999</v>
      </c>
      <c r="C77" s="37">
        <v>1057.8382899999999</v>
      </c>
      <c r="D77" s="37">
        <v>368.16980999999998</v>
      </c>
    </row>
    <row r="78" spans="1:4" x14ac:dyDescent="0.3">
      <c r="A78" s="12" t="s">
        <v>115</v>
      </c>
      <c r="B78" s="37">
        <v>30486.48343</v>
      </c>
      <c r="C78" s="37">
        <v>327.50885</v>
      </c>
      <c r="D78" s="37">
        <v>172.13892000000001</v>
      </c>
    </row>
    <row r="79" spans="1:4" x14ac:dyDescent="0.3">
      <c r="A79" s="12" t="s">
        <v>116</v>
      </c>
      <c r="B79" s="37">
        <v>448.52289000000002</v>
      </c>
      <c r="C79" s="37">
        <v>224.59307000000001</v>
      </c>
      <c r="D79" s="37">
        <v>53.251190000000001</v>
      </c>
    </row>
    <row r="80" spans="1:4" ht="27.6" x14ac:dyDescent="0.3">
      <c r="A80" s="12" t="s">
        <v>117</v>
      </c>
      <c r="B80" s="37">
        <v>9868.5933299999997</v>
      </c>
      <c r="C80" s="37">
        <v>5874.6135700000004</v>
      </c>
      <c r="D80" s="37">
        <v>753.97708999999998</v>
      </c>
    </row>
    <row r="81" spans="1:4" x14ac:dyDescent="0.3">
      <c r="A81" s="12" t="s">
        <v>118</v>
      </c>
      <c r="B81" s="37">
        <v>7321.2034400000002</v>
      </c>
      <c r="C81" s="37">
        <v>660.91116999999997</v>
      </c>
      <c r="D81" s="37">
        <v>140.53407999999999</v>
      </c>
    </row>
    <row r="82" spans="1:4" ht="27.6" x14ac:dyDescent="0.3">
      <c r="A82" s="12" t="s">
        <v>119</v>
      </c>
      <c r="B82" s="37">
        <v>4693.4926500000001</v>
      </c>
      <c r="C82" s="37">
        <v>1595.5059100000001</v>
      </c>
      <c r="D82" s="37">
        <v>669.72704999999996</v>
      </c>
    </row>
    <row r="83" spans="1:4" x14ac:dyDescent="0.3">
      <c r="A83" s="27" t="s">
        <v>2</v>
      </c>
      <c r="B83" s="38">
        <v>6431955.4672400001</v>
      </c>
      <c r="C83" s="38">
        <v>253925.63071999999</v>
      </c>
      <c r="D83" s="38">
        <v>72547.373770000006</v>
      </c>
    </row>
  </sheetData>
  <mergeCells count="37">
    <mergeCell ref="A36:C36"/>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D1"/>
    <mergeCell ref="A2:D2"/>
    <mergeCell ref="A5:C5"/>
    <mergeCell ref="A11:C11"/>
    <mergeCell ref="A40:A41"/>
    <mergeCell ref="B40:B41"/>
    <mergeCell ref="C40:D40"/>
    <mergeCell ref="A6:C6"/>
    <mergeCell ref="A7:C7"/>
    <mergeCell ref="A8:C8"/>
    <mergeCell ref="A9:C9"/>
    <mergeCell ref="A10:C10"/>
    <mergeCell ref="A12:C12"/>
    <mergeCell ref="A13:C13"/>
    <mergeCell ref="A14:C14"/>
    <mergeCell ref="A15:C15"/>
  </mergeCells>
  <pageMargins left="0.70866141732283472" right="0.2" top="0.23" bottom="0.48" header="0.2" footer="0.2"/>
  <pageSetup paperSize="9" scale="68" orientation="portrait" r:id="rId1"/>
  <headerFooter>
    <oddFooter>&amp;C&amp;P</oddFooter>
  </headerFooter>
  <rowBreaks count="1" manualBreakCount="1">
    <brk id="3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abSelected="1" view="pageBreakPreview" zoomScaleNormal="100" zoomScaleSheetLayoutView="100" workbookViewId="0">
      <selection activeCell="A49" sqref="A49:E49"/>
    </sheetView>
  </sheetViews>
  <sheetFormatPr defaultRowHeight="14.4" x14ac:dyDescent="0.3"/>
  <cols>
    <col min="1" max="1" width="39" customWidth="1"/>
    <col min="2" max="2" width="13.109375" customWidth="1"/>
    <col min="3" max="3" width="10.5546875" customWidth="1"/>
    <col min="4" max="4" width="11.44140625" customWidth="1"/>
    <col min="5" max="6" width="13.109375" customWidth="1"/>
    <col min="7" max="8" width="13.88671875" customWidth="1"/>
    <col min="9" max="9" width="10.88671875" customWidth="1"/>
    <col min="10" max="10" width="12.6640625" customWidth="1"/>
    <col min="11" max="11" width="11" customWidth="1"/>
    <col min="12" max="13" width="11.88671875" customWidth="1"/>
    <col min="14" max="14" width="11.109375" customWidth="1"/>
    <col min="15" max="15" width="11.5546875" customWidth="1"/>
    <col min="16" max="16" width="10.77734375" customWidth="1"/>
  </cols>
  <sheetData>
    <row r="1" spans="1:20" s="17" customFormat="1" ht="15.6" x14ac:dyDescent="0.3">
      <c r="A1" s="20"/>
      <c r="C1" s="18" t="s">
        <v>8</v>
      </c>
    </row>
    <row r="2" spans="1:20" x14ac:dyDescent="0.3">
      <c r="A2" s="21" t="str">
        <f>TEXT(EndData2,"[$-FC19]ДД.ММ.ГГГ")</f>
        <v>00.01.1900</v>
      </c>
      <c r="C2" s="13"/>
      <c r="P2" s="15" t="s">
        <v>7</v>
      </c>
    </row>
    <row r="3" spans="1:20" s="16" customFormat="1" ht="52.8" x14ac:dyDescent="0.25">
      <c r="A3" s="19" t="s">
        <v>18</v>
      </c>
      <c r="B3" s="35" t="s">
        <v>19</v>
      </c>
      <c r="C3" s="36" t="s">
        <v>20</v>
      </c>
      <c r="D3" s="36" t="s">
        <v>21</v>
      </c>
      <c r="E3" s="36" t="s">
        <v>22</v>
      </c>
      <c r="F3" s="36" t="s">
        <v>23</v>
      </c>
      <c r="G3" s="36" t="s">
        <v>24</v>
      </c>
      <c r="H3" s="36" t="s">
        <v>25</v>
      </c>
      <c r="I3" s="36" t="s">
        <v>26</v>
      </c>
      <c r="J3" s="36" t="s">
        <v>27</v>
      </c>
      <c r="K3" s="36" t="s">
        <v>28</v>
      </c>
      <c r="L3" s="36" t="s">
        <v>29</v>
      </c>
      <c r="M3" s="36" t="s">
        <v>30</v>
      </c>
      <c r="N3" s="36" t="s">
        <v>31</v>
      </c>
      <c r="O3" s="36" t="s">
        <v>32</v>
      </c>
      <c r="P3" s="14" t="s">
        <v>6</v>
      </c>
    </row>
    <row r="4" spans="1:20" ht="41.4" x14ac:dyDescent="0.3">
      <c r="A4" s="34" t="s">
        <v>35</v>
      </c>
      <c r="B4" s="39"/>
      <c r="C4" s="39">
        <v>18351.832999999999</v>
      </c>
      <c r="D4" s="39">
        <v>26610.332999999999</v>
      </c>
      <c r="E4" s="39">
        <v>13304.5</v>
      </c>
      <c r="F4" s="39">
        <v>22900</v>
      </c>
      <c r="G4" s="39">
        <v>28568.833340000001</v>
      </c>
      <c r="H4" s="39">
        <v>2461</v>
      </c>
      <c r="I4" s="39">
        <v>8000</v>
      </c>
      <c r="J4" s="39">
        <v>6726.7489999999998</v>
      </c>
      <c r="K4" s="39">
        <v>5835.25</v>
      </c>
      <c r="L4" s="39">
        <v>64582.020830000001</v>
      </c>
      <c r="M4" s="39">
        <v>7190.9166699999996</v>
      </c>
      <c r="N4" s="39">
        <v>14373.915999999999</v>
      </c>
      <c r="O4" s="39">
        <v>33720.417500000003</v>
      </c>
      <c r="P4" s="40">
        <v>252625.76934</v>
      </c>
      <c r="Q4" s="33"/>
      <c r="R4" s="33"/>
      <c r="S4" s="33"/>
      <c r="T4" s="33"/>
    </row>
    <row r="5" spans="1:20" ht="41.4" x14ac:dyDescent="0.3">
      <c r="A5" s="34" t="s">
        <v>36</v>
      </c>
      <c r="B5" s="39">
        <v>978.44619999999998</v>
      </c>
      <c r="C5" s="39">
        <v>33408.108200000002</v>
      </c>
      <c r="D5" s="39">
        <v>14666.901</v>
      </c>
      <c r="E5" s="39"/>
      <c r="F5" s="39"/>
      <c r="G5" s="39">
        <v>8816.4736699999994</v>
      </c>
      <c r="H5" s="39"/>
      <c r="I5" s="39">
        <v>1504.5</v>
      </c>
      <c r="J5" s="39">
        <v>6022.8532400000004</v>
      </c>
      <c r="K5" s="39">
        <v>4034.64</v>
      </c>
      <c r="L5" s="39">
        <v>3345.5623999999998</v>
      </c>
      <c r="M5" s="39"/>
      <c r="N5" s="39">
        <v>1944.9</v>
      </c>
      <c r="O5" s="39">
        <v>75</v>
      </c>
      <c r="P5" s="40">
        <v>74797.384709999998</v>
      </c>
      <c r="Q5" s="33"/>
      <c r="R5" s="33"/>
      <c r="S5" s="33"/>
      <c r="T5" s="33"/>
    </row>
    <row r="6" spans="1:20" ht="41.4" x14ac:dyDescent="0.3">
      <c r="A6" s="34" t="s">
        <v>37</v>
      </c>
      <c r="B6" s="39">
        <v>86996.977499999994</v>
      </c>
      <c r="C6" s="39">
        <v>15196.73</v>
      </c>
      <c r="D6" s="39">
        <v>278.13299999999998</v>
      </c>
      <c r="E6" s="39">
        <v>2862</v>
      </c>
      <c r="F6" s="39">
        <v>415</v>
      </c>
      <c r="G6" s="39">
        <v>16619.083330000001</v>
      </c>
      <c r="H6" s="39">
        <v>5000</v>
      </c>
      <c r="I6" s="39">
        <v>2794</v>
      </c>
      <c r="J6" s="39">
        <v>26530.775000000001</v>
      </c>
      <c r="K6" s="39">
        <v>5321.08</v>
      </c>
      <c r="L6" s="39"/>
      <c r="M6" s="39">
        <v>2381.9333000000001</v>
      </c>
      <c r="N6" s="39">
        <v>5624.7</v>
      </c>
      <c r="O6" s="39"/>
      <c r="P6" s="40">
        <v>170020.41213000001</v>
      </c>
      <c r="Q6" s="33"/>
      <c r="R6" s="33"/>
      <c r="S6" s="33"/>
      <c r="T6" s="33"/>
    </row>
    <row r="7" spans="1:20" ht="124.2" x14ac:dyDescent="0.3">
      <c r="A7" s="34" t="s">
        <v>38</v>
      </c>
      <c r="B7" s="39">
        <v>3056.9397199999999</v>
      </c>
      <c r="C7" s="39">
        <v>22744.88607</v>
      </c>
      <c r="D7" s="39">
        <v>-634.93573000000004</v>
      </c>
      <c r="E7" s="39"/>
      <c r="F7" s="39"/>
      <c r="G7" s="39">
        <v>4273.4250000000002</v>
      </c>
      <c r="H7" s="39"/>
      <c r="I7" s="39">
        <v>-189.66800000000001</v>
      </c>
      <c r="J7" s="39">
        <v>7703.5099399999999</v>
      </c>
      <c r="K7" s="39">
        <v>12082.15998</v>
      </c>
      <c r="L7" s="39">
        <v>-5658.8848600000001</v>
      </c>
      <c r="M7" s="39">
        <v>-3231.2284399999999</v>
      </c>
      <c r="N7" s="39">
        <v>-181.26725999999999</v>
      </c>
      <c r="O7" s="39">
        <v>-3562.50234</v>
      </c>
      <c r="P7" s="40">
        <v>36402.434079999999</v>
      </c>
      <c r="Q7" s="33"/>
      <c r="R7" s="33"/>
      <c r="S7" s="33"/>
      <c r="T7" s="33"/>
    </row>
    <row r="8" spans="1:20" ht="55.2" x14ac:dyDescent="0.3">
      <c r="A8" s="34" t="s">
        <v>39</v>
      </c>
      <c r="B8" s="39">
        <v>42612.35009</v>
      </c>
      <c r="C8" s="39"/>
      <c r="D8" s="39"/>
      <c r="E8" s="39"/>
      <c r="F8" s="39"/>
      <c r="G8" s="39"/>
      <c r="H8" s="39"/>
      <c r="I8" s="39"/>
      <c r="J8" s="39"/>
      <c r="K8" s="39">
        <v>11155.23725</v>
      </c>
      <c r="L8" s="39"/>
      <c r="M8" s="39"/>
      <c r="N8" s="39"/>
      <c r="O8" s="39"/>
      <c r="P8" s="40">
        <v>53767.587339999998</v>
      </c>
      <c r="Q8" s="33"/>
      <c r="R8" s="33"/>
      <c r="S8" s="33"/>
      <c r="T8" s="33"/>
    </row>
    <row r="9" spans="1:20" ht="96.6" x14ac:dyDescent="0.3">
      <c r="A9" s="34" t="s">
        <v>40</v>
      </c>
      <c r="B9" s="39">
        <v>132.5</v>
      </c>
      <c r="C9" s="39"/>
      <c r="D9" s="39"/>
      <c r="E9" s="39"/>
      <c r="F9" s="39"/>
      <c r="G9" s="39"/>
      <c r="H9" s="39"/>
      <c r="I9" s="39"/>
      <c r="J9" s="39"/>
      <c r="K9" s="39"/>
      <c r="L9" s="39"/>
      <c r="M9" s="39"/>
      <c r="N9" s="39"/>
      <c r="O9" s="39"/>
      <c r="P9" s="40">
        <v>132.5</v>
      </c>
      <c r="Q9" s="33"/>
      <c r="R9" s="33"/>
      <c r="S9" s="33"/>
      <c r="T9" s="33"/>
    </row>
    <row r="10" spans="1:20" ht="82.8" x14ac:dyDescent="0.3">
      <c r="A10" s="34" t="s">
        <v>41</v>
      </c>
      <c r="B10" s="39"/>
      <c r="C10" s="39">
        <v>4417.6670000000004</v>
      </c>
      <c r="D10" s="39">
        <v>652.75</v>
      </c>
      <c r="E10" s="39">
        <v>505</v>
      </c>
      <c r="F10" s="39">
        <v>169.2</v>
      </c>
      <c r="G10" s="39">
        <v>654.33333000000005</v>
      </c>
      <c r="H10" s="39">
        <v>100</v>
      </c>
      <c r="I10" s="39">
        <v>50</v>
      </c>
      <c r="J10" s="39"/>
      <c r="K10" s="39"/>
      <c r="L10" s="39">
        <v>266.83332999999999</v>
      </c>
      <c r="M10" s="39">
        <v>249.5</v>
      </c>
      <c r="N10" s="39">
        <v>247.083</v>
      </c>
      <c r="O10" s="39">
        <v>84</v>
      </c>
      <c r="P10" s="40">
        <v>7396.3666599999997</v>
      </c>
      <c r="Q10" s="33"/>
      <c r="R10" s="33"/>
      <c r="S10" s="33"/>
      <c r="T10" s="33"/>
    </row>
    <row r="11" spans="1:20" ht="96.6" x14ac:dyDescent="0.3">
      <c r="A11" s="34" t="s">
        <v>42</v>
      </c>
      <c r="B11" s="39">
        <v>900</v>
      </c>
      <c r="C11" s="39">
        <v>223.77009000000001</v>
      </c>
      <c r="D11" s="39">
        <v>195.166</v>
      </c>
      <c r="E11" s="39">
        <v>96.5</v>
      </c>
      <c r="F11" s="39"/>
      <c r="G11" s="39">
        <v>89.583330000000004</v>
      </c>
      <c r="H11" s="39">
        <v>99.499759999999995</v>
      </c>
      <c r="I11" s="39">
        <v>70</v>
      </c>
      <c r="J11" s="39">
        <v>89.6</v>
      </c>
      <c r="K11" s="39">
        <v>62.5</v>
      </c>
      <c r="L11" s="39"/>
      <c r="M11" s="39">
        <v>55.43</v>
      </c>
      <c r="N11" s="39">
        <v>92.164000000000001</v>
      </c>
      <c r="O11" s="39">
        <v>83.277000000000001</v>
      </c>
      <c r="P11" s="40">
        <v>2057.4901799999998</v>
      </c>
      <c r="Q11" s="33"/>
      <c r="R11" s="33"/>
      <c r="S11" s="33"/>
      <c r="T11" s="33"/>
    </row>
    <row r="12" spans="1:20" ht="55.2" x14ac:dyDescent="0.3">
      <c r="A12" s="34" t="s">
        <v>43</v>
      </c>
      <c r="B12" s="39">
        <v>665.6</v>
      </c>
      <c r="C12" s="39">
        <v>178.46700000000001</v>
      </c>
      <c r="D12" s="39">
        <v>289</v>
      </c>
      <c r="E12" s="39">
        <v>118</v>
      </c>
      <c r="F12" s="39">
        <v>76.834999999999994</v>
      </c>
      <c r="G12" s="39">
        <v>266</v>
      </c>
      <c r="H12" s="39">
        <v>94.279330000000002</v>
      </c>
      <c r="I12" s="39">
        <v>45</v>
      </c>
      <c r="J12" s="39">
        <v>280.60000000000002</v>
      </c>
      <c r="K12" s="39">
        <v>30</v>
      </c>
      <c r="L12" s="39">
        <v>20</v>
      </c>
      <c r="M12" s="39">
        <v>85</v>
      </c>
      <c r="N12" s="39">
        <v>85.4</v>
      </c>
      <c r="O12" s="39">
        <v>46.09</v>
      </c>
      <c r="P12" s="40">
        <v>2280.27133</v>
      </c>
      <c r="Q12" s="33"/>
      <c r="R12" s="33"/>
      <c r="S12" s="33"/>
      <c r="T12" s="33"/>
    </row>
    <row r="13" spans="1:20" ht="82.8" x14ac:dyDescent="0.3">
      <c r="A13" s="34" t="s">
        <v>44</v>
      </c>
      <c r="B13" s="39">
        <v>4170</v>
      </c>
      <c r="C13" s="39">
        <v>1351.17866</v>
      </c>
      <c r="D13" s="39">
        <v>75</v>
      </c>
      <c r="E13" s="39">
        <v>137.80000000000001</v>
      </c>
      <c r="F13" s="39"/>
      <c r="G13" s="39">
        <v>180.8</v>
      </c>
      <c r="H13" s="39">
        <v>188.27502000000001</v>
      </c>
      <c r="I13" s="39">
        <v>124</v>
      </c>
      <c r="J13" s="39">
        <v>59.2</v>
      </c>
      <c r="K13" s="39">
        <v>155</v>
      </c>
      <c r="L13" s="39">
        <v>120</v>
      </c>
      <c r="M13" s="39">
        <v>85</v>
      </c>
      <c r="N13" s="39">
        <v>318.125</v>
      </c>
      <c r="O13" s="39"/>
      <c r="P13" s="40">
        <v>6964.3786799999998</v>
      </c>
      <c r="Q13" s="33"/>
      <c r="R13" s="33"/>
      <c r="S13" s="33"/>
      <c r="T13" s="33"/>
    </row>
    <row r="14" spans="1:20" ht="124.2" x14ac:dyDescent="0.3">
      <c r="A14" s="34" t="s">
        <v>45</v>
      </c>
      <c r="B14" s="39">
        <v>15977.165999999999</v>
      </c>
      <c r="C14" s="39">
        <v>1030</v>
      </c>
      <c r="D14" s="39"/>
      <c r="E14" s="39"/>
      <c r="F14" s="39"/>
      <c r="G14" s="39"/>
      <c r="H14" s="39"/>
      <c r="I14" s="39"/>
      <c r="J14" s="39">
        <v>80</v>
      </c>
      <c r="K14" s="39"/>
      <c r="L14" s="39"/>
      <c r="M14" s="39"/>
      <c r="N14" s="39"/>
      <c r="O14" s="39"/>
      <c r="P14" s="40">
        <v>17087.166000000001</v>
      </c>
      <c r="Q14" s="33"/>
      <c r="R14" s="33"/>
      <c r="S14" s="33"/>
      <c r="T14" s="33"/>
    </row>
    <row r="15" spans="1:20" ht="110.4" x14ac:dyDescent="0.3">
      <c r="A15" s="34" t="s">
        <v>46</v>
      </c>
      <c r="B15" s="39">
        <v>200</v>
      </c>
      <c r="C15" s="39">
        <v>264</v>
      </c>
      <c r="D15" s="39"/>
      <c r="E15" s="39"/>
      <c r="F15" s="39"/>
      <c r="G15" s="39">
        <v>48</v>
      </c>
      <c r="H15" s="39"/>
      <c r="I15" s="39"/>
      <c r="J15" s="39">
        <v>84</v>
      </c>
      <c r="K15" s="39"/>
      <c r="L15" s="39"/>
      <c r="M15" s="39"/>
      <c r="N15" s="39"/>
      <c r="O15" s="39"/>
      <c r="P15" s="40">
        <v>596</v>
      </c>
      <c r="Q15" s="33"/>
      <c r="R15" s="33"/>
      <c r="S15" s="33"/>
      <c r="T15" s="33"/>
    </row>
    <row r="16" spans="1:20" ht="358.8" x14ac:dyDescent="0.3">
      <c r="A16" s="34" t="s">
        <v>47</v>
      </c>
      <c r="B16" s="39">
        <v>20000</v>
      </c>
      <c r="C16" s="39">
        <v>12696.89961</v>
      </c>
      <c r="D16" s="39"/>
      <c r="E16" s="39">
        <v>2000</v>
      </c>
      <c r="F16" s="39">
        <v>138</v>
      </c>
      <c r="G16" s="39"/>
      <c r="H16" s="39">
        <v>1279</v>
      </c>
      <c r="I16" s="39">
        <v>140</v>
      </c>
      <c r="J16" s="39">
        <v>2800</v>
      </c>
      <c r="K16" s="39">
        <v>2100</v>
      </c>
      <c r="L16" s="39">
        <v>2000</v>
      </c>
      <c r="M16" s="39">
        <v>1700</v>
      </c>
      <c r="N16" s="39">
        <v>1500</v>
      </c>
      <c r="O16" s="39"/>
      <c r="P16" s="40">
        <v>46353.89961</v>
      </c>
      <c r="Q16" s="33"/>
      <c r="R16" s="33"/>
      <c r="S16" s="33"/>
      <c r="T16" s="33"/>
    </row>
    <row r="17" spans="1:20" ht="179.4" x14ac:dyDescent="0.3">
      <c r="A17" s="34" t="s">
        <v>48</v>
      </c>
      <c r="B17" s="39">
        <v>209665.44192000001</v>
      </c>
      <c r="C17" s="39">
        <v>104823.62721000001</v>
      </c>
      <c r="D17" s="39">
        <v>24448.581109999999</v>
      </c>
      <c r="E17" s="39">
        <v>19000</v>
      </c>
      <c r="F17" s="39">
        <v>6125</v>
      </c>
      <c r="G17" s="39">
        <v>9685.5499999999993</v>
      </c>
      <c r="H17" s="39">
        <v>8154.1193000000003</v>
      </c>
      <c r="I17" s="39">
        <v>4062</v>
      </c>
      <c r="J17" s="39">
        <v>26129.82705</v>
      </c>
      <c r="K17" s="39">
        <v>8525.3239799999992</v>
      </c>
      <c r="L17" s="39">
        <v>19935</v>
      </c>
      <c r="M17" s="39">
        <v>8907.0180999999993</v>
      </c>
      <c r="N17" s="39">
        <v>18241.8</v>
      </c>
      <c r="O17" s="39">
        <v>13671</v>
      </c>
      <c r="P17" s="40">
        <v>481374.28866999998</v>
      </c>
      <c r="Q17" s="33"/>
      <c r="R17" s="33"/>
      <c r="S17" s="33"/>
      <c r="T17" s="33"/>
    </row>
    <row r="18" spans="1:20" ht="110.4" x14ac:dyDescent="0.3">
      <c r="A18" s="34" t="s">
        <v>49</v>
      </c>
      <c r="B18" s="39">
        <v>9738.0490599999994</v>
      </c>
      <c r="C18" s="39">
        <v>6000</v>
      </c>
      <c r="D18" s="39">
        <v>1484.798</v>
      </c>
      <c r="E18" s="39"/>
      <c r="F18" s="39">
        <v>450</v>
      </c>
      <c r="G18" s="39">
        <v>-888.34554000000003</v>
      </c>
      <c r="H18" s="39">
        <v>1761.8</v>
      </c>
      <c r="I18" s="39"/>
      <c r="J18" s="39"/>
      <c r="K18" s="39">
        <v>1157.3</v>
      </c>
      <c r="L18" s="39"/>
      <c r="M18" s="39">
        <v>-310.0093</v>
      </c>
      <c r="N18" s="39">
        <v>3014.1</v>
      </c>
      <c r="O18" s="39">
        <v>475.54716000000002</v>
      </c>
      <c r="P18" s="40">
        <v>22883.239379999999</v>
      </c>
      <c r="Q18" s="33"/>
      <c r="R18" s="33"/>
      <c r="S18" s="33"/>
      <c r="T18" s="33"/>
    </row>
    <row r="19" spans="1:20" ht="151.80000000000001" x14ac:dyDescent="0.3">
      <c r="A19" s="34" t="s">
        <v>50</v>
      </c>
      <c r="B19" s="39">
        <v>-7.0087099999999998</v>
      </c>
      <c r="C19" s="39">
        <v>14.468439999999999</v>
      </c>
      <c r="D19" s="39"/>
      <c r="E19" s="39"/>
      <c r="F19" s="39"/>
      <c r="G19" s="39"/>
      <c r="H19" s="39">
        <v>3.7250000000000001</v>
      </c>
      <c r="I19" s="39"/>
      <c r="J19" s="39">
        <v>7.45</v>
      </c>
      <c r="K19" s="39">
        <v>4.0101599999999999</v>
      </c>
      <c r="L19" s="39"/>
      <c r="M19" s="39">
        <v>-33.064830000000001</v>
      </c>
      <c r="N19" s="39"/>
      <c r="O19" s="39"/>
      <c r="P19" s="40">
        <v>-10.41994</v>
      </c>
      <c r="Q19" s="33"/>
      <c r="R19" s="33"/>
      <c r="S19" s="33"/>
      <c r="T19" s="33"/>
    </row>
    <row r="20" spans="1:20" ht="138" x14ac:dyDescent="0.3">
      <c r="A20" s="34" t="s">
        <v>51</v>
      </c>
      <c r="B20" s="39">
        <v>5038.68696</v>
      </c>
      <c r="C20" s="39">
        <v>3108.74</v>
      </c>
      <c r="D20" s="39">
        <v>405</v>
      </c>
      <c r="E20" s="39">
        <v>15</v>
      </c>
      <c r="F20" s="39">
        <v>85</v>
      </c>
      <c r="G20" s="39"/>
      <c r="H20" s="39">
        <v>72.5</v>
      </c>
      <c r="I20" s="39">
        <v>10</v>
      </c>
      <c r="J20" s="39">
        <v>1050</v>
      </c>
      <c r="K20" s="39">
        <v>250</v>
      </c>
      <c r="L20" s="39">
        <v>399.06299999999999</v>
      </c>
      <c r="M20" s="39">
        <v>-403.66</v>
      </c>
      <c r="N20" s="39">
        <v>300</v>
      </c>
      <c r="O20" s="39"/>
      <c r="P20" s="40">
        <v>10330.329959999999</v>
      </c>
      <c r="Q20" s="33"/>
      <c r="R20" s="33"/>
      <c r="S20" s="33"/>
      <c r="T20" s="33"/>
    </row>
    <row r="21" spans="1:20" ht="165.6" x14ac:dyDescent="0.3">
      <c r="A21" s="34" t="s">
        <v>52</v>
      </c>
      <c r="B21" s="39"/>
      <c r="C21" s="39"/>
      <c r="D21" s="39"/>
      <c r="E21" s="39"/>
      <c r="F21" s="39"/>
      <c r="G21" s="39"/>
      <c r="H21" s="39"/>
      <c r="I21" s="39"/>
      <c r="J21" s="39"/>
      <c r="K21" s="39"/>
      <c r="L21" s="39"/>
      <c r="M21" s="39"/>
      <c r="N21" s="39">
        <v>75</v>
      </c>
      <c r="O21" s="39"/>
      <c r="P21" s="40">
        <v>75</v>
      </c>
      <c r="Q21" s="33"/>
      <c r="R21" s="33"/>
      <c r="S21" s="33"/>
      <c r="T21" s="33"/>
    </row>
    <row r="22" spans="1:20" ht="138" x14ac:dyDescent="0.3">
      <c r="A22" s="34" t="s">
        <v>53</v>
      </c>
      <c r="B22" s="39">
        <v>178573.66488</v>
      </c>
      <c r="C22" s="39">
        <v>95010.850999999995</v>
      </c>
      <c r="D22" s="39">
        <v>11653.773929999999</v>
      </c>
      <c r="E22" s="39">
        <v>6048</v>
      </c>
      <c r="F22" s="39">
        <v>1269.5450000000001</v>
      </c>
      <c r="G22" s="39">
        <v>1950</v>
      </c>
      <c r="H22" s="39">
        <v>3054.4659999999999</v>
      </c>
      <c r="I22" s="39">
        <v>1270</v>
      </c>
      <c r="J22" s="39">
        <v>24617.220789999999</v>
      </c>
      <c r="K22" s="39">
        <v>2812</v>
      </c>
      <c r="L22" s="39">
        <v>5182.8999999999996</v>
      </c>
      <c r="M22" s="39">
        <v>-929.58043999999995</v>
      </c>
      <c r="N22" s="39">
        <v>2600</v>
      </c>
      <c r="O22" s="39">
        <v>2604.6605</v>
      </c>
      <c r="P22" s="40">
        <v>335717.50166000001</v>
      </c>
      <c r="Q22" s="33"/>
      <c r="R22" s="33"/>
      <c r="S22" s="33"/>
      <c r="T22" s="33"/>
    </row>
    <row r="23" spans="1:20" ht="82.8" x14ac:dyDescent="0.3">
      <c r="A23" s="34" t="s">
        <v>54</v>
      </c>
      <c r="B23" s="39">
        <v>13098.375050000001</v>
      </c>
      <c r="C23" s="39">
        <v>3105.5</v>
      </c>
      <c r="D23" s="39">
        <v>2337.1660000000002</v>
      </c>
      <c r="E23" s="39">
        <v>1400</v>
      </c>
      <c r="F23" s="39"/>
      <c r="G23" s="39">
        <v>2300</v>
      </c>
      <c r="H23" s="39">
        <v>126.61655</v>
      </c>
      <c r="I23" s="39">
        <v>40</v>
      </c>
      <c r="J23" s="39">
        <v>1556.76577</v>
      </c>
      <c r="K23" s="39">
        <v>377</v>
      </c>
      <c r="L23" s="39">
        <v>507.17014999999998</v>
      </c>
      <c r="M23" s="39">
        <v>600</v>
      </c>
      <c r="N23" s="39">
        <v>2412.85536</v>
      </c>
      <c r="O23" s="39">
        <v>1164.691</v>
      </c>
      <c r="P23" s="40">
        <v>29026.139879999999</v>
      </c>
      <c r="Q23" s="33"/>
      <c r="R23" s="33"/>
      <c r="S23" s="33"/>
      <c r="T23" s="33"/>
    </row>
    <row r="24" spans="1:20" ht="110.4" x14ac:dyDescent="0.3">
      <c r="A24" s="34" t="s">
        <v>55</v>
      </c>
      <c r="B24" s="39">
        <v>2480.7928200000001</v>
      </c>
      <c r="C24" s="39"/>
      <c r="D24" s="39">
        <v>250</v>
      </c>
      <c r="E24" s="39">
        <v>51.8</v>
      </c>
      <c r="F24" s="39">
        <v>7.9</v>
      </c>
      <c r="G24" s="39"/>
      <c r="H24" s="39">
        <v>86.75</v>
      </c>
      <c r="I24" s="39"/>
      <c r="J24" s="39">
        <v>385.392</v>
      </c>
      <c r="K24" s="39">
        <v>62.5</v>
      </c>
      <c r="L24" s="39">
        <v>100</v>
      </c>
      <c r="M24" s="39">
        <v>-113.63154</v>
      </c>
      <c r="N24" s="39">
        <v>105</v>
      </c>
      <c r="O24" s="39">
        <v>103.0035</v>
      </c>
      <c r="P24" s="40">
        <v>3519.5067800000002</v>
      </c>
      <c r="Q24" s="33"/>
      <c r="R24" s="33"/>
      <c r="S24" s="33"/>
      <c r="T24" s="33"/>
    </row>
    <row r="25" spans="1:20" ht="96.6" x14ac:dyDescent="0.3">
      <c r="A25" s="34" t="s">
        <v>56</v>
      </c>
      <c r="B25" s="39">
        <v>1949.39562</v>
      </c>
      <c r="C25" s="39">
        <v>2965.2357999999999</v>
      </c>
      <c r="D25" s="39">
        <v>271.7</v>
      </c>
      <c r="E25" s="39">
        <v>1700</v>
      </c>
      <c r="F25" s="39">
        <v>630</v>
      </c>
      <c r="G25" s="39">
        <v>344.34165999999999</v>
      </c>
      <c r="H25" s="39"/>
      <c r="I25" s="39"/>
      <c r="J25" s="39">
        <v>25.998799999999999</v>
      </c>
      <c r="K25" s="39">
        <v>205.19951</v>
      </c>
      <c r="L25" s="39">
        <v>422.12200000000001</v>
      </c>
      <c r="M25" s="39"/>
      <c r="N25" s="39">
        <v>474.95769999999999</v>
      </c>
      <c r="O25" s="39"/>
      <c r="P25" s="40">
        <v>8988.9510900000005</v>
      </c>
      <c r="Q25" s="33"/>
      <c r="R25" s="33"/>
      <c r="S25" s="33"/>
      <c r="T25" s="33"/>
    </row>
    <row r="26" spans="1:20" ht="96.6" x14ac:dyDescent="0.3">
      <c r="A26" s="34" t="s">
        <v>57</v>
      </c>
      <c r="B26" s="39">
        <v>27008.729899999998</v>
      </c>
      <c r="C26" s="39"/>
      <c r="D26" s="39"/>
      <c r="E26" s="39"/>
      <c r="F26" s="39"/>
      <c r="G26" s="39"/>
      <c r="H26" s="39"/>
      <c r="I26" s="39"/>
      <c r="J26" s="39"/>
      <c r="K26" s="39">
        <v>749.46</v>
      </c>
      <c r="L26" s="39"/>
      <c r="M26" s="39"/>
      <c r="N26" s="39"/>
      <c r="O26" s="39"/>
      <c r="P26" s="40">
        <v>27758.189900000001</v>
      </c>
      <c r="Q26" s="33"/>
      <c r="R26" s="33"/>
      <c r="S26" s="33"/>
      <c r="T26" s="33"/>
    </row>
    <row r="27" spans="1:20" ht="193.2" x14ac:dyDescent="0.3">
      <c r="A27" s="34" t="s">
        <v>58</v>
      </c>
      <c r="B27" s="39"/>
      <c r="C27" s="39"/>
      <c r="D27" s="39"/>
      <c r="E27" s="39"/>
      <c r="F27" s="39"/>
      <c r="G27" s="39"/>
      <c r="H27" s="39"/>
      <c r="I27" s="39"/>
      <c r="J27" s="39">
        <v>202.166</v>
      </c>
      <c r="K27" s="39"/>
      <c r="L27" s="39"/>
      <c r="M27" s="39"/>
      <c r="N27" s="39"/>
      <c r="O27" s="39"/>
      <c r="P27" s="40">
        <v>202.166</v>
      </c>
      <c r="Q27" s="33"/>
      <c r="R27" s="33"/>
      <c r="S27" s="33"/>
      <c r="T27" s="33"/>
    </row>
    <row r="28" spans="1:20" ht="55.2" x14ac:dyDescent="0.3">
      <c r="A28" s="34" t="s">
        <v>59</v>
      </c>
      <c r="B28" s="39"/>
      <c r="C28" s="39"/>
      <c r="D28" s="39"/>
      <c r="E28" s="39"/>
      <c r="F28" s="39"/>
      <c r="G28" s="39"/>
      <c r="H28" s="39"/>
      <c r="I28" s="39"/>
      <c r="J28" s="39">
        <v>38428</v>
      </c>
      <c r="K28" s="39"/>
      <c r="L28" s="39"/>
      <c r="M28" s="39"/>
      <c r="N28" s="39"/>
      <c r="O28" s="39"/>
      <c r="P28" s="40">
        <v>38428</v>
      </c>
      <c r="Q28" s="33"/>
      <c r="R28" s="33"/>
      <c r="S28" s="33"/>
      <c r="T28" s="33"/>
    </row>
    <row r="29" spans="1:20" ht="55.2" x14ac:dyDescent="0.3">
      <c r="A29" s="34" t="s">
        <v>60</v>
      </c>
      <c r="B29" s="39"/>
      <c r="C29" s="39">
        <v>3300.6047899999999</v>
      </c>
      <c r="D29" s="39"/>
      <c r="E29" s="39"/>
      <c r="F29" s="39"/>
      <c r="G29" s="39"/>
      <c r="H29" s="39"/>
      <c r="I29" s="39"/>
      <c r="J29" s="39"/>
      <c r="K29" s="39"/>
      <c r="L29" s="39">
        <v>1.0000000000000001E-5</v>
      </c>
      <c r="M29" s="39"/>
      <c r="N29" s="39"/>
      <c r="O29" s="39"/>
      <c r="P29" s="40">
        <v>3300.6048000000001</v>
      </c>
      <c r="Q29" s="33"/>
      <c r="R29" s="33"/>
      <c r="S29" s="33"/>
      <c r="T29" s="33"/>
    </row>
    <row r="30" spans="1:20" ht="41.4" x14ac:dyDescent="0.3">
      <c r="A30" s="34" t="s">
        <v>61</v>
      </c>
      <c r="B30" s="39"/>
      <c r="C30" s="39">
        <v>919.928</v>
      </c>
      <c r="D30" s="39">
        <v>180.65</v>
      </c>
      <c r="E30" s="39"/>
      <c r="F30" s="39">
        <v>154.875</v>
      </c>
      <c r="G30" s="39"/>
      <c r="H30" s="39"/>
      <c r="I30" s="39"/>
      <c r="J30" s="39"/>
      <c r="K30" s="39">
        <v>25.007670000000001</v>
      </c>
      <c r="L30" s="39">
        <v>19.6371</v>
      </c>
      <c r="M30" s="39">
        <v>360.22500000000002</v>
      </c>
      <c r="N30" s="39"/>
      <c r="O30" s="39">
        <v>53.074849999999998</v>
      </c>
      <c r="P30" s="40">
        <v>1713.39762</v>
      </c>
      <c r="Q30" s="33"/>
      <c r="R30" s="33"/>
      <c r="S30" s="33"/>
      <c r="T30" s="33"/>
    </row>
    <row r="31" spans="1:20" ht="69" x14ac:dyDescent="0.3">
      <c r="A31" s="34" t="s">
        <v>62</v>
      </c>
      <c r="B31" s="39"/>
      <c r="C31" s="39"/>
      <c r="D31" s="39"/>
      <c r="E31" s="39"/>
      <c r="F31" s="39"/>
      <c r="G31" s="39">
        <v>70.2</v>
      </c>
      <c r="H31" s="39"/>
      <c r="I31" s="39"/>
      <c r="J31" s="39">
        <v>1.25</v>
      </c>
      <c r="K31" s="39"/>
      <c r="L31" s="39"/>
      <c r="M31" s="39"/>
      <c r="N31" s="39"/>
      <c r="O31" s="39"/>
      <c r="P31" s="40">
        <v>71.45</v>
      </c>
      <c r="Q31" s="33"/>
      <c r="R31" s="33"/>
      <c r="S31" s="33"/>
      <c r="T31" s="33"/>
    </row>
    <row r="32" spans="1:20" ht="110.4" x14ac:dyDescent="0.3">
      <c r="A32" s="34" t="s">
        <v>63</v>
      </c>
      <c r="B32" s="39"/>
      <c r="C32" s="39"/>
      <c r="D32" s="39"/>
      <c r="E32" s="39"/>
      <c r="F32" s="39"/>
      <c r="G32" s="39"/>
      <c r="H32" s="39"/>
      <c r="I32" s="39"/>
      <c r="J32" s="39"/>
      <c r="K32" s="39"/>
      <c r="L32" s="39"/>
      <c r="M32" s="39"/>
      <c r="N32" s="39">
        <v>251.50525999999999</v>
      </c>
      <c r="O32" s="39">
        <v>115.19624</v>
      </c>
      <c r="P32" s="40">
        <v>366.70150000000001</v>
      </c>
      <c r="Q32" s="33"/>
      <c r="R32" s="33"/>
      <c r="S32" s="33"/>
      <c r="T32" s="33"/>
    </row>
    <row r="33" spans="1:20" ht="69" x14ac:dyDescent="0.3">
      <c r="A33" s="34" t="s">
        <v>64</v>
      </c>
      <c r="B33" s="39">
        <v>1923.3798899999999</v>
      </c>
      <c r="C33" s="39">
        <v>5337.3822700000001</v>
      </c>
      <c r="D33" s="39"/>
      <c r="E33" s="39"/>
      <c r="F33" s="39"/>
      <c r="G33" s="39"/>
      <c r="H33" s="39"/>
      <c r="I33" s="39"/>
      <c r="J33" s="39"/>
      <c r="K33" s="39"/>
      <c r="L33" s="39"/>
      <c r="M33" s="39"/>
      <c r="N33" s="39"/>
      <c r="O33" s="39"/>
      <c r="P33" s="40">
        <v>7260.7621600000002</v>
      </c>
      <c r="Q33" s="33"/>
      <c r="R33" s="33"/>
      <c r="S33" s="33"/>
      <c r="T33" s="33"/>
    </row>
    <row r="34" spans="1:20" ht="82.8" x14ac:dyDescent="0.3">
      <c r="A34" s="34" t="s">
        <v>65</v>
      </c>
      <c r="B34" s="39"/>
      <c r="C34" s="39">
        <v>59979.189939999997</v>
      </c>
      <c r="D34" s="39"/>
      <c r="E34" s="39"/>
      <c r="F34" s="39"/>
      <c r="G34" s="39"/>
      <c r="H34" s="39"/>
      <c r="I34" s="39"/>
      <c r="J34" s="39">
        <v>5743.6368199999997</v>
      </c>
      <c r="K34" s="39"/>
      <c r="L34" s="39"/>
      <c r="M34" s="39"/>
      <c r="N34" s="39"/>
      <c r="O34" s="39"/>
      <c r="P34" s="40">
        <v>65722.826759999996</v>
      </c>
      <c r="Q34" s="33"/>
      <c r="R34" s="33"/>
      <c r="S34" s="33"/>
      <c r="T34" s="33"/>
    </row>
    <row r="35" spans="1:20" ht="41.4" x14ac:dyDescent="0.3">
      <c r="A35" s="34" t="s">
        <v>66</v>
      </c>
      <c r="B35" s="39">
        <v>220.10581999999999</v>
      </c>
      <c r="C35" s="39">
        <v>115.22636</v>
      </c>
      <c r="D35" s="39">
        <v>28.80659</v>
      </c>
      <c r="E35" s="39"/>
      <c r="F35" s="39"/>
      <c r="G35" s="39"/>
      <c r="H35" s="39">
        <v>86.41977</v>
      </c>
      <c r="I35" s="39"/>
      <c r="J35" s="39">
        <v>57.61318</v>
      </c>
      <c r="K35" s="39"/>
      <c r="L35" s="39"/>
      <c r="M35" s="39"/>
      <c r="N35" s="39"/>
      <c r="O35" s="39"/>
      <c r="P35" s="40">
        <v>508.17171999999999</v>
      </c>
      <c r="Q35" s="33"/>
      <c r="R35" s="33"/>
      <c r="S35" s="33"/>
      <c r="T35" s="33"/>
    </row>
    <row r="36" spans="1:20" ht="69" x14ac:dyDescent="0.3">
      <c r="A36" s="34" t="s">
        <v>67</v>
      </c>
      <c r="B36" s="39">
        <v>12030.415999999999</v>
      </c>
      <c r="C36" s="39">
        <v>5246.3723099999997</v>
      </c>
      <c r="D36" s="39">
        <v>980</v>
      </c>
      <c r="E36" s="39">
        <v>1042.9623300000001</v>
      </c>
      <c r="F36" s="39">
        <v>371.80018000000001</v>
      </c>
      <c r="G36" s="39">
        <v>1205.0370499999999</v>
      </c>
      <c r="H36" s="39">
        <v>447.11599999999999</v>
      </c>
      <c r="I36" s="39">
        <v>116.52618</v>
      </c>
      <c r="J36" s="39">
        <v>202.44865999999999</v>
      </c>
      <c r="K36" s="39">
        <v>383.27375999999998</v>
      </c>
      <c r="L36" s="39">
        <v>767.34298000000001</v>
      </c>
      <c r="M36" s="39">
        <v>970.10078999999996</v>
      </c>
      <c r="N36" s="39">
        <v>975.43007</v>
      </c>
      <c r="O36" s="39">
        <v>867.03682000000003</v>
      </c>
      <c r="P36" s="40">
        <v>25605.863130000002</v>
      </c>
      <c r="Q36" s="33"/>
      <c r="R36" s="33"/>
      <c r="S36" s="33"/>
      <c r="T36" s="33"/>
    </row>
    <row r="37" spans="1:20" ht="55.2" x14ac:dyDescent="0.3">
      <c r="A37" s="34" t="s">
        <v>68</v>
      </c>
      <c r="B37" s="39">
        <v>6925.48135</v>
      </c>
      <c r="C37" s="39"/>
      <c r="D37" s="39"/>
      <c r="E37" s="39"/>
      <c r="F37" s="39"/>
      <c r="G37" s="39"/>
      <c r="H37" s="39"/>
      <c r="I37" s="39"/>
      <c r="J37" s="39"/>
      <c r="K37" s="39"/>
      <c r="L37" s="39"/>
      <c r="M37" s="39"/>
      <c r="N37" s="39"/>
      <c r="O37" s="39"/>
      <c r="P37" s="40">
        <v>6925.48135</v>
      </c>
      <c r="Q37" s="33"/>
      <c r="R37" s="33"/>
      <c r="S37" s="33"/>
      <c r="T37" s="33"/>
    </row>
    <row r="38" spans="1:20" ht="82.8" x14ac:dyDescent="0.3">
      <c r="A38" s="34" t="s">
        <v>69</v>
      </c>
      <c r="B38" s="39">
        <v>53795.621729999999</v>
      </c>
      <c r="C38" s="39"/>
      <c r="D38" s="39"/>
      <c r="E38" s="39"/>
      <c r="F38" s="39"/>
      <c r="G38" s="39"/>
      <c r="H38" s="39"/>
      <c r="I38" s="39"/>
      <c r="J38" s="39">
        <v>12456.486489999999</v>
      </c>
      <c r="K38" s="39"/>
      <c r="L38" s="39"/>
      <c r="M38" s="39"/>
      <c r="N38" s="39"/>
      <c r="O38" s="39"/>
      <c r="P38" s="40">
        <v>66252.108219999995</v>
      </c>
      <c r="Q38" s="33"/>
      <c r="R38" s="33"/>
      <c r="S38" s="33"/>
      <c r="T38" s="33"/>
    </row>
    <row r="39" spans="1:20" ht="27.6" x14ac:dyDescent="0.3">
      <c r="A39" s="34" t="s">
        <v>70</v>
      </c>
      <c r="B39" s="39"/>
      <c r="C39" s="39"/>
      <c r="D39" s="39"/>
      <c r="E39" s="39"/>
      <c r="F39" s="39"/>
      <c r="G39" s="39"/>
      <c r="H39" s="39"/>
      <c r="I39" s="39"/>
      <c r="J39" s="39">
        <v>847.65021999999999</v>
      </c>
      <c r="K39" s="39">
        <v>230.66401999999999</v>
      </c>
      <c r="L39" s="39"/>
      <c r="M39" s="39"/>
      <c r="N39" s="39"/>
      <c r="O39" s="39"/>
      <c r="P39" s="40">
        <v>1078.3142399999999</v>
      </c>
      <c r="Q39" s="33"/>
      <c r="R39" s="33"/>
      <c r="S39" s="33"/>
      <c r="T39" s="33"/>
    </row>
    <row r="40" spans="1:20" ht="55.2" x14ac:dyDescent="0.3">
      <c r="A40" s="34" t="s">
        <v>71</v>
      </c>
      <c r="B40" s="39"/>
      <c r="C40" s="39"/>
      <c r="D40" s="39">
        <v>60.593980000000002</v>
      </c>
      <c r="E40" s="39">
        <v>43.781750000000002</v>
      </c>
      <c r="F40" s="39">
        <v>13.46918</v>
      </c>
      <c r="G40" s="39">
        <v>121.07548</v>
      </c>
      <c r="H40" s="39">
        <v>1.0999099999999999</v>
      </c>
      <c r="I40" s="39">
        <v>46</v>
      </c>
      <c r="J40" s="39">
        <v>134.19004000000001</v>
      </c>
      <c r="K40" s="39">
        <v>36.904429999999998</v>
      </c>
      <c r="L40" s="39">
        <v>32.843940000000003</v>
      </c>
      <c r="M40" s="39">
        <v>176.48571999999999</v>
      </c>
      <c r="N40" s="39">
        <v>99.170959999999994</v>
      </c>
      <c r="O40" s="39"/>
      <c r="P40" s="40">
        <v>765.61539000000005</v>
      </c>
      <c r="Q40" s="33"/>
      <c r="R40" s="33"/>
      <c r="S40" s="33"/>
      <c r="T40" s="33"/>
    </row>
    <row r="41" spans="1:20" ht="82.8" x14ac:dyDescent="0.3">
      <c r="A41" s="34" t="s">
        <v>72</v>
      </c>
      <c r="B41" s="39"/>
      <c r="C41" s="39"/>
      <c r="D41" s="39">
        <v>175.32295999999999</v>
      </c>
      <c r="E41" s="39">
        <v>94.756839999999997</v>
      </c>
      <c r="F41" s="39">
        <v>161.30973</v>
      </c>
      <c r="G41" s="39">
        <v>34.367420000000003</v>
      </c>
      <c r="H41" s="39"/>
      <c r="I41" s="39">
        <v>26.565000000000001</v>
      </c>
      <c r="J41" s="39">
        <v>47.001759999999997</v>
      </c>
      <c r="K41" s="39"/>
      <c r="L41" s="39">
        <v>569.06669999999997</v>
      </c>
      <c r="M41" s="39">
        <v>241.60569000000001</v>
      </c>
      <c r="N41" s="39">
        <v>372.37200000000001</v>
      </c>
      <c r="O41" s="39"/>
      <c r="P41" s="40">
        <v>1722.3680999999999</v>
      </c>
      <c r="Q41" s="33"/>
      <c r="R41" s="33"/>
      <c r="S41" s="33"/>
      <c r="T41" s="33"/>
    </row>
    <row r="42" spans="1:20" ht="69" x14ac:dyDescent="0.3">
      <c r="A42" s="34" t="s">
        <v>73</v>
      </c>
      <c r="B42" s="39">
        <v>2069.4778099999999</v>
      </c>
      <c r="C42" s="39"/>
      <c r="D42" s="39"/>
      <c r="E42" s="39"/>
      <c r="F42" s="39"/>
      <c r="G42" s="39"/>
      <c r="H42" s="39"/>
      <c r="I42" s="39"/>
      <c r="J42" s="39"/>
      <c r="K42" s="39"/>
      <c r="L42" s="39"/>
      <c r="M42" s="39"/>
      <c r="N42" s="39"/>
      <c r="O42" s="39"/>
      <c r="P42" s="40">
        <v>2069.4778099999999</v>
      </c>
      <c r="Q42" s="33"/>
      <c r="R42" s="33"/>
      <c r="S42" s="33"/>
      <c r="T42" s="33"/>
    </row>
    <row r="43" spans="1:20" ht="69" x14ac:dyDescent="0.3">
      <c r="A43" s="34" t="s">
        <v>74</v>
      </c>
      <c r="B43" s="39">
        <v>7256.6360199999999</v>
      </c>
      <c r="C43" s="39">
        <v>2383.4224899999999</v>
      </c>
      <c r="D43" s="39"/>
      <c r="E43" s="39">
        <v>651.73663999999997</v>
      </c>
      <c r="F43" s="39">
        <v>135.31200999999999</v>
      </c>
      <c r="G43" s="39">
        <v>177.38292000000001</v>
      </c>
      <c r="H43" s="39">
        <v>219.49261000000001</v>
      </c>
      <c r="I43" s="39"/>
      <c r="J43" s="39">
        <v>392.74684000000002</v>
      </c>
      <c r="K43" s="39">
        <v>210.86350999999999</v>
      </c>
      <c r="L43" s="39">
        <v>375.27929999999998</v>
      </c>
      <c r="M43" s="39">
        <v>307.5</v>
      </c>
      <c r="N43" s="39">
        <v>736.51444000000004</v>
      </c>
      <c r="O43" s="39">
        <v>201.64465000000001</v>
      </c>
      <c r="P43" s="40">
        <v>13048.531429999999</v>
      </c>
      <c r="Q43" s="33"/>
      <c r="R43" s="33"/>
      <c r="S43" s="33"/>
      <c r="T43" s="33"/>
    </row>
    <row r="44" spans="1:20" ht="55.2" x14ac:dyDescent="0.3">
      <c r="A44" s="34" t="s">
        <v>75</v>
      </c>
      <c r="B44" s="39"/>
      <c r="C44" s="39"/>
      <c r="D44" s="39"/>
      <c r="E44" s="39"/>
      <c r="F44" s="39"/>
      <c r="G44" s="39"/>
      <c r="H44" s="39"/>
      <c r="I44" s="39"/>
      <c r="J44" s="39"/>
      <c r="K44" s="39"/>
      <c r="L44" s="39"/>
      <c r="M44" s="39"/>
      <c r="N44" s="39">
        <v>244.29509999999999</v>
      </c>
      <c r="O44" s="39"/>
      <c r="P44" s="40">
        <v>244.29509999999999</v>
      </c>
      <c r="Q44" s="33"/>
      <c r="R44" s="33"/>
      <c r="S44" s="33"/>
      <c r="T44" s="33"/>
    </row>
    <row r="45" spans="1:20" ht="27.6" x14ac:dyDescent="0.3">
      <c r="A45" s="34" t="s">
        <v>76</v>
      </c>
      <c r="B45" s="39"/>
      <c r="C45" s="39"/>
      <c r="D45" s="39"/>
      <c r="E45" s="39"/>
      <c r="F45" s="39"/>
      <c r="G45" s="39"/>
      <c r="H45" s="39"/>
      <c r="I45" s="39"/>
      <c r="J45" s="39"/>
      <c r="K45" s="39"/>
      <c r="L45" s="39"/>
      <c r="M45" s="39">
        <v>76.597999999999999</v>
      </c>
      <c r="N45" s="39">
        <v>55</v>
      </c>
      <c r="O45" s="39"/>
      <c r="P45" s="40">
        <v>131.59800000000001</v>
      </c>
      <c r="Q45" s="33"/>
      <c r="R45" s="33"/>
      <c r="S45" s="33"/>
      <c r="T45" s="33"/>
    </row>
    <row r="46" spans="1:20" ht="27.6" x14ac:dyDescent="0.3">
      <c r="A46" s="34" t="s">
        <v>77</v>
      </c>
      <c r="B46" s="39"/>
      <c r="C46" s="39"/>
      <c r="D46" s="39"/>
      <c r="E46" s="39"/>
      <c r="F46" s="39"/>
      <c r="G46" s="39"/>
      <c r="H46" s="39"/>
      <c r="I46" s="39"/>
      <c r="J46" s="39"/>
      <c r="K46" s="39">
        <v>1404.6257800000001</v>
      </c>
      <c r="L46" s="39"/>
      <c r="M46" s="39"/>
      <c r="N46" s="39"/>
      <c r="O46" s="39"/>
      <c r="P46" s="40">
        <v>1404.6257800000001</v>
      </c>
      <c r="Q46" s="33"/>
      <c r="R46" s="33"/>
      <c r="S46" s="33"/>
      <c r="T46" s="33"/>
    </row>
    <row r="47" spans="1:20" x14ac:dyDescent="0.3">
      <c r="A47" s="31" t="s">
        <v>78</v>
      </c>
      <c r="B47" s="40">
        <v>707457.22563</v>
      </c>
      <c r="C47" s="40">
        <v>402174.08824000001</v>
      </c>
      <c r="D47" s="40">
        <v>84408.739839999995</v>
      </c>
      <c r="E47" s="40">
        <v>49071.83756</v>
      </c>
      <c r="F47" s="40">
        <v>33103.246099999997</v>
      </c>
      <c r="G47" s="40">
        <v>74516.14099</v>
      </c>
      <c r="H47" s="40">
        <v>23236.159250000001</v>
      </c>
      <c r="I47" s="40">
        <v>18108.923180000002</v>
      </c>
      <c r="J47" s="40">
        <v>162663.13159999999</v>
      </c>
      <c r="K47" s="40">
        <v>57210.000050000002</v>
      </c>
      <c r="L47" s="40">
        <v>92985.956879999998</v>
      </c>
      <c r="M47" s="40">
        <v>18366.138719999999</v>
      </c>
      <c r="N47" s="40">
        <v>53963.021630000003</v>
      </c>
      <c r="O47" s="40">
        <v>49702.136879999998</v>
      </c>
      <c r="P47" s="40">
        <v>1826966.74655</v>
      </c>
      <c r="Q47" s="32"/>
      <c r="R47" s="32"/>
      <c r="S47" s="32"/>
      <c r="T47" s="32"/>
    </row>
    <row r="49" spans="1:5" x14ac:dyDescent="0.3">
      <c r="A49" s="57" t="s">
        <v>122</v>
      </c>
      <c r="B49" s="58"/>
      <c r="C49" s="58"/>
      <c r="D49" s="58"/>
      <c r="E49" s="58"/>
    </row>
  </sheetData>
  <mergeCells count="1">
    <mergeCell ref="A49:E49"/>
  </mergeCells>
  <pageMargins left="0.23622047244094491" right="0.2" top="0.2" bottom="0.28000000000000003" header="0.17" footer="0.17"/>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13</vt:i4>
      </vt:variant>
    </vt:vector>
  </HeadingPairs>
  <TitlesOfParts>
    <vt:vector size="15" baseType="lpstr">
      <vt:lpstr>Бюджетополучатели</vt:lpstr>
      <vt:lpstr>Муниципальные районы</vt:lpstr>
      <vt:lpstr>Date</vt:lpstr>
      <vt:lpstr>EndData</vt:lpstr>
      <vt:lpstr>EndData1</vt:lpstr>
      <vt:lpstr>EndData2</vt:lpstr>
      <vt:lpstr>EndDate</vt:lpstr>
      <vt:lpstr>period</vt:lpstr>
      <vt:lpstr>StartData</vt:lpstr>
      <vt:lpstr>StartData1</vt:lpstr>
      <vt:lpstr>Year</vt:lpstr>
      <vt:lpstr>Бюджетополучатели!Заголовки_для_печати</vt:lpstr>
      <vt:lpstr>'Муниципальные районы'!Заголовки_для_печати</vt:lpstr>
      <vt:lpstr>Бюджетополучатели!Область_печати</vt:lpstr>
      <vt:lpstr>'Муниципальные районы'!Область_печати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2020-12-25T05:13:37Z</dcterms:modified>
</cp:coreProperties>
</file>