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Учреждения!$54:$55</definedName>
    <definedName name="_xlnm.Print_Area" localSheetId="1">'Муниципальные районы'!$A$1:$P$23</definedName>
    <definedName name="_xlnm.Print_Area" localSheetId="0">Учреждения!$A$1:$E$94</definedName>
  </definedNames>
  <calcPr calcId="162913"/>
</workbook>
</file>

<file path=xl/calcChain.xml><?xml version="1.0" encoding="utf-8"?>
<calcChain xmlns="http://schemas.openxmlformats.org/spreadsheetml/2006/main">
  <c r="E8" i="1" l="1"/>
  <c r="E52" i="1"/>
  <c r="E9" i="1"/>
  <c r="B21" i="2"/>
  <c r="A2" i="2" l="1"/>
  <c r="B2" i="2" s="1"/>
  <c r="C2" i="2" s="1"/>
  <c r="A2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<sst xmlns="http://schemas.openxmlformats.org/spreadsheetml/2006/main" count="130" uniqueCount="129">
  <si>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</si>
  <si>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</si>
  <si>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</si>
  <si>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</si>
  <si>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</si>
  <si>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</si>
  <si>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</si>
  <si>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</si>
  <si>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</si>
  <si>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</si>
  <si>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</si>
  <si>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</si>
  <si>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</si>
  <si>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</si>
  <si>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</si>
  <si>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</si>
  <si>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</si>
  <si>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</si>
  <si>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</si>
  <si>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</si>
  <si>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</si>
  <si>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</si>
  <si>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</si>
  <si>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</si>
  <si>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</si>
  <si>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</si>
  <si>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</si>
  <si>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</si>
  <si>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</si>
  <si>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</si>
  <si>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</si>
  <si>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</si>
  <si>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</si>
  <si>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</si>
  <si>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</si>
  <si>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</si>
  <si>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</si>
  <si>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</si>
  <si>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</si>
  <si>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Оснащение объектов спортивной инфраструктуры спортивно-технологическим оборудованием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</si>
  <si>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</si>
  <si>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</si>
  <si>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</si>
  <si>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</si>
  <si>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</si>
  <si>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</si>
  <si>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</si>
  <si>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26.11.2020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</si>
  <si>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</si>
  <si>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</si>
  <si>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</si>
  <si>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</si>
  <si>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</si>
  <si>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</si>
  <si>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</si>
  <si>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</si>
  <si>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</si>
  <si>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</si>
  <si>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</si>
  <si>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</si>
  <si>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</si>
  <si>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</si>
  <si>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</si>
  <si>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</si>
  <si>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</si>
  <si>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</si>
  <si>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</si>
  <si>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</si>
  <si>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</si>
  <si>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</si>
  <si>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</si>
  <si>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</si>
  <si>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</si>
  <si>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</si>
  <si>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</si>
  <si>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</si>
  <si>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</si>
  <si>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</si>
  <si>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территориального развития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</si>
  <si>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</si>
  <si>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</si>
  <si>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</si>
  <si>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</si>
  <si>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Министерство инвестиций, промышленности и предпринимательства Камчатского края</t>
  </si>
  <si>
    <t>ИТОГО</t>
  </si>
  <si>
    <t>20.11.2020</t>
  </si>
  <si>
    <t>Примечание: Отрицательные значения сложились за счет возврата остатков неиспользованных средств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</si>
  <si>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</si>
  <si>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</si>
  <si>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</si>
  <si>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</si>
  <si>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</si>
  <si>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</si>
  <si>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</si>
  <si>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</si>
  <si>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</si>
  <si>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</si>
  <si>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</si>
  <si>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на строительство и реконструкцию (модернизацию) объектов питьевого водоснабжения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</si>
  <si>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</si>
  <si>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</si>
  <si>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</si>
  <si>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на переобучение и повышение квалификации женщин в период отпуска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</si>
  <si>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</si>
  <si>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</si>
  <si>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</si>
  <si>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творческой деятельности и техническое оснащение детских и кукольных театров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</si>
  <si>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</si>
  <si>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</si>
  <si>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</si>
  <si>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</si>
  <si>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</si>
  <si>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на оплату жилищно-коммунальных услуг отдельным категориям граждан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</si>
  <si>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</si>
  <si>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</si>
  <si>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</si>
  <si>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</si>
  <si>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</si>
  <si>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</si>
  <si>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Субвенции бюджетам на государственную регистрацию актов гражданского состояния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</si>
  <si>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</si>
  <si>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</si>
  <si>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</si>
  <si>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</si>
  <si>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</si>
  <si>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</si>
  <si>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</si>
  <si>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</si>
  <si>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бюджетам, за счет средств резервного фонда Правительства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</si>
</sst>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charset val="204"/>
    </font>
    <font>
      <sz val="9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7" fillId="0" borderId="0" applyNumberFormat="0" applyBorder="0" applyAlignment="0"/>
    <xf numFmtId="0" fontId="17" fillId="0" borderId="0"/>
    <xf numFmtId="0" fontId="17" fillId="0" borderId="0"/>
    <xf numFmtId="0" fontId="17" fillId="0" borderId="0" applyNumberFormat="0" applyBorder="0" applyAlignment="0"/>
    <xf numFmtId="0" fontId="17" fillId="0" borderId="0" applyNumberFormat="0" applyBorder="0" applyAlignment="0"/>
    <xf numFmtId="0" fontId="19" fillId="0" borderId="0"/>
    <xf numFmtId="0" fontId="16" fillId="0" borderId="0"/>
    <xf numFmtId="0" fontId="1" fillId="0" borderId="0"/>
    <xf numFmtId="0" fontId="17" fillId="0" borderId="0" applyNumberFormat="0" applyBorder="0" applyAlignment="0"/>
    <xf numFmtId="0" fontId="17" fillId="0" borderId="0"/>
    <xf numFmtId="0" fontId="17" fillId="0" borderId="0" applyNumberFormat="0" applyBorder="0" applyAlignment="0"/>
    <xf numFmtId="0" fontId="17" fillId="0" borderId="0" applyNumberFormat="0" applyBorder="0" applyAlignment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 applyNumberFormat="0" applyBorder="0" applyAlignment="0"/>
    <xf numFmtId="0" fontId="17" fillId="0" borderId="0" applyNumberFormat="0" applyBorder="0" applyAlignment="0"/>
    <xf numFmtId="0" fontId="22" fillId="0" borderId="0"/>
    <xf numFmtId="0" fontId="1" fillId="0" borderId="0"/>
    <xf numFmtId="0" fontId="17" fillId="0" borderId="0"/>
    <xf numFmtId="0" fontId="20" fillId="0" borderId="0" applyNumberFormat="0" applyBorder="0" applyAlignment="0"/>
  </cellStyleXfs>
  <cellXfs count="6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164" fontId="4" fillId="0" borderId="4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right" wrapText="1"/>
    </xf>
    <xf numFmtId="0" fontId="9" fillId="2" borderId="0" xfId="0" applyFont="1" applyFill="1" applyBorder="1" applyAlignment="1"/>
    <xf numFmtId="14" fontId="10" fillId="0" borderId="0" xfId="0" applyNumberFormat="1" applyFont="1"/>
    <xf numFmtId="0" fontId="11" fillId="0" borderId="0" xfId="0" applyFont="1"/>
    <xf numFmtId="0" fontId="2" fillId="2" borderId="0" xfId="0" applyFont="1" applyFill="1" applyBorder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15" fillId="0" borderId="0" xfId="0" applyNumberFormat="1" applyFont="1"/>
    <xf numFmtId="0" fontId="15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right" wrapText="1"/>
    </xf>
    <xf numFmtId="164" fontId="6" fillId="2" borderId="4" xfId="0" applyNumberFormat="1" applyFont="1" applyFill="1" applyBorder="1" applyAlignment="1">
      <alignment horizontal="right" wrapText="1"/>
    </xf>
    <xf numFmtId="164" fontId="8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Alignment="1"/>
    <xf numFmtId="164" fontId="3" fillId="0" borderId="2" xfId="0" applyNumberFormat="1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left" wrapText="1"/>
    </xf>
    <xf numFmtId="0" fontId="20" fillId="0" borderId="0" xfId="16"/>
    <xf numFmtId="164" fontId="3" fillId="0" borderId="1" xfId="0" applyNumberFormat="1" applyFont="1" applyFill="1" applyBorder="1" applyAlignment="1">
      <alignment horizontal="left" wrapText="1"/>
    </xf>
    <xf numFmtId="0" fontId="4" fillId="0" borderId="0" xfId="0" applyFont="1" applyBorder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0" fontId="13" fillId="0" borderId="0" xfId="0" applyFont="1"/>
    <xf numFmtId="164" fontId="8" fillId="0" borderId="4" xfId="0" applyNumberFormat="1" applyFont="1" applyBorder="1" applyAlignment="1">
      <alignment horizontal="right"/>
    </xf>
    <xf numFmtId="0" fontId="20" fillId="0" borderId="4" xfId="16" applyFill="1" applyBorder="1" applyAlignment="1" applyProtection="1">
      <alignment wrapText="1"/>
    </xf>
    <xf numFmtId="4" fontId="4" fillId="0" borderId="4" xfId="16" applyNumberFormat="1" applyFont="1" applyFill="1" applyBorder="1" applyProtection="1"/>
  </cellXfs>
  <cellStyles count="23">
    <cellStyle name="Обычный" xfId="0" builtinId="0"/>
    <cellStyle name="Обычный 2" xfId="4"/>
    <cellStyle name="Обычный 2 10" xfId="22"/>
    <cellStyle name="Обычный 2 2" xfId="5"/>
    <cellStyle name="Обычный 2 3" xfId="1"/>
    <cellStyle name="Обычный 2 4" xfId="11"/>
    <cellStyle name="Обычный 2 5" xfId="12"/>
    <cellStyle name="Обычный 2 5 2" xfId="21"/>
    <cellStyle name="Обычный 2 6" xfId="9"/>
    <cellStyle name="Обычный 2 7" xfId="17"/>
    <cellStyle name="Обычный 2 8" xfId="18"/>
    <cellStyle name="Обычный 2 9" xfId="6"/>
    <cellStyle name="Обычный 3" xfId="3"/>
    <cellStyle name="Обычный 3 2" xfId="13"/>
    <cellStyle name="Обычный 3 3" xfId="19"/>
    <cellStyle name="Обычный 3 4" xfId="8"/>
    <cellStyle name="Обычный 4" xfId="2"/>
    <cellStyle name="Обычный 4 2" xfId="14"/>
    <cellStyle name="Обычный 4 3" xfId="15"/>
    <cellStyle name="Обычный 4 4" xfId="7"/>
    <cellStyle name="Обычный 5" xfId="10"/>
    <cellStyle name="Обычный 6" xfId="16"/>
    <cellStyle name="Обычный 6 2" xfId="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view="pageBreakPreview" zoomScaleNormal="100" zoomScaleSheetLayoutView="100" workbookViewId="0">
      <selection activeCell="A15" sqref="A15:D15"/>
    </sheetView>
  </sheetViews>
  <sheetFormatPr defaultColWidth="8.7109375" defaultRowHeight="15" x14ac:dyDescent="0.25"/>
  <cols>
    <col min="1" max="1" width="69.28515625" style="24" customWidth="1"/>
    <col min="2" max="2" width="13.85546875" style="24" customWidth="1"/>
    <col min="3" max="3" width="14.42578125" style="24" customWidth="1"/>
    <col min="4" max="4" width="19.28515625" style="24" customWidth="1"/>
    <col min="5" max="5" width="12.42578125" style="24" customWidth="1"/>
    <col min="6" max="6" width="12.5703125" style="24" customWidth="1"/>
    <col min="7" max="7" width="16" style="24" bestFit="1" customWidth="1"/>
    <col min="8" max="8" width="8.7109375" style="24"/>
    <col min="9" max="9" width="10.140625" style="24" bestFit="1" customWidth="1"/>
    <col min="10" max="16384" width="8.7109375" style="24"/>
  </cols>
  <sheetData>
    <row r="1" spans="1:13" ht="15.75" x14ac:dyDescent="0.25">
      <c r="A1" s="37" t="s">
        <v>0</v>
      </c>
      <c r="B1" s="37"/>
      <c r="C1" s="37"/>
      <c r="D1" s="37"/>
      <c r="E1" s="37"/>
      <c r="F1" s="30" t="s">
        <v>85</v>
      </c>
      <c r="G1" s="31" t="str">
        <f>TEXT(F1,"[$-FC19]ДД ММММ")</f>
        <v>20 ноября</v>
      </c>
      <c r="H1" s="31" t="str">
        <f>TEXT(F1,"[$-FC19]ДД.ММ.ГГГ \г")</f>
        <v>20.11.2020 г</v>
      </c>
    </row>
    <row r="2" spans="1:13" ht="15.75" x14ac:dyDescent="0.25">
      <c r="A2" s="37" t="str">
        <f>CONCATENATE("с ",G1," по ",G2,"ода")</f>
        <v>с 20 ноября по 26 ноября 2020 года</v>
      </c>
      <c r="B2" s="37"/>
      <c r="C2" s="37"/>
      <c r="D2" s="37"/>
      <c r="E2" s="37"/>
      <c r="F2" s="30" t="s">
        <v>47</v>
      </c>
      <c r="G2" s="31" t="str">
        <f>TEXT(F2,"[$-FC19]ДД ММММ ГГГ \г")</f>
        <v>26 ноября 2020 г</v>
      </c>
      <c r="H2" s="31" t="str">
        <f>TEXT(F2,"[$-FC19]ДД.ММ.ГГГ \г")</f>
        <v>26.11.2020 г</v>
      </c>
      <c r="I2" s="32"/>
    </row>
    <row r="3" spans="1:13" x14ac:dyDescent="0.25">
      <c r="A3" s="1"/>
      <c r="B3" s="2"/>
      <c r="C3" s="2"/>
      <c r="D3" s="2"/>
      <c r="E3" s="3"/>
    </row>
    <row r="4" spans="1:13" x14ac:dyDescent="0.25">
      <c r="A4" s="4"/>
      <c r="B4" s="5"/>
      <c r="C4" s="5"/>
      <c r="D4" s="6"/>
      <c r="E4" s="7" t="s">
        <v>1</v>
      </c>
    </row>
    <row r="5" spans="1:13" x14ac:dyDescent="0.25">
      <c r="A5" s="38" t="str">
        <f>CONCATENATE("Остатки средств на ",H1,".")</f>
        <v>Остатки средств на 20.11.2020 г.</v>
      </c>
      <c r="B5" s="39"/>
      <c r="C5" s="39"/>
      <c r="D5" s="40"/>
      <c r="E5" s="61">
        <v>1635576.3</v>
      </c>
      <c r="F5" s="32"/>
    </row>
    <row r="6" spans="1:13" x14ac:dyDescent="0.25">
      <c r="A6" s="9"/>
      <c r="B6" s="10"/>
      <c r="C6" s="10"/>
      <c r="D6" s="10"/>
      <c r="E6" s="11"/>
    </row>
    <row r="7" spans="1:13" x14ac:dyDescent="0.25">
      <c r="A7" s="46" t="s">
        <v>2</v>
      </c>
      <c r="B7" s="47"/>
      <c r="C7" s="47"/>
      <c r="D7" s="47"/>
      <c r="E7" s="12"/>
    </row>
    <row r="8" spans="1:13" x14ac:dyDescent="0.25">
      <c r="A8" s="41" t="s">
        <v>3</v>
      </c>
      <c r="B8" s="47"/>
      <c r="C8" s="47"/>
      <c r="D8" s="47"/>
      <c r="E8" s="8">
        <f>E52-E9</f>
        <v>787537.45082999975</v>
      </c>
    </row>
    <row r="9" spans="1:13" x14ac:dyDescent="0.25">
      <c r="A9" s="48" t="s">
        <v>4</v>
      </c>
      <c r="B9" s="47"/>
      <c r="C9" s="47"/>
      <c r="D9" s="47"/>
      <c r="E9" s="13">
        <f>SUM(E10:E51)</f>
        <v>281009.40000000008</v>
      </c>
    </row>
    <row r="10" spans="1:13" s="60" customFormat="1" ht="24.75" customHeight="1" x14ac:dyDescent="0.25">
      <c r="A10" s="62" t="s">
        <v>87</v>
      </c>
      <c r="B10" s="62"/>
      <c r="C10" s="62"/>
      <c r="D10" s="62"/>
      <c r="E10" s="63">
        <v>44870</v>
      </c>
      <c r="F10" s="53"/>
      <c r="G10" s="53"/>
      <c r="H10" s="53"/>
      <c r="I10" s="53"/>
      <c r="J10" s="53"/>
      <c r="K10" s="53"/>
      <c r="L10" s="53"/>
      <c r="M10" s="53"/>
    </row>
    <row r="11" spans="1:13" s="60" customFormat="1" ht="18.75" customHeight="1" x14ac:dyDescent="0.25">
      <c r="A11" s="62" t="s">
        <v>88</v>
      </c>
      <c r="B11" s="62"/>
      <c r="C11" s="62"/>
      <c r="D11" s="62"/>
      <c r="E11" s="63">
        <v>7444.6</v>
      </c>
      <c r="F11" s="53"/>
      <c r="G11" s="53"/>
      <c r="H11" s="53"/>
      <c r="I11" s="53"/>
      <c r="J11" s="53"/>
      <c r="K11" s="53"/>
      <c r="L11" s="53"/>
      <c r="M11" s="53"/>
    </row>
    <row r="12" spans="1:13" s="60" customFormat="1" ht="45.75" customHeight="1" x14ac:dyDescent="0.25">
      <c r="A12" s="62" t="s">
        <v>89</v>
      </c>
      <c r="B12" s="62"/>
      <c r="C12" s="62"/>
      <c r="D12" s="62"/>
      <c r="E12" s="63">
        <v>2760.4</v>
      </c>
      <c r="F12" s="53"/>
      <c r="G12" s="53"/>
      <c r="H12" s="53"/>
      <c r="I12" s="53"/>
      <c r="J12" s="53"/>
      <c r="K12" s="53"/>
      <c r="L12" s="53"/>
      <c r="M12" s="53"/>
    </row>
    <row r="13" spans="1:13" s="60" customFormat="1" ht="31.5" customHeight="1" x14ac:dyDescent="0.25">
      <c r="A13" s="62" t="s">
        <v>90</v>
      </c>
      <c r="B13" s="62"/>
      <c r="C13" s="62"/>
      <c r="D13" s="62"/>
      <c r="E13" s="63">
        <v>32286.400000000001</v>
      </c>
      <c r="F13" s="53"/>
      <c r="G13" s="53"/>
      <c r="H13" s="53"/>
      <c r="I13" s="53"/>
      <c r="J13" s="53"/>
      <c r="K13" s="53"/>
      <c r="L13" s="53"/>
      <c r="M13" s="53"/>
    </row>
    <row r="14" spans="1:13" s="60" customFormat="1" ht="45.75" customHeight="1" x14ac:dyDescent="0.25">
      <c r="A14" s="62" t="s">
        <v>91</v>
      </c>
      <c r="B14" s="62"/>
      <c r="C14" s="62"/>
      <c r="D14" s="62"/>
      <c r="E14" s="63">
        <v>30.4</v>
      </c>
      <c r="F14" s="53"/>
      <c r="G14" s="53"/>
      <c r="H14" s="53"/>
      <c r="I14" s="53"/>
      <c r="J14" s="53"/>
      <c r="K14" s="53"/>
      <c r="L14" s="53"/>
      <c r="M14" s="53"/>
    </row>
    <row r="15" spans="1:13" s="60" customFormat="1" ht="27" customHeight="1" x14ac:dyDescent="0.25">
      <c r="A15" s="62" t="s">
        <v>92</v>
      </c>
      <c r="B15" s="62"/>
      <c r="C15" s="62"/>
      <c r="D15" s="62"/>
      <c r="E15" s="63">
        <v>1060</v>
      </c>
    </row>
    <row r="16" spans="1:13" s="60" customFormat="1" ht="42" customHeight="1" x14ac:dyDescent="0.25">
      <c r="A16" s="62" t="s">
        <v>93</v>
      </c>
      <c r="B16" s="62"/>
      <c r="C16" s="62"/>
      <c r="D16" s="62"/>
      <c r="E16" s="63">
        <v>1900</v>
      </c>
    </row>
    <row r="17" spans="1:5" s="60" customFormat="1" ht="21.75" customHeight="1" x14ac:dyDescent="0.25">
      <c r="A17" s="62" t="s">
        <v>94</v>
      </c>
      <c r="B17" s="62"/>
      <c r="C17" s="62"/>
      <c r="D17" s="62"/>
      <c r="E17" s="63">
        <v>841.2</v>
      </c>
    </row>
    <row r="18" spans="1:5" s="60" customFormat="1" ht="16.5" customHeight="1" x14ac:dyDescent="0.25">
      <c r="A18" s="62" t="s">
        <v>95</v>
      </c>
      <c r="B18" s="62"/>
      <c r="C18" s="62"/>
      <c r="D18" s="62"/>
      <c r="E18" s="63">
        <v>520.5</v>
      </c>
    </row>
    <row r="19" spans="1:5" s="60" customFormat="1" ht="28.5" customHeight="1" x14ac:dyDescent="0.25">
      <c r="A19" s="62" t="s">
        <v>96</v>
      </c>
      <c r="B19" s="62"/>
      <c r="C19" s="62"/>
      <c r="D19" s="62"/>
      <c r="E19" s="63">
        <v>177.1</v>
      </c>
    </row>
    <row r="20" spans="1:5" s="60" customFormat="1" ht="27.75" customHeight="1" x14ac:dyDescent="0.25">
      <c r="A20" s="62" t="s">
        <v>97</v>
      </c>
      <c r="B20" s="62"/>
      <c r="C20" s="62"/>
      <c r="D20" s="62"/>
      <c r="E20" s="63">
        <v>5426.8</v>
      </c>
    </row>
    <row r="21" spans="1:5" s="60" customFormat="1" ht="18.75" customHeight="1" x14ac:dyDescent="0.25">
      <c r="A21" s="62" t="s">
        <v>98</v>
      </c>
      <c r="B21" s="62"/>
      <c r="C21" s="62"/>
      <c r="D21" s="62"/>
      <c r="E21" s="63">
        <v>175</v>
      </c>
    </row>
    <row r="22" spans="1:5" s="60" customFormat="1" ht="29.25" customHeight="1" x14ac:dyDescent="0.25">
      <c r="A22" s="62" t="s">
        <v>99</v>
      </c>
      <c r="B22" s="62"/>
      <c r="C22" s="62"/>
      <c r="D22" s="62"/>
      <c r="E22" s="63">
        <v>16045.1</v>
      </c>
    </row>
    <row r="23" spans="1:5" s="60" customFormat="1" ht="27.75" customHeight="1" x14ac:dyDescent="0.25">
      <c r="A23" s="62" t="s">
        <v>100</v>
      </c>
      <c r="B23" s="62"/>
      <c r="C23" s="62"/>
      <c r="D23" s="62"/>
      <c r="E23" s="63">
        <v>5179.8</v>
      </c>
    </row>
    <row r="24" spans="1:5" s="60" customFormat="1" ht="46.5" customHeight="1" x14ac:dyDescent="0.25">
      <c r="A24" s="62" t="s">
        <v>101</v>
      </c>
      <c r="B24" s="62"/>
      <c r="C24" s="62"/>
      <c r="D24" s="62"/>
      <c r="E24" s="63">
        <v>78.5</v>
      </c>
    </row>
    <row r="25" spans="1:5" s="60" customFormat="1" ht="43.5" customHeight="1" x14ac:dyDescent="0.25">
      <c r="A25" s="62" t="s">
        <v>102</v>
      </c>
      <c r="B25" s="62"/>
      <c r="C25" s="62"/>
      <c r="D25" s="62"/>
      <c r="E25" s="63">
        <v>19.7</v>
      </c>
    </row>
    <row r="26" spans="1:5" s="60" customFormat="1" ht="35.25" customHeight="1" x14ac:dyDescent="0.25">
      <c r="A26" s="62" t="s">
        <v>103</v>
      </c>
      <c r="B26" s="62"/>
      <c r="C26" s="62"/>
      <c r="D26" s="62"/>
      <c r="E26" s="63">
        <v>57</v>
      </c>
    </row>
    <row r="27" spans="1:5" s="60" customFormat="1" ht="30" customHeight="1" x14ac:dyDescent="0.25">
      <c r="A27" s="62" t="s">
        <v>104</v>
      </c>
      <c r="B27" s="62"/>
      <c r="C27" s="62"/>
      <c r="D27" s="62"/>
      <c r="E27" s="63">
        <v>1216</v>
      </c>
    </row>
    <row r="28" spans="1:5" s="60" customFormat="1" ht="30" customHeight="1" x14ac:dyDescent="0.25">
      <c r="A28" s="62" t="s">
        <v>105</v>
      </c>
      <c r="B28" s="62"/>
      <c r="C28" s="62"/>
      <c r="D28" s="62"/>
      <c r="E28" s="63">
        <v>285.5</v>
      </c>
    </row>
    <row r="29" spans="1:5" s="60" customFormat="1" ht="21" customHeight="1" x14ac:dyDescent="0.25">
      <c r="A29" s="62" t="s">
        <v>106</v>
      </c>
      <c r="B29" s="62"/>
      <c r="C29" s="62"/>
      <c r="D29" s="62"/>
      <c r="E29" s="63">
        <v>90.5</v>
      </c>
    </row>
    <row r="30" spans="1:5" s="60" customFormat="1" ht="18" customHeight="1" x14ac:dyDescent="0.25">
      <c r="A30" s="62" t="s">
        <v>107</v>
      </c>
      <c r="B30" s="62"/>
      <c r="C30" s="62"/>
      <c r="D30" s="62"/>
      <c r="E30" s="63">
        <v>6532.6</v>
      </c>
    </row>
    <row r="31" spans="1:5" s="60" customFormat="1" ht="15" customHeight="1" x14ac:dyDescent="0.25">
      <c r="A31" s="62" t="s">
        <v>108</v>
      </c>
      <c r="B31" s="62"/>
      <c r="C31" s="62"/>
      <c r="D31" s="62"/>
      <c r="E31" s="63">
        <v>1890.7</v>
      </c>
    </row>
    <row r="32" spans="1:5" s="60" customFormat="1" ht="30" customHeight="1" x14ac:dyDescent="0.25">
      <c r="A32" s="62" t="s">
        <v>109</v>
      </c>
      <c r="B32" s="62"/>
      <c r="C32" s="62"/>
      <c r="D32" s="62"/>
      <c r="E32" s="63">
        <v>11199.4</v>
      </c>
    </row>
    <row r="33" spans="1:12" s="60" customFormat="1" ht="30.75" customHeight="1" x14ac:dyDescent="0.25">
      <c r="A33" s="62" t="s">
        <v>110</v>
      </c>
      <c r="B33" s="62"/>
      <c r="C33" s="62"/>
      <c r="D33" s="62"/>
      <c r="E33" s="63">
        <v>1486.5</v>
      </c>
    </row>
    <row r="34" spans="1:12" s="60" customFormat="1" ht="30.75" customHeight="1" x14ac:dyDescent="0.25">
      <c r="A34" s="62" t="s">
        <v>111</v>
      </c>
      <c r="B34" s="62"/>
      <c r="C34" s="62"/>
      <c r="D34" s="62"/>
      <c r="E34" s="63">
        <v>169.5</v>
      </c>
    </row>
    <row r="35" spans="1:12" s="60" customFormat="1" ht="19.5" customHeight="1" x14ac:dyDescent="0.25">
      <c r="A35" s="62" t="s">
        <v>112</v>
      </c>
      <c r="B35" s="62"/>
      <c r="C35" s="62"/>
      <c r="D35" s="62"/>
      <c r="E35" s="63">
        <v>4019.2</v>
      </c>
    </row>
    <row r="36" spans="1:12" s="60" customFormat="1" ht="31.5" customHeight="1" x14ac:dyDescent="0.25">
      <c r="A36" s="62" t="s">
        <v>113</v>
      </c>
      <c r="B36" s="62"/>
      <c r="C36" s="62"/>
      <c r="D36" s="62"/>
      <c r="E36" s="63">
        <v>7.1</v>
      </c>
    </row>
    <row r="37" spans="1:12" s="60" customFormat="1" ht="35.25" customHeight="1" x14ac:dyDescent="0.25">
      <c r="A37" s="62" t="s">
        <v>114</v>
      </c>
      <c r="B37" s="62"/>
      <c r="C37" s="62"/>
      <c r="D37" s="62"/>
      <c r="E37" s="63">
        <v>4895.6000000000004</v>
      </c>
    </row>
    <row r="38" spans="1:12" s="60" customFormat="1" ht="42" customHeight="1" x14ac:dyDescent="0.25">
      <c r="A38" s="62" t="s">
        <v>115</v>
      </c>
      <c r="B38" s="62"/>
      <c r="C38" s="62"/>
      <c r="D38" s="62"/>
      <c r="E38" s="63">
        <v>1808.9</v>
      </c>
    </row>
    <row r="39" spans="1:12" s="60" customFormat="1" ht="40.5" customHeight="1" x14ac:dyDescent="0.25">
      <c r="A39" s="62" t="s">
        <v>116</v>
      </c>
      <c r="B39" s="62"/>
      <c r="C39" s="62"/>
      <c r="D39" s="62"/>
      <c r="E39" s="63">
        <v>1620.6</v>
      </c>
    </row>
    <row r="40" spans="1:12" s="60" customFormat="1" ht="19.5" customHeight="1" x14ac:dyDescent="0.25">
      <c r="A40" s="62" t="s">
        <v>117</v>
      </c>
      <c r="B40" s="62"/>
      <c r="C40" s="62"/>
      <c r="D40" s="62"/>
      <c r="E40" s="63">
        <v>18462.099999999999</v>
      </c>
    </row>
    <row r="41" spans="1:12" s="60" customFormat="1" ht="19.5" customHeight="1" x14ac:dyDescent="0.25">
      <c r="A41" s="62" t="s">
        <v>118</v>
      </c>
      <c r="B41" s="62"/>
      <c r="C41" s="62"/>
      <c r="D41" s="62"/>
      <c r="E41" s="63">
        <v>371.2</v>
      </c>
    </row>
    <row r="42" spans="1:12" s="60" customFormat="1" ht="15" customHeight="1" x14ac:dyDescent="0.25">
      <c r="A42" s="62" t="s">
        <v>119</v>
      </c>
      <c r="B42" s="62"/>
      <c r="C42" s="62"/>
      <c r="D42" s="62"/>
      <c r="E42" s="63">
        <v>48.2</v>
      </c>
    </row>
    <row r="43" spans="1:12" s="60" customFormat="1" ht="30" customHeight="1" x14ac:dyDescent="0.25">
      <c r="A43" s="62" t="s">
        <v>120</v>
      </c>
      <c r="B43" s="62"/>
      <c r="C43" s="62"/>
      <c r="D43" s="62"/>
      <c r="E43" s="63">
        <v>760.6</v>
      </c>
    </row>
    <row r="44" spans="1:12" s="60" customFormat="1" ht="29.25" customHeight="1" x14ac:dyDescent="0.25">
      <c r="A44" s="62" t="s">
        <v>121</v>
      </c>
      <c r="B44" s="62"/>
      <c r="C44" s="62"/>
      <c r="D44" s="62"/>
      <c r="E44" s="63">
        <v>448.7</v>
      </c>
    </row>
    <row r="45" spans="1:12" s="60" customFormat="1" ht="30.75" customHeight="1" x14ac:dyDescent="0.25">
      <c r="A45" s="62" t="s">
        <v>122</v>
      </c>
      <c r="B45" s="62"/>
      <c r="C45" s="62"/>
      <c r="D45" s="62"/>
      <c r="E45" s="63">
        <v>19589.3</v>
      </c>
    </row>
    <row r="46" spans="1:12" s="60" customFormat="1" ht="16.5" customHeight="1" x14ac:dyDescent="0.25">
      <c r="A46" s="62" t="s">
        <v>123</v>
      </c>
      <c r="B46" s="62"/>
      <c r="C46" s="62"/>
      <c r="D46" s="62"/>
      <c r="E46" s="63">
        <v>9066</v>
      </c>
    </row>
    <row r="47" spans="1:12" s="60" customFormat="1" ht="36" customHeight="1" x14ac:dyDescent="0.25">
      <c r="A47" s="62" t="s">
        <v>124</v>
      </c>
      <c r="B47" s="62"/>
      <c r="C47" s="62"/>
      <c r="D47" s="62"/>
      <c r="E47" s="63">
        <v>7.6</v>
      </c>
      <c r="F47" s="53"/>
      <c r="G47" s="53"/>
      <c r="H47" s="53"/>
      <c r="I47" s="53"/>
      <c r="J47" s="53"/>
      <c r="K47" s="53"/>
      <c r="L47" s="53"/>
    </row>
    <row r="48" spans="1:12" s="60" customFormat="1" ht="33" customHeight="1" x14ac:dyDescent="0.25">
      <c r="A48" s="62" t="s">
        <v>125</v>
      </c>
      <c r="B48" s="62"/>
      <c r="C48" s="62"/>
      <c r="D48" s="62"/>
      <c r="E48" s="63">
        <v>1478.2</v>
      </c>
      <c r="F48" s="53"/>
      <c r="G48" s="53"/>
      <c r="H48" s="53"/>
      <c r="I48" s="53"/>
      <c r="J48" s="53"/>
      <c r="K48" s="53"/>
      <c r="L48" s="53"/>
    </row>
    <row r="49" spans="1:12" s="60" customFormat="1" ht="31.5" customHeight="1" x14ac:dyDescent="0.25">
      <c r="A49" s="62" t="s">
        <v>126</v>
      </c>
      <c r="B49" s="62"/>
      <c r="C49" s="62"/>
      <c r="D49" s="62"/>
      <c r="E49" s="63">
        <v>3098.2</v>
      </c>
      <c r="F49" s="53"/>
      <c r="G49" s="53"/>
      <c r="H49" s="53"/>
      <c r="I49" s="53"/>
      <c r="J49" s="53"/>
      <c r="K49" s="53"/>
      <c r="L49" s="53"/>
    </row>
    <row r="50" spans="1:12" s="60" customFormat="1" ht="31.5" customHeight="1" x14ac:dyDescent="0.25">
      <c r="A50" s="62" t="s">
        <v>127</v>
      </c>
      <c r="B50" s="62"/>
      <c r="C50" s="62"/>
      <c r="D50" s="62"/>
      <c r="E50" s="63">
        <v>71483.199999999997</v>
      </c>
      <c r="F50" s="53"/>
      <c r="G50" s="53"/>
      <c r="H50" s="53"/>
      <c r="I50" s="53"/>
      <c r="J50" s="53"/>
      <c r="K50" s="53"/>
      <c r="L50" s="53"/>
    </row>
    <row r="51" spans="1:12" s="60" customFormat="1" ht="27" customHeight="1" x14ac:dyDescent="0.25">
      <c r="A51" s="62" t="s">
        <v>128</v>
      </c>
      <c r="B51" s="62"/>
      <c r="C51" s="62"/>
      <c r="D51" s="62"/>
      <c r="E51" s="63">
        <v>2101.5</v>
      </c>
      <c r="F51" s="53"/>
      <c r="G51" s="53"/>
      <c r="H51" s="53"/>
      <c r="I51" s="53"/>
      <c r="J51" s="53"/>
      <c r="K51" s="53"/>
      <c r="L51" s="53"/>
    </row>
    <row r="52" spans="1:12" x14ac:dyDescent="0.25">
      <c r="A52" s="54" t="s">
        <v>5</v>
      </c>
      <c r="B52" s="51"/>
      <c r="C52" s="51"/>
      <c r="D52" s="52"/>
      <c r="E52" s="56">
        <f>'Муниципальные районы'!B21-Учреждения!E5+'Муниципальные районы'!B22</f>
        <v>1068546.8508299999</v>
      </c>
      <c r="F52" s="60"/>
      <c r="G52" s="60"/>
      <c r="H52" s="60"/>
      <c r="I52" s="60"/>
    </row>
    <row r="53" spans="1:12" x14ac:dyDescent="0.25">
      <c r="A53" s="57"/>
      <c r="B53" s="58"/>
      <c r="C53" s="58"/>
      <c r="D53" s="55"/>
      <c r="E53" s="59"/>
      <c r="F53" s="60"/>
      <c r="G53" s="60"/>
      <c r="H53" s="60"/>
      <c r="I53" s="60"/>
    </row>
    <row r="54" spans="1:12" x14ac:dyDescent="0.25">
      <c r="A54" s="42" t="s">
        <v>14</v>
      </c>
      <c r="B54" s="44" t="s">
        <v>6</v>
      </c>
      <c r="C54" s="45" t="s">
        <v>7</v>
      </c>
      <c r="D54" s="45"/>
      <c r="E54" s="45"/>
    </row>
    <row r="55" spans="1:12" ht="90" x14ac:dyDescent="0.25">
      <c r="A55" s="43"/>
      <c r="B55" s="44"/>
      <c r="C55" s="14" t="s">
        <v>8</v>
      </c>
      <c r="D55" s="14" t="s">
        <v>9</v>
      </c>
      <c r="E55" s="14" t="s">
        <v>10</v>
      </c>
    </row>
    <row r="56" spans="1:12" x14ac:dyDescent="0.25">
      <c r="A56" s="15" t="s">
        <v>48</v>
      </c>
      <c r="B56" s="34">
        <v>5667.6319800000001</v>
      </c>
      <c r="C56" s="34">
        <v>3500.4636599999999</v>
      </c>
      <c r="D56" s="34">
        <v>2138.13375</v>
      </c>
      <c r="E56" s="34"/>
    </row>
    <row r="57" spans="1:12" x14ac:dyDescent="0.25">
      <c r="A57" s="15" t="s">
        <v>49</v>
      </c>
      <c r="B57" s="34">
        <v>115.71559999999999</v>
      </c>
      <c r="C57" s="34"/>
      <c r="D57" s="34"/>
      <c r="E57" s="34"/>
    </row>
    <row r="58" spans="1:12" x14ac:dyDescent="0.25">
      <c r="A58" s="15" t="s">
        <v>50</v>
      </c>
      <c r="B58" s="34">
        <v>14521.83447</v>
      </c>
      <c r="C58" s="34">
        <v>9304</v>
      </c>
      <c r="D58" s="34">
        <v>687.75446999999997</v>
      </c>
      <c r="E58" s="34"/>
    </row>
    <row r="59" spans="1:12" ht="30" x14ac:dyDescent="0.25">
      <c r="A59" s="15" t="s">
        <v>51</v>
      </c>
      <c r="B59" s="34">
        <v>3816.3959399999999</v>
      </c>
      <c r="C59" s="34">
        <v>58.43244</v>
      </c>
      <c r="D59" s="34"/>
      <c r="E59" s="34"/>
    </row>
    <row r="60" spans="1:12" x14ac:dyDescent="0.25">
      <c r="A60" s="15" t="s">
        <v>52</v>
      </c>
      <c r="B60" s="34">
        <v>4950.3266800000001</v>
      </c>
      <c r="C60" s="34">
        <v>2513</v>
      </c>
      <c r="D60" s="34"/>
      <c r="E60" s="34"/>
    </row>
    <row r="61" spans="1:12" x14ac:dyDescent="0.25">
      <c r="A61" s="15" t="s">
        <v>53</v>
      </c>
      <c r="B61" s="34">
        <v>191.25</v>
      </c>
      <c r="C61" s="34"/>
      <c r="D61" s="34"/>
      <c r="E61" s="34"/>
    </row>
    <row r="62" spans="1:12" ht="30" x14ac:dyDescent="0.25">
      <c r="A62" s="15" t="s">
        <v>54</v>
      </c>
      <c r="B62" s="34">
        <v>60961.705840000002</v>
      </c>
      <c r="C62" s="34"/>
      <c r="D62" s="34"/>
      <c r="E62" s="34">
        <v>4251.6012000000001</v>
      </c>
    </row>
    <row r="63" spans="1:12" x14ac:dyDescent="0.25">
      <c r="A63" s="15" t="s">
        <v>55</v>
      </c>
      <c r="B63" s="34">
        <v>295.14782000000002</v>
      </c>
      <c r="C63" s="34"/>
      <c r="D63" s="34"/>
      <c r="E63" s="34">
        <v>143.16782000000001</v>
      </c>
    </row>
    <row r="64" spans="1:12" x14ac:dyDescent="0.25">
      <c r="A64" s="15" t="s">
        <v>56</v>
      </c>
      <c r="B64" s="34">
        <v>234198.20478</v>
      </c>
      <c r="C64" s="34"/>
      <c r="D64" s="34">
        <v>180</v>
      </c>
      <c r="E64" s="34">
        <v>2000</v>
      </c>
    </row>
    <row r="65" spans="1:5" x14ac:dyDescent="0.25">
      <c r="A65" s="15" t="s">
        <v>57</v>
      </c>
      <c r="B65" s="34">
        <v>80733.607579999996</v>
      </c>
      <c r="C65" s="34">
        <v>6.0537799999999997</v>
      </c>
      <c r="D65" s="34">
        <v>2.8622700000000001</v>
      </c>
      <c r="E65" s="34">
        <v>-284.64</v>
      </c>
    </row>
    <row r="66" spans="1:5" x14ac:dyDescent="0.25">
      <c r="A66" s="15" t="s">
        <v>58</v>
      </c>
      <c r="B66" s="34">
        <v>190355.73827999999</v>
      </c>
      <c r="C66" s="34">
        <v>2500</v>
      </c>
      <c r="D66" s="34"/>
      <c r="E66" s="34">
        <v>35314.578419999998</v>
      </c>
    </row>
    <row r="67" spans="1:5" ht="30" x14ac:dyDescent="0.25">
      <c r="A67" s="15" t="s">
        <v>59</v>
      </c>
      <c r="B67" s="34">
        <v>30903.48776</v>
      </c>
      <c r="C67" s="34">
        <v>4802.1631299999999</v>
      </c>
      <c r="D67" s="34">
        <v>2007.9642200000001</v>
      </c>
      <c r="E67" s="34">
        <v>7543.40517</v>
      </c>
    </row>
    <row r="68" spans="1:5" x14ac:dyDescent="0.25">
      <c r="A68" s="15" t="s">
        <v>60</v>
      </c>
      <c r="B68" s="34">
        <v>18742.273379999999</v>
      </c>
      <c r="C68" s="34">
        <v>50</v>
      </c>
      <c r="D68" s="34"/>
      <c r="E68" s="34"/>
    </row>
    <row r="69" spans="1:5" x14ac:dyDescent="0.25">
      <c r="A69" s="15" t="s">
        <v>61</v>
      </c>
      <c r="B69" s="34">
        <v>2441.73632</v>
      </c>
      <c r="C69" s="34">
        <v>550</v>
      </c>
      <c r="D69" s="34"/>
      <c r="E69" s="34"/>
    </row>
    <row r="70" spans="1:5" x14ac:dyDescent="0.25">
      <c r="A70" s="15" t="s">
        <v>62</v>
      </c>
      <c r="B70" s="34">
        <v>1000</v>
      </c>
      <c r="C70" s="34">
        <v>1000</v>
      </c>
      <c r="D70" s="34"/>
      <c r="E70" s="34"/>
    </row>
    <row r="71" spans="1:5" ht="30" x14ac:dyDescent="0.25">
      <c r="A71" s="15" t="s">
        <v>63</v>
      </c>
      <c r="B71" s="34">
        <v>60</v>
      </c>
      <c r="C71" s="34"/>
      <c r="D71" s="34"/>
      <c r="E71" s="34"/>
    </row>
    <row r="72" spans="1:5" x14ac:dyDescent="0.25">
      <c r="A72" s="15" t="s">
        <v>64</v>
      </c>
      <c r="B72" s="34">
        <v>18193.05083</v>
      </c>
      <c r="C72" s="34">
        <v>6879.5325000000003</v>
      </c>
      <c r="D72" s="34">
        <v>1906.79232</v>
      </c>
      <c r="E72" s="34">
        <v>3879.1991200000002</v>
      </c>
    </row>
    <row r="73" spans="1:5" x14ac:dyDescent="0.25">
      <c r="A73" s="15" t="s">
        <v>65</v>
      </c>
      <c r="B73" s="34">
        <v>1249.72775</v>
      </c>
      <c r="C73" s="34">
        <v>700</v>
      </c>
      <c r="D73" s="34">
        <v>400</v>
      </c>
      <c r="E73" s="34"/>
    </row>
    <row r="74" spans="1:5" x14ac:dyDescent="0.25">
      <c r="A74" s="15" t="s">
        <v>66</v>
      </c>
      <c r="B74" s="34">
        <v>673633.88615000003</v>
      </c>
      <c r="C74" s="34">
        <v>150</v>
      </c>
      <c r="D74" s="34"/>
      <c r="E74" s="34"/>
    </row>
    <row r="75" spans="1:5" ht="30" x14ac:dyDescent="0.25">
      <c r="A75" s="15" t="s">
        <v>67</v>
      </c>
      <c r="B75" s="34">
        <v>16539.10411</v>
      </c>
      <c r="C75" s="34">
        <v>10580</v>
      </c>
      <c r="D75" s="34">
        <v>5800</v>
      </c>
      <c r="E75" s="34"/>
    </row>
    <row r="76" spans="1:5" x14ac:dyDescent="0.25">
      <c r="A76" s="15" t="s">
        <v>68</v>
      </c>
      <c r="B76" s="34">
        <v>2350</v>
      </c>
      <c r="C76" s="34">
        <v>1750</v>
      </c>
      <c r="D76" s="34">
        <v>600</v>
      </c>
      <c r="E76" s="34"/>
    </row>
    <row r="77" spans="1:5" x14ac:dyDescent="0.25">
      <c r="A77" s="15" t="s">
        <v>69</v>
      </c>
      <c r="B77" s="34">
        <v>878.96366</v>
      </c>
      <c r="C77" s="34">
        <v>600</v>
      </c>
      <c r="D77" s="34">
        <v>350</v>
      </c>
      <c r="E77" s="34"/>
    </row>
    <row r="78" spans="1:5" x14ac:dyDescent="0.25">
      <c r="A78" s="15" t="s">
        <v>70</v>
      </c>
      <c r="B78" s="34">
        <v>884.62</v>
      </c>
      <c r="C78" s="34">
        <v>600</v>
      </c>
      <c r="D78" s="34"/>
      <c r="E78" s="34"/>
    </row>
    <row r="79" spans="1:5" ht="30" x14ac:dyDescent="0.25">
      <c r="A79" s="15" t="s">
        <v>71</v>
      </c>
      <c r="B79" s="34">
        <v>10</v>
      </c>
      <c r="C79" s="34"/>
      <c r="D79" s="34"/>
      <c r="E79" s="34"/>
    </row>
    <row r="80" spans="1:5" x14ac:dyDescent="0.25">
      <c r="A80" s="15" t="s">
        <v>72</v>
      </c>
      <c r="B80" s="34">
        <v>102.97072</v>
      </c>
      <c r="C80" s="34"/>
      <c r="D80" s="34"/>
      <c r="E80" s="34"/>
    </row>
    <row r="81" spans="1:5" x14ac:dyDescent="0.25">
      <c r="A81" s="15" t="s">
        <v>73</v>
      </c>
      <c r="B81" s="34">
        <v>323557.52016999997</v>
      </c>
      <c r="C81" s="34">
        <v>7300</v>
      </c>
      <c r="D81" s="34"/>
      <c r="E81" s="34">
        <v>-85.41892</v>
      </c>
    </row>
    <row r="82" spans="1:5" ht="30" x14ac:dyDescent="0.25">
      <c r="A82" s="15" t="s">
        <v>74</v>
      </c>
      <c r="B82" s="34">
        <v>7.5</v>
      </c>
      <c r="C82" s="34"/>
      <c r="D82" s="34"/>
      <c r="E82" s="34"/>
    </row>
    <row r="83" spans="1:5" x14ac:dyDescent="0.25">
      <c r="A83" s="15" t="s">
        <v>75</v>
      </c>
      <c r="B83" s="34">
        <v>2526.6129999999998</v>
      </c>
      <c r="C83" s="34">
        <v>1755.479</v>
      </c>
      <c r="D83" s="34">
        <v>310.78399999999999</v>
      </c>
      <c r="E83" s="34"/>
    </row>
    <row r="84" spans="1:5" x14ac:dyDescent="0.25">
      <c r="A84" s="15" t="s">
        <v>76</v>
      </c>
      <c r="B84" s="34">
        <v>11933.17596</v>
      </c>
      <c r="C84" s="34">
        <v>1139.80466</v>
      </c>
      <c r="D84" s="34"/>
      <c r="E84" s="34"/>
    </row>
    <row r="85" spans="1:5" x14ac:dyDescent="0.25">
      <c r="A85" s="15" t="s">
        <v>77</v>
      </c>
      <c r="B85" s="34">
        <v>1110.68399</v>
      </c>
      <c r="C85" s="34">
        <v>122.13135</v>
      </c>
      <c r="D85" s="34"/>
      <c r="E85" s="34">
        <v>480</v>
      </c>
    </row>
    <row r="86" spans="1:5" x14ac:dyDescent="0.25">
      <c r="A86" s="15" t="s">
        <v>78</v>
      </c>
      <c r="B86" s="34">
        <v>65.89</v>
      </c>
      <c r="C86" s="34"/>
      <c r="D86" s="34"/>
      <c r="E86" s="34"/>
    </row>
    <row r="87" spans="1:5" x14ac:dyDescent="0.25">
      <c r="A87" s="15" t="s">
        <v>79</v>
      </c>
      <c r="B87" s="34">
        <v>226.054</v>
      </c>
      <c r="C87" s="34"/>
      <c r="D87" s="34"/>
      <c r="E87" s="34"/>
    </row>
    <row r="88" spans="1:5" x14ac:dyDescent="0.25">
      <c r="A88" s="15" t="s">
        <v>80</v>
      </c>
      <c r="B88" s="34">
        <v>26.117000000000001</v>
      </c>
      <c r="C88" s="34">
        <v>20.404</v>
      </c>
      <c r="D88" s="34">
        <v>5.7130000000000001</v>
      </c>
      <c r="E88" s="34"/>
    </row>
    <row r="89" spans="1:5" ht="30" x14ac:dyDescent="0.25">
      <c r="A89" s="15" t="s">
        <v>81</v>
      </c>
      <c r="B89" s="34">
        <v>2367.5187999999998</v>
      </c>
      <c r="C89" s="34">
        <v>1160.38077</v>
      </c>
      <c r="D89" s="34">
        <v>889.69602999999995</v>
      </c>
      <c r="E89" s="34"/>
    </row>
    <row r="90" spans="1:5" x14ac:dyDescent="0.25">
      <c r="A90" s="15" t="s">
        <v>82</v>
      </c>
      <c r="B90" s="34">
        <v>-1226</v>
      </c>
      <c r="C90" s="34"/>
      <c r="D90" s="34"/>
      <c r="E90" s="34"/>
    </row>
    <row r="91" spans="1:5" ht="30" x14ac:dyDescent="0.25">
      <c r="A91" s="15" t="s">
        <v>83</v>
      </c>
      <c r="B91" s="34">
        <v>1199.2401299999999</v>
      </c>
      <c r="C91" s="34">
        <v>-255.71532999999999</v>
      </c>
      <c r="D91" s="34">
        <v>-50.243540000000003</v>
      </c>
      <c r="E91" s="34"/>
    </row>
    <row r="92" spans="1:5" x14ac:dyDescent="0.25">
      <c r="A92" s="15" t="s">
        <v>84</v>
      </c>
      <c r="B92" s="34">
        <v>1704591.6927</v>
      </c>
      <c r="C92" s="34">
        <v>56786.129959999998</v>
      </c>
      <c r="D92" s="34">
        <v>15229.45652</v>
      </c>
      <c r="E92" s="34">
        <v>53241.892809999998</v>
      </c>
    </row>
    <row r="93" spans="1:5" x14ac:dyDescent="0.25">
      <c r="B93" s="33"/>
      <c r="C93" s="33"/>
      <c r="D93" s="33"/>
      <c r="E93" s="33"/>
    </row>
  </sheetData>
  <mergeCells count="52">
    <mergeCell ref="A51:D51"/>
    <mergeCell ref="A46:D46"/>
    <mergeCell ref="A47:D47"/>
    <mergeCell ref="A48:D48"/>
    <mergeCell ref="A49:D49"/>
    <mergeCell ref="A50:D50"/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52:D52"/>
    <mergeCell ref="A54:A55"/>
    <mergeCell ref="B54:B55"/>
    <mergeCell ref="C54:E5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48" right="0.28000000000000003" top="0.22" bottom="0.41" header="0.17" footer="0.17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topLeftCell="A13" zoomScaleNormal="100" zoomScaleSheetLayoutView="100" workbookViewId="0">
      <selection activeCell="A23" sqref="A23:E23"/>
    </sheetView>
  </sheetViews>
  <sheetFormatPr defaultColWidth="8.7109375" defaultRowHeight="15" x14ac:dyDescent="0.25"/>
  <cols>
    <col min="1" max="1" width="38.28515625" style="24" customWidth="1"/>
    <col min="2" max="2" width="13.140625" style="24" customWidth="1"/>
    <col min="3" max="3" width="10.5703125" style="24" customWidth="1"/>
    <col min="4" max="4" width="11.42578125" style="24" customWidth="1"/>
    <col min="5" max="5" width="13.140625" style="24" customWidth="1"/>
    <col min="6" max="6" width="12.140625" style="24" customWidth="1"/>
    <col min="7" max="7" width="12.5703125" style="24" customWidth="1"/>
    <col min="8" max="8" width="12.7109375" style="24" customWidth="1"/>
    <col min="9" max="9" width="10.85546875" style="24" customWidth="1"/>
    <col min="10" max="10" width="12.7109375" style="24" customWidth="1"/>
    <col min="11" max="11" width="11" style="24" customWidth="1"/>
    <col min="12" max="13" width="11.85546875" style="24" customWidth="1"/>
    <col min="14" max="14" width="11.140625" style="24" customWidth="1"/>
    <col min="15" max="15" width="11.5703125" style="24" customWidth="1"/>
    <col min="16" max="16384" width="8.7109375" style="24"/>
  </cols>
  <sheetData>
    <row r="1" spans="1:16" s="21" customFormat="1" ht="15.75" x14ac:dyDescent="0.25">
      <c r="A1" s="20" t="s">
        <v>47</v>
      </c>
      <c r="C1" s="22" t="s">
        <v>13</v>
      </c>
    </row>
    <row r="2" spans="1:16" x14ac:dyDescent="0.25">
      <c r="A2" s="23" t="str">
        <f>TEXT(EndData2,"[$-FC19]ДД.ММ.ГГГ")</f>
        <v>26.11.2020</v>
      </c>
      <c r="B2" s="23">
        <f>A2+1</f>
        <v>44162</v>
      </c>
      <c r="C2" s="19" t="str">
        <f>TEXT(B2,"[$-FC19]ДД.ММ.ГГГ")</f>
        <v>27.11.2020</v>
      </c>
      <c r="P2" s="25" t="s">
        <v>12</v>
      </c>
    </row>
    <row r="3" spans="1:16" ht="51.75" customHeight="1" x14ac:dyDescent="0.25">
      <c r="A3" s="17" t="s">
        <v>15</v>
      </c>
      <c r="B3" s="26" t="s">
        <v>16</v>
      </c>
      <c r="C3" s="27" t="s">
        <v>17</v>
      </c>
      <c r="D3" s="27" t="s">
        <v>18</v>
      </c>
      <c r="E3" s="27" t="s">
        <v>19</v>
      </c>
      <c r="F3" s="27" t="s">
        <v>20</v>
      </c>
      <c r="G3" s="27" t="s">
        <v>21</v>
      </c>
      <c r="H3" s="27" t="s">
        <v>22</v>
      </c>
      <c r="I3" s="27" t="s">
        <v>23</v>
      </c>
      <c r="J3" s="27" t="s">
        <v>24</v>
      </c>
      <c r="K3" s="27" t="s">
        <v>25</v>
      </c>
      <c r="L3" s="27" t="s">
        <v>26</v>
      </c>
      <c r="M3" s="27" t="s">
        <v>27</v>
      </c>
      <c r="N3" s="27" t="s">
        <v>28</v>
      </c>
      <c r="O3" s="27" t="s">
        <v>29</v>
      </c>
      <c r="P3" s="28" t="s">
        <v>11</v>
      </c>
    </row>
    <row r="4" spans="1:16" ht="26.25" x14ac:dyDescent="0.25">
      <c r="A4" s="16" t="s">
        <v>31</v>
      </c>
      <c r="B4" s="18">
        <v>352.5</v>
      </c>
      <c r="C4" s="18"/>
      <c r="D4" s="18"/>
      <c r="E4" s="18"/>
      <c r="F4" s="18"/>
      <c r="G4" s="18">
        <v>2091.922</v>
      </c>
      <c r="H4" s="18"/>
      <c r="I4" s="18"/>
      <c r="J4" s="18"/>
      <c r="K4" s="18">
        <v>800</v>
      </c>
      <c r="L4" s="18">
        <v>840</v>
      </c>
      <c r="M4" s="18"/>
      <c r="N4" s="18"/>
      <c r="O4" s="18">
        <v>75</v>
      </c>
      <c r="P4" s="35">
        <v>4159.4219999999996</v>
      </c>
    </row>
    <row r="5" spans="1:16" ht="39" x14ac:dyDescent="0.25">
      <c r="A5" s="16" t="s">
        <v>32</v>
      </c>
      <c r="B5" s="18">
        <v>35004.694990000004</v>
      </c>
      <c r="C5" s="18"/>
      <c r="D5" s="18"/>
      <c r="E5" s="18"/>
      <c r="F5" s="18"/>
      <c r="G5" s="18"/>
      <c r="H5" s="18"/>
      <c r="I5" s="18"/>
      <c r="J5" s="18">
        <v>26530.775000000001</v>
      </c>
      <c r="K5" s="18"/>
      <c r="L5" s="18"/>
      <c r="M5" s="18">
        <v>2381.9333000000001</v>
      </c>
      <c r="N5" s="18"/>
      <c r="O5" s="18"/>
      <c r="P5" s="35">
        <v>63917.403290000002</v>
      </c>
    </row>
    <row r="6" spans="1:16" ht="102.75" x14ac:dyDescent="0.25">
      <c r="A6" s="16" t="s">
        <v>33</v>
      </c>
      <c r="B6" s="18">
        <v>2396</v>
      </c>
      <c r="C6" s="18">
        <v>3624.1051699999998</v>
      </c>
      <c r="D6" s="18"/>
      <c r="E6" s="18"/>
      <c r="F6" s="18"/>
      <c r="G6" s="18"/>
      <c r="H6" s="18"/>
      <c r="I6" s="18"/>
      <c r="J6" s="18">
        <v>2798.3451399999999</v>
      </c>
      <c r="K6" s="18"/>
      <c r="L6" s="18">
        <v>1690.625</v>
      </c>
      <c r="M6" s="18"/>
      <c r="N6" s="18"/>
      <c r="O6" s="18"/>
      <c r="P6" s="35">
        <v>10509.07531</v>
      </c>
    </row>
    <row r="7" spans="1:16" ht="39" x14ac:dyDescent="0.25">
      <c r="A7" s="16" t="s">
        <v>34</v>
      </c>
      <c r="B7" s="18"/>
      <c r="C7" s="18"/>
      <c r="D7" s="18"/>
      <c r="E7" s="18"/>
      <c r="F7" s="18"/>
      <c r="G7" s="18"/>
      <c r="H7" s="18"/>
      <c r="I7" s="18"/>
      <c r="J7" s="18"/>
      <c r="K7" s="18">
        <v>450.1071</v>
      </c>
      <c r="L7" s="18"/>
      <c r="M7" s="18"/>
      <c r="N7" s="18"/>
      <c r="O7" s="18"/>
      <c r="P7" s="35">
        <v>450.1071</v>
      </c>
    </row>
    <row r="8" spans="1:16" ht="90" x14ac:dyDescent="0.25">
      <c r="A8" s="16" t="s">
        <v>35</v>
      </c>
      <c r="B8" s="18"/>
      <c r="C8" s="18"/>
      <c r="D8" s="18"/>
      <c r="E8" s="18"/>
      <c r="F8" s="18"/>
      <c r="G8" s="18">
        <v>-529.5</v>
      </c>
      <c r="H8" s="18"/>
      <c r="I8" s="18"/>
      <c r="J8" s="18"/>
      <c r="K8" s="18"/>
      <c r="L8" s="18"/>
      <c r="M8" s="18"/>
      <c r="N8" s="18"/>
      <c r="O8" s="18"/>
      <c r="P8" s="35">
        <v>-529.5</v>
      </c>
    </row>
    <row r="9" spans="1:16" ht="115.5" x14ac:dyDescent="0.25">
      <c r="A9" s="16" t="s">
        <v>36</v>
      </c>
      <c r="B9" s="18"/>
      <c r="C9" s="18"/>
      <c r="D9" s="18"/>
      <c r="E9" s="18"/>
      <c r="F9" s="18">
        <v>-240.80500000000001</v>
      </c>
      <c r="G9" s="18"/>
      <c r="H9" s="18"/>
      <c r="I9" s="18"/>
      <c r="J9" s="18"/>
      <c r="K9" s="18"/>
      <c r="L9" s="18"/>
      <c r="M9" s="18"/>
      <c r="N9" s="18"/>
      <c r="O9" s="18">
        <v>-1.9115</v>
      </c>
      <c r="P9" s="35">
        <v>-242.7165</v>
      </c>
    </row>
    <row r="10" spans="1:16" ht="77.25" x14ac:dyDescent="0.25">
      <c r="A10" s="16" t="s">
        <v>37</v>
      </c>
      <c r="B10" s="18"/>
      <c r="C10" s="18"/>
      <c r="D10" s="18"/>
      <c r="E10" s="18"/>
      <c r="F10" s="18"/>
      <c r="G10" s="18"/>
      <c r="H10" s="18"/>
      <c r="I10" s="18"/>
      <c r="J10" s="18">
        <v>8.6568000000000005</v>
      </c>
      <c r="K10" s="18"/>
      <c r="L10" s="18"/>
      <c r="M10" s="18"/>
      <c r="N10" s="18"/>
      <c r="O10" s="18"/>
      <c r="P10" s="35">
        <v>8.6568000000000005</v>
      </c>
    </row>
    <row r="11" spans="1:16" ht="90" x14ac:dyDescent="0.25">
      <c r="A11" s="16" t="s">
        <v>38</v>
      </c>
      <c r="B11" s="18"/>
      <c r="C11" s="18"/>
      <c r="D11" s="18"/>
      <c r="E11" s="18"/>
      <c r="F11" s="18"/>
      <c r="G11" s="18"/>
      <c r="H11" s="18"/>
      <c r="I11" s="18"/>
      <c r="J11" s="18"/>
      <c r="K11" s="18">
        <v>149.46</v>
      </c>
      <c r="L11" s="18"/>
      <c r="M11" s="18"/>
      <c r="N11" s="18"/>
      <c r="O11" s="18"/>
      <c r="P11" s="35">
        <v>149.46</v>
      </c>
    </row>
    <row r="12" spans="1:16" ht="39" x14ac:dyDescent="0.25">
      <c r="A12" s="16" t="s">
        <v>39</v>
      </c>
      <c r="B12" s="18"/>
      <c r="C12" s="18"/>
      <c r="D12" s="18"/>
      <c r="E12" s="18"/>
      <c r="F12" s="18">
        <v>-1519.7011199999999</v>
      </c>
      <c r="G12" s="18"/>
      <c r="H12" s="18"/>
      <c r="I12" s="18"/>
      <c r="J12" s="18"/>
      <c r="K12" s="18"/>
      <c r="L12" s="18"/>
      <c r="M12" s="18"/>
      <c r="N12" s="18"/>
      <c r="O12" s="18"/>
      <c r="P12" s="35">
        <v>-1519.7011199999999</v>
      </c>
    </row>
    <row r="13" spans="1:16" ht="77.25" x14ac:dyDescent="0.25">
      <c r="A13" s="16" t="s">
        <v>40</v>
      </c>
      <c r="B13" s="18"/>
      <c r="C13" s="18">
        <v>23105.352149999999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35">
        <v>23105.352149999999</v>
      </c>
    </row>
    <row r="14" spans="1:16" ht="39" x14ac:dyDescent="0.25">
      <c r="A14" s="16" t="s">
        <v>41</v>
      </c>
      <c r="B14" s="18"/>
      <c r="C14" s="18"/>
      <c r="D14" s="18"/>
      <c r="E14" s="18"/>
      <c r="F14" s="18"/>
      <c r="G14" s="18"/>
      <c r="H14" s="18"/>
      <c r="I14" s="18"/>
      <c r="J14" s="18">
        <v>28.80659</v>
      </c>
      <c r="K14" s="18"/>
      <c r="L14" s="18"/>
      <c r="M14" s="18"/>
      <c r="N14" s="18"/>
      <c r="O14" s="18"/>
      <c r="P14" s="35">
        <v>28.80659</v>
      </c>
    </row>
    <row r="15" spans="1:16" ht="64.5" x14ac:dyDescent="0.25">
      <c r="A15" s="16" t="s">
        <v>42</v>
      </c>
      <c r="B15" s="18"/>
      <c r="C15" s="18">
        <v>-928.33618999999999</v>
      </c>
      <c r="D15" s="18"/>
      <c r="E15" s="18"/>
      <c r="F15" s="18"/>
      <c r="G15" s="18"/>
      <c r="H15" s="18"/>
      <c r="I15" s="18"/>
      <c r="J15" s="18"/>
      <c r="K15" s="18">
        <v>-100</v>
      </c>
      <c r="L15" s="18"/>
      <c r="M15" s="18"/>
      <c r="N15" s="18"/>
      <c r="O15" s="18">
        <v>-200</v>
      </c>
      <c r="P15" s="35">
        <v>-1228.33619</v>
      </c>
    </row>
    <row r="16" spans="1:16" ht="51.75" x14ac:dyDescent="0.25">
      <c r="A16" s="16" t="s">
        <v>43</v>
      </c>
      <c r="B16" s="18">
        <v>2769.5975699999999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5">
        <v>2769.5975699999999</v>
      </c>
    </row>
    <row r="17" spans="1:16" ht="64.5" x14ac:dyDescent="0.25">
      <c r="A17" s="16" t="s">
        <v>44</v>
      </c>
      <c r="B17" s="18">
        <v>53019.911099999998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35">
        <v>53019.911099999998</v>
      </c>
    </row>
    <row r="18" spans="1:16" ht="64.5" x14ac:dyDescent="0.25">
      <c r="A18" s="16" t="s">
        <v>45</v>
      </c>
      <c r="B18" s="18"/>
      <c r="C18" s="18">
        <v>-3586.1321699999999</v>
      </c>
      <c r="D18" s="18">
        <v>-500</v>
      </c>
      <c r="E18" s="18">
        <v>-918.34640999999999</v>
      </c>
      <c r="F18" s="18"/>
      <c r="G18" s="18"/>
      <c r="H18" s="18"/>
      <c r="I18" s="18"/>
      <c r="J18" s="18">
        <v>1794.39861</v>
      </c>
      <c r="K18" s="18"/>
      <c r="L18" s="18"/>
      <c r="M18" s="18"/>
      <c r="N18" s="18"/>
      <c r="O18" s="18"/>
      <c r="P18" s="35">
        <v>-3210.0799699999998</v>
      </c>
    </row>
    <row r="19" spans="1:16" x14ac:dyDescent="0.25">
      <c r="A19" s="16" t="s">
        <v>46</v>
      </c>
      <c r="B19" s="18">
        <v>93542.703659999999</v>
      </c>
      <c r="C19" s="18">
        <v>22214.988959999999</v>
      </c>
      <c r="D19" s="18">
        <v>-500</v>
      </c>
      <c r="E19" s="18">
        <v>-918.34640999999999</v>
      </c>
      <c r="F19" s="18">
        <v>-1760.50612</v>
      </c>
      <c r="G19" s="18">
        <v>1562.422</v>
      </c>
      <c r="H19" s="18"/>
      <c r="I19" s="18"/>
      <c r="J19" s="18">
        <v>31160.98214</v>
      </c>
      <c r="K19" s="18">
        <v>1299.5671</v>
      </c>
      <c r="L19" s="18">
        <v>2530.625</v>
      </c>
      <c r="M19" s="18">
        <v>2381.9333000000001</v>
      </c>
      <c r="N19" s="18"/>
      <c r="O19" s="18">
        <v>-126.9115</v>
      </c>
      <c r="P19" s="35">
        <v>151387.45813000001</v>
      </c>
    </row>
    <row r="20" spans="1:16" x14ac:dyDescent="0.2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29" t="s">
        <v>30</v>
      </c>
      <c r="B21" s="36">
        <f>Учреждения!B92+'Муниципальные районы'!P19</f>
        <v>1855979.1508299999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t="32.25" customHeight="1" x14ac:dyDescent="0.25">
      <c r="A22" s="29" t="str">
        <f>CONCATENATE("Остатки бюджетных средств на ",C2,"г.")</f>
        <v>Остатки бюджетных средств на 27.11.2020г.</v>
      </c>
      <c r="B22" s="36">
        <v>848144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x14ac:dyDescent="0.25">
      <c r="A23" s="49" t="s">
        <v>86</v>
      </c>
      <c r="B23" s="50"/>
      <c r="C23" s="50"/>
      <c r="D23" s="50"/>
      <c r="E23" s="50"/>
    </row>
  </sheetData>
  <mergeCells count="1">
    <mergeCell ref="A23:E23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2020-12-03T05:45:49Z</dcterms:modified>
</cp:coreProperties>
</file>