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Учреждения!$66:$67</definedName>
    <definedName name="_xlnm.Print_Area" localSheetId="1">'Муниципальные районы'!$A$1:$P$32</definedName>
    <definedName name="_xlnm.Print_Area" localSheetId="0">Учреждения!$A$1:$E$108</definedName>
  </definedNames>
  <calcPr calcId="162913"/>
</workbook>
</file>

<file path=xl/calcChain.xml><?xml version="1.0" encoding="utf-8"?>
<calcChain xmlns="http://schemas.openxmlformats.org/spreadsheetml/2006/main">
  <c r="E64" i="1" l="1"/>
  <c r="E8" i="1"/>
  <c r="B29" i="2"/>
  <c r="E9" i="1"/>
  <c r="A2" i="2" l="1"/>
  <c r="B2" i="2" s="1"/>
  <c r="C2" i="2" s="1"/>
  <c r="A30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<sst xmlns="http://schemas.openxmlformats.org/spreadsheetml/2006/main" count="152" uniqueCount="151">
  <si>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</si>
  <si>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</si>
  <si>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</si>
  <si>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</si>
  <si>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</si>
  <si>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</si>
  <si>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</si>
  <si>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</si>
  <si>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</si>
  <si>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</si>
  <si>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</si>
  <si>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</si>
  <si>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</si>
  <si>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</si>
  <si>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</si>
  <si>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</si>
  <si>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</si>
  <si>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</si>
  <si>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</si>
  <si>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</si>
  <si>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</si>
  <si>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</si>
  <si>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</si>
  <si>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</si>
  <si>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</si>
  <si>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</si>
  <si>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</si>
  <si>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</si>
  <si>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</si>
  <si>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</si>
  <si>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</si>
  <si>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</si>
  <si>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</si>
  <si>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</si>
  <si>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</si>
  <si>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</si>
  <si>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</si>
  <si>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</si>
  <si>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</si>
  <si>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</si>
  <si>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</si>
  <si>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</si>
  <si>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</si>
  <si>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</si>
  <si>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</si>
  <si>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</si>
  <si>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</si>
  <si>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</si>
  <si>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</si>
  <si>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</si>
  <si>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</si>
  <si>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Реализация программ формирования современной городской среды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</si>
  <si>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</si>
  <si>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Государственная поддержка отрасли культуры</t>
  </si>
  <si>
    <t>Всего:</t>
  </si>
  <si>
    <t>19.11.2020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</si>
  <si>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</si>
  <si>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</si>
  <si>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</si>
  <si>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</si>
  <si>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</si>
  <si>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</si>
  <si>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</si>
  <si>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</si>
  <si>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</si>
  <si>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</si>
  <si>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</si>
  <si>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</si>
  <si>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</si>
  <si>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</si>
  <si>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</si>
  <si>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</si>
  <si>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</si>
  <si>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</si>
  <si>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</si>
  <si>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</si>
  <si>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</si>
  <si>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</si>
  <si>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</si>
  <si>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</si>
  <si>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</si>
  <si>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</si>
  <si>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</si>
  <si>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</si>
  <si>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</si>
  <si>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</si>
  <si>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</si>
  <si>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</si>
  <si>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</si>
  <si>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</si>
  <si>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</si>
  <si>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</si>
  <si>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</si>
  <si>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инвестиций, промышленности и предпринимательства Камчатского края</t>
  </si>
  <si>
    <t>ИТОГО</t>
  </si>
  <si>
    <t>13.11.2020</t>
  </si>
  <si>
    <t>Примечание: Отрицательные значения сложились за счет возврата остатков неиспользованных средств</t>
  </si>
  <si>
    <t>Субсидии на выплату региональных социальных доплат к пенсии</t>
  </si>
  <si>
    <t>Субсидии на поддержку региональных проектов в сфере информационных технологий</t>
  </si>
  <si>
    <t>Субсидии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</si>
  <si>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</si>
  <si>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(50820_Камчатский край_жилое помещение № 4 (2020) г.Петропавловск-Камчатский, ул.Портовская, д.11, кв.35)</t>
  </si>
  <si>
    <t>Субсидии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</si>
  <si>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</si>
  <si>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</si>
  <si>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</si>
  <si>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</si>
  <si>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полномочий в области лесных отношений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</si>
  <si>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</si>
  <si>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Субсидии на создание системы долговременного ухода за гражданами пожилого возраста и инвалидами</t>
  </si>
  <si>
    <t>Субсидии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</si>
  <si>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в целях развития паллиативной медицинской помощи</t>
  </si>
  <si>
    <t xml:space="preserve"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</si>
  <si>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>Иные межбюджетные трансферты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</si>
  <si>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Субвенции на оплату жилищно-коммунальных услуг отдельным категориям граждан</t>
  </si>
  <si>
    <t>Субсидии на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</si>
  <si>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</si>
  <si>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</si>
  <si>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 за счет средств резервного фонда Правительства Российской Федерации</t>
  </si>
  <si>
    <t>Иной межбюджетный трансферт на обеспечение выплат ежемесячного денежного вознаграждения за классное руководство педагогическим работникам государственных образовательных организаций субъектов Российской Федерации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</si>
  <si>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</si>
  <si>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</si>
  <si>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</si>
  <si>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Иные межбюджетные трансферты на финансовое обеспечение дорожной деятельности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</si>
  <si>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</si>
  <si>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(остатки не использованных ассигнований отчетного 2019 финансового года)</t>
  </si>
  <si>
    <t>Иные межбюджетные трансферты на возмещение части затрат на уплату процентов по инвестиционным кредитам (займам) в агропромышленном комплексе (Межбюджетные трансферты)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</si>
  <si>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</si>
  <si>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создание системы поддержки фермеров и развитие сельской кооперации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</si>
  <si>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(Благоустройство парка "Сказка" (Елизовское городское поселение))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</si>
  <si>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(Благоустройство территорий медицинских учреждений (асфальтирование, озеленение))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</si>
  <si>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(Ремонт ГБУЗ КК "Елизовская районная больница")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</si>
  <si>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(Ремонт и устройство уличных сетей наружного освещения (Елизовское городское поселение))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</si>
  <si>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(Ремонт пожарной сигнализации, помещений, технической обследование конструкций здания, лифтового хозяйства, оплата услуг госэкспертизы для проверки ПСД ГБУЗ КК "Петропавловск-Камчатская городская детская поликлиника № 2")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</si>
  <si>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(Ремонт улично-дорожной сети Петропавловск -Камчатского городского округа)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</si>
  <si>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("Реконструкция автомобильной дороги Петропавловск-Камчатский-Мильково на участке км 12 - км 17 с подъездом к федеральной дороге" 1 этап)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</si>
  <si>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(Стадион "Спартак" в г. Петропавловске-Камчатском)</t>
  </si>
  <si>
    <t>Субсидии на поддержку творческой деятельности и техническое оснащение детских и кукольных театров</t>
  </si>
  <si>
    <t>Субсидии на государственную поддержку отрасли культуры</t>
  </si>
  <si>
    <t xml:space="preserve">Субсидии на реализацию программ формирования современной городской среды </t>
  </si>
  <si>
    <t>Субвенции на осуществление ежемесячной выплаты в связи с рождением (усыновлением) первого ребенка</t>
  </si>
  <si>
    <t>Субсидии на обеспечение комплексного развития сельских территорий</t>
  </si>
  <si>
    <t>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</si>
  <si>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Иные межбюджетные трансферты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</si>
  <si>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 xml:space="preserve">Иные межбюджетные трансферты на софинансирование расходных обязательств субъектов Российской Федерации по финансовому обеспечению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 </t>
  </si>
  <si>
    <t>Иные межбюджетные трансферты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</si>
  <si>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Иной межбюджетный трансферт на финансовое обеспечение дорожной деятельности за счет средств резервного фонда Правительства Российской Федерации</t>
  </si>
  <si>
    <t>Единая субвенция бюджетам субъектов Российской Федерации и бюджету г. Байконура</t>
  </si>
  <si>
    <t>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</si>
  <si>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Субсидии на реализацию мероприятий по предупреждению и борьбе с социально значимыми инфекционными заболеваниями</t>
  </si>
  <si>
    <t xml:space="preserve">Субсидии на поддержку экономического и социального развития коренных малочисленных народов Севера, Сибири и Дальнего Востока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</si>
</sst>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8" fillId="0" borderId="0" applyNumberFormat="0" applyBorder="0" applyAlignment="0"/>
    <xf numFmtId="0" fontId="18" fillId="0" borderId="0"/>
    <xf numFmtId="0" fontId="18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20" fillId="0" borderId="0"/>
    <xf numFmtId="0" fontId="17" fillId="0" borderId="0"/>
    <xf numFmtId="0" fontId="1" fillId="0" borderId="0"/>
    <xf numFmtId="0" fontId="18" fillId="0" borderId="0" applyNumberFormat="0" applyBorder="0" applyAlignment="0"/>
    <xf numFmtId="0" fontId="18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23" fillId="0" borderId="0"/>
    <xf numFmtId="0" fontId="1" fillId="0" borderId="0"/>
    <xf numFmtId="0" fontId="18" fillId="0" borderId="0"/>
    <xf numFmtId="0" fontId="21" fillId="0" borderId="0" applyNumberFormat="0" applyBorder="0" applyAlignment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/>
    <xf numFmtId="14" fontId="10" fillId="0" borderId="0" xfId="0" applyNumberFormat="1" applyFont="1"/>
    <xf numFmtId="0" fontId="11" fillId="0" borderId="0" xfId="0" applyFont="1"/>
    <xf numFmtId="0" fontId="2" fillId="2" borderId="0" xfId="0" applyFont="1" applyFill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15" fillId="0" borderId="0" xfId="0" applyNumberFormat="1" applyFont="1"/>
    <xf numFmtId="0" fontId="15" fillId="0" borderId="0" xfId="0" applyFont="1"/>
    <xf numFmtId="14" fontId="13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164" fontId="8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22" fillId="0" borderId="0" xfId="0" applyFont="1" applyAlignment="1"/>
    <xf numFmtId="0" fontId="13" fillId="0" borderId="0" xfId="0" applyFont="1"/>
    <xf numFmtId="164" fontId="8" fillId="0" borderId="4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2" fontId="4" fillId="0" borderId="7" xfId="3" applyNumberFormat="1" applyFont="1" applyFill="1" applyBorder="1" applyAlignment="1" applyProtection="1">
      <alignment wrapText="1"/>
    </xf>
    <xf numFmtId="2" fontId="13" fillId="0" borderId="8" xfId="0" applyNumberFormat="1" applyFont="1" applyBorder="1" applyAlignment="1">
      <alignment wrapText="1"/>
    </xf>
    <xf numFmtId="2" fontId="13" fillId="0" borderId="9" xfId="0" applyNumberFormat="1" applyFont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13" fillId="0" borderId="0" xfId="0" applyFont="1"/>
  </cellXfs>
  <cellStyles count="23">
    <cellStyle name="Обычный" xfId="0" builtinId="0"/>
    <cellStyle name="Обычный 2" xfId="4"/>
    <cellStyle name="Обычный 2 10" xfId="22"/>
    <cellStyle name="Обычный 2 2" xfId="5"/>
    <cellStyle name="Обычный 2 3" xfId="1"/>
    <cellStyle name="Обычный 2 4" xfId="11"/>
    <cellStyle name="Обычный 2 5" xfId="12"/>
    <cellStyle name="Обычный 2 5 2" xfId="21"/>
    <cellStyle name="Обычный 2 6" xfId="9"/>
    <cellStyle name="Обычный 2 7" xfId="17"/>
    <cellStyle name="Обычный 2 8" xfId="18"/>
    <cellStyle name="Обычный 2 9" xfId="6"/>
    <cellStyle name="Обычный 3" xfId="3"/>
    <cellStyle name="Обычный 3 2" xfId="13"/>
    <cellStyle name="Обычный 3 3" xfId="19"/>
    <cellStyle name="Обычный 3 4" xfId="8"/>
    <cellStyle name="Обычный 4" xfId="2"/>
    <cellStyle name="Обычный 4 2" xfId="14"/>
    <cellStyle name="Обычный 4 3" xfId="15"/>
    <cellStyle name="Обычный 4 4" xfId="7"/>
    <cellStyle name="Обычный 5" xfId="10"/>
    <cellStyle name="Обычный 6" xfId="16"/>
    <cellStyle name="Обычный 6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view="pageBreakPreview" zoomScaleNormal="100" zoomScaleSheetLayoutView="100" workbookViewId="0">
      <selection activeCell="A66" sqref="A66:A67"/>
    </sheetView>
  </sheetViews>
  <sheetFormatPr defaultColWidth="8.77734375" defaultRowHeight="13.8" x14ac:dyDescent="0.25"/>
  <cols>
    <col min="1" max="1" width="69.21875" style="30" customWidth="1"/>
    <col min="2" max="2" width="13.77734375" style="30" customWidth="1"/>
    <col min="3" max="4" width="14.44140625" style="30" customWidth="1"/>
    <col min="5" max="5" width="12.44140625" style="30" customWidth="1"/>
    <col min="6" max="6" width="12.5546875" style="30" customWidth="1"/>
    <col min="7" max="7" width="16" style="30" bestFit="1" customWidth="1"/>
    <col min="8" max="8" width="8.77734375" style="30"/>
    <col min="9" max="9" width="10.21875" style="30" bestFit="1" customWidth="1"/>
    <col min="10" max="16384" width="8.77734375" style="30"/>
  </cols>
  <sheetData>
    <row r="1" spans="1:9" ht="15.6" x14ac:dyDescent="0.3">
      <c r="A1" s="45" t="s">
        <v>0</v>
      </c>
      <c r="B1" s="45"/>
      <c r="C1" s="45"/>
      <c r="D1" s="45"/>
      <c r="E1" s="45"/>
      <c r="F1" s="36" t="s">
        <v>95</v>
      </c>
      <c r="G1" s="37" t="str">
        <f>TEXT(F1,"[$-FC19]ДД ММММ")</f>
        <v>13 ноября</v>
      </c>
      <c r="H1" s="37" t="str">
        <f>TEXT(F1,"[$-FC19]ДД.ММ.ГГГ \г")</f>
        <v>13.11.2020 г</v>
      </c>
    </row>
    <row r="2" spans="1:9" ht="15.6" x14ac:dyDescent="0.3">
      <c r="A2" s="45" t="str">
        <f>CONCATENATE("с ",G1," по ",G2,"ода")</f>
        <v>с 13 ноября по 19 ноября 2020 года</v>
      </c>
      <c r="B2" s="45"/>
      <c r="C2" s="45"/>
      <c r="D2" s="45"/>
      <c r="E2" s="45"/>
      <c r="F2" s="36" t="s">
        <v>55</v>
      </c>
      <c r="G2" s="37" t="str">
        <f>TEXT(F2,"[$-FC19]ДД ММММ ГГГ \г")</f>
        <v>19 ноября 2020 г</v>
      </c>
      <c r="H2" s="37" t="str">
        <f>TEXT(F2,"[$-FC19]ДД.ММ.ГГГ \г")</f>
        <v>19.11.2020 г</v>
      </c>
      <c r="I2" s="38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6" t="str">
        <f>CONCATENATE("Остатки средств на ",H1,".")</f>
        <v>Остатки средств на 13.11.2020 г.</v>
      </c>
      <c r="B5" s="47"/>
      <c r="C5" s="47"/>
      <c r="D5" s="48"/>
      <c r="E5" s="60">
        <v>2770357.3</v>
      </c>
      <c r="F5" s="38"/>
    </row>
    <row r="6" spans="1:9" x14ac:dyDescent="0.25">
      <c r="A6" s="9"/>
      <c r="B6" s="10"/>
      <c r="C6" s="10"/>
      <c r="D6" s="10"/>
      <c r="E6" s="11"/>
    </row>
    <row r="7" spans="1:9" x14ac:dyDescent="0.25">
      <c r="A7" s="55" t="s">
        <v>2</v>
      </c>
      <c r="B7" s="56"/>
      <c r="C7" s="56"/>
      <c r="D7" s="56"/>
      <c r="E7" s="12"/>
    </row>
    <row r="8" spans="1:9" x14ac:dyDescent="0.25">
      <c r="A8" s="50" t="s">
        <v>3</v>
      </c>
      <c r="B8" s="56"/>
      <c r="C8" s="56"/>
      <c r="D8" s="56"/>
      <c r="E8" s="8">
        <f>E64-E9</f>
        <v>87057.215130000026</v>
      </c>
    </row>
    <row r="9" spans="1:9" x14ac:dyDescent="0.25">
      <c r="A9" s="57" t="s">
        <v>4</v>
      </c>
      <c r="B9" s="56"/>
      <c r="C9" s="56"/>
      <c r="D9" s="56"/>
      <c r="E9" s="13">
        <f>SUM(E10:E63)</f>
        <v>481355.1</v>
      </c>
    </row>
    <row r="10" spans="1:9" s="59" customFormat="1" x14ac:dyDescent="0.25">
      <c r="A10" s="62" t="s">
        <v>97</v>
      </c>
      <c r="B10" s="63"/>
      <c r="C10" s="63"/>
      <c r="D10" s="64"/>
      <c r="E10" s="65">
        <v>31016.400000000001</v>
      </c>
      <c r="G10" s="66"/>
    </row>
    <row r="11" spans="1:9" s="59" customFormat="1" x14ac:dyDescent="0.25">
      <c r="A11" s="62" t="s">
        <v>98</v>
      </c>
      <c r="B11" s="63"/>
      <c r="C11" s="63"/>
      <c r="D11" s="64"/>
      <c r="E11" s="65">
        <v>237.5</v>
      </c>
      <c r="G11" s="66"/>
    </row>
    <row r="12" spans="1:9" s="59" customFormat="1" ht="43.2" customHeight="1" x14ac:dyDescent="0.25">
      <c r="A12" s="62" t="s">
        <v>99</v>
      </c>
      <c r="B12" s="63"/>
      <c r="C12" s="63"/>
      <c r="D12" s="64"/>
      <c r="E12" s="65">
        <v>4157.8</v>
      </c>
      <c r="G12" s="66"/>
    </row>
    <row r="13" spans="1:9" s="59" customFormat="1" ht="25.2" customHeight="1" x14ac:dyDescent="0.25">
      <c r="A13" s="62" t="s">
        <v>100</v>
      </c>
      <c r="B13" s="63"/>
      <c r="C13" s="63"/>
      <c r="D13" s="64"/>
      <c r="E13" s="65">
        <v>1781.5</v>
      </c>
      <c r="G13" s="66"/>
    </row>
    <row r="14" spans="1:9" s="59" customFormat="1" ht="41.4" customHeight="1" x14ac:dyDescent="0.25">
      <c r="A14" s="62" t="s">
        <v>101</v>
      </c>
      <c r="B14" s="63"/>
      <c r="C14" s="63"/>
      <c r="D14" s="64"/>
      <c r="E14" s="65">
        <v>1966</v>
      </c>
      <c r="G14" s="66"/>
    </row>
    <row r="15" spans="1:9" s="59" customFormat="1" ht="29.4" customHeight="1" x14ac:dyDescent="0.25">
      <c r="A15" s="62" t="s">
        <v>102</v>
      </c>
      <c r="B15" s="63"/>
      <c r="C15" s="63"/>
      <c r="D15" s="64"/>
      <c r="E15" s="65">
        <v>6064</v>
      </c>
      <c r="G15" s="66"/>
    </row>
    <row r="16" spans="1:9" s="59" customFormat="1" ht="43.2" customHeight="1" x14ac:dyDescent="0.25">
      <c r="A16" s="62" t="s">
        <v>103</v>
      </c>
      <c r="B16" s="63"/>
      <c r="C16" s="63"/>
      <c r="D16" s="64"/>
      <c r="E16" s="65">
        <v>84.2</v>
      </c>
    </row>
    <row r="17" spans="1:7" s="59" customFormat="1" ht="30.6" customHeight="1" x14ac:dyDescent="0.25">
      <c r="A17" s="62" t="s">
        <v>104</v>
      </c>
      <c r="B17" s="63"/>
      <c r="C17" s="63"/>
      <c r="D17" s="64"/>
      <c r="E17" s="65">
        <v>2075.6</v>
      </c>
    </row>
    <row r="18" spans="1:7" s="59" customFormat="1" x14ac:dyDescent="0.25">
      <c r="A18" s="62" t="s">
        <v>105</v>
      </c>
      <c r="B18" s="63"/>
      <c r="C18" s="63"/>
      <c r="D18" s="64"/>
      <c r="E18" s="65">
        <v>37.700000000000003</v>
      </c>
    </row>
    <row r="19" spans="1:7" s="59" customFormat="1" x14ac:dyDescent="0.25">
      <c r="A19" s="62" t="s">
        <v>106</v>
      </c>
      <c r="B19" s="63"/>
      <c r="C19" s="63"/>
      <c r="D19" s="64"/>
      <c r="E19" s="65">
        <v>70.2</v>
      </c>
    </row>
    <row r="20" spans="1:7" s="59" customFormat="1" x14ac:dyDescent="0.25">
      <c r="A20" s="62" t="s">
        <v>107</v>
      </c>
      <c r="B20" s="63"/>
      <c r="C20" s="63"/>
      <c r="D20" s="64"/>
      <c r="E20" s="65">
        <v>547.70000000000005</v>
      </c>
    </row>
    <row r="21" spans="1:7" s="59" customFormat="1" ht="28.8" customHeight="1" x14ac:dyDescent="0.25">
      <c r="A21" s="62" t="s">
        <v>108</v>
      </c>
      <c r="B21" s="63"/>
      <c r="C21" s="63"/>
      <c r="D21" s="64"/>
      <c r="E21" s="65">
        <v>48.9</v>
      </c>
    </row>
    <row r="22" spans="1:7" s="59" customFormat="1" x14ac:dyDescent="0.25">
      <c r="A22" s="62" t="s">
        <v>109</v>
      </c>
      <c r="B22" s="63"/>
      <c r="C22" s="63"/>
      <c r="D22" s="64"/>
      <c r="E22" s="65">
        <v>688.6</v>
      </c>
    </row>
    <row r="23" spans="1:7" s="59" customFormat="1" ht="25.8" customHeight="1" x14ac:dyDescent="0.25">
      <c r="A23" s="62" t="s">
        <v>110</v>
      </c>
      <c r="B23" s="63"/>
      <c r="C23" s="63"/>
      <c r="D23" s="64"/>
      <c r="E23" s="65">
        <v>254.6</v>
      </c>
    </row>
    <row r="24" spans="1:7" s="59" customFormat="1" x14ac:dyDescent="0.25">
      <c r="A24" s="62" t="s">
        <v>111</v>
      </c>
      <c r="B24" s="63"/>
      <c r="C24" s="63"/>
      <c r="D24" s="64"/>
      <c r="E24" s="65">
        <v>19.2</v>
      </c>
    </row>
    <row r="25" spans="1:7" s="59" customFormat="1" x14ac:dyDescent="0.25">
      <c r="A25" s="62" t="s">
        <v>149</v>
      </c>
      <c r="B25" s="63"/>
      <c r="C25" s="63"/>
      <c r="D25" s="64"/>
      <c r="E25" s="65">
        <v>44.6</v>
      </c>
    </row>
    <row r="26" spans="1:7" s="59" customFormat="1" ht="28.2" customHeight="1" x14ac:dyDescent="0.25">
      <c r="A26" s="62" t="s">
        <v>112</v>
      </c>
      <c r="B26" s="63"/>
      <c r="C26" s="63"/>
      <c r="D26" s="64"/>
      <c r="E26" s="65">
        <v>1761.3</v>
      </c>
    </row>
    <row r="27" spans="1:7" s="59" customFormat="1" ht="87" customHeight="1" x14ac:dyDescent="0.25">
      <c r="A27" s="62" t="s">
        <v>113</v>
      </c>
      <c r="B27" s="63"/>
      <c r="C27" s="63"/>
      <c r="D27" s="64"/>
      <c r="E27" s="65">
        <v>262.8</v>
      </c>
    </row>
    <row r="28" spans="1:7" s="59" customFormat="1" x14ac:dyDescent="0.25">
      <c r="A28" s="62" t="s">
        <v>114</v>
      </c>
      <c r="B28" s="63"/>
      <c r="C28" s="63"/>
      <c r="D28" s="64"/>
      <c r="E28" s="65">
        <v>788.1</v>
      </c>
    </row>
    <row r="29" spans="1:7" s="59" customFormat="1" ht="30" customHeight="1" x14ac:dyDescent="0.25">
      <c r="A29" s="62" t="s">
        <v>115</v>
      </c>
      <c r="B29" s="63"/>
      <c r="C29" s="63"/>
      <c r="D29" s="64"/>
      <c r="E29" s="65">
        <v>1900</v>
      </c>
      <c r="G29" s="66"/>
    </row>
    <row r="30" spans="1:7" s="59" customFormat="1" ht="25.8" customHeight="1" x14ac:dyDescent="0.25">
      <c r="A30" s="62" t="s">
        <v>116</v>
      </c>
      <c r="B30" s="63"/>
      <c r="C30" s="63"/>
      <c r="D30" s="64"/>
      <c r="E30" s="65">
        <v>277.7</v>
      </c>
      <c r="G30" s="66"/>
    </row>
    <row r="31" spans="1:7" s="66" customFormat="1" ht="43.2" customHeight="1" x14ac:dyDescent="0.25">
      <c r="A31" s="62" t="s">
        <v>117</v>
      </c>
      <c r="B31" s="63"/>
      <c r="C31" s="63"/>
      <c r="D31" s="64"/>
      <c r="E31" s="65">
        <v>117.3</v>
      </c>
    </row>
    <row r="32" spans="1:7" s="66" customFormat="1" ht="40.799999999999997" customHeight="1" x14ac:dyDescent="0.25">
      <c r="A32" s="62" t="s">
        <v>118</v>
      </c>
      <c r="B32" s="63"/>
      <c r="C32" s="63"/>
      <c r="D32" s="64"/>
      <c r="E32" s="65">
        <v>5179.3999999999996</v>
      </c>
    </row>
    <row r="33" spans="1:5" s="66" customFormat="1" ht="41.4" customHeight="1" x14ac:dyDescent="0.25">
      <c r="A33" s="62" t="s">
        <v>119</v>
      </c>
      <c r="B33" s="63"/>
      <c r="C33" s="63"/>
      <c r="D33" s="64"/>
      <c r="E33" s="65">
        <v>4034.3</v>
      </c>
    </row>
    <row r="34" spans="1:5" s="66" customFormat="1" ht="27" customHeight="1" x14ac:dyDescent="0.25">
      <c r="A34" s="62" t="s">
        <v>120</v>
      </c>
      <c r="B34" s="63"/>
      <c r="C34" s="63"/>
      <c r="D34" s="64"/>
      <c r="E34" s="65">
        <v>3135.4</v>
      </c>
    </row>
    <row r="35" spans="1:5" s="66" customFormat="1" ht="58.2" customHeight="1" x14ac:dyDescent="0.25">
      <c r="A35" s="62" t="s">
        <v>121</v>
      </c>
      <c r="B35" s="63"/>
      <c r="C35" s="63"/>
      <c r="D35" s="64"/>
      <c r="E35" s="65">
        <v>8764</v>
      </c>
    </row>
    <row r="36" spans="1:5" s="66" customFormat="1" ht="69" customHeight="1" x14ac:dyDescent="0.25">
      <c r="A36" s="62" t="s">
        <v>122</v>
      </c>
      <c r="B36" s="63"/>
      <c r="C36" s="63"/>
      <c r="D36" s="64"/>
      <c r="E36" s="65">
        <v>4292.1000000000004</v>
      </c>
    </row>
    <row r="37" spans="1:5" s="66" customFormat="1" x14ac:dyDescent="0.25">
      <c r="A37" s="62" t="s">
        <v>123</v>
      </c>
      <c r="B37" s="63"/>
      <c r="C37" s="63"/>
      <c r="D37" s="64"/>
      <c r="E37" s="65">
        <v>26251</v>
      </c>
    </row>
    <row r="38" spans="1:5" s="66" customFormat="1" ht="30.6" customHeight="1" x14ac:dyDescent="0.25">
      <c r="A38" s="62" t="s">
        <v>124</v>
      </c>
      <c r="B38" s="63"/>
      <c r="C38" s="63"/>
      <c r="D38" s="64"/>
      <c r="E38" s="65">
        <v>2328.1</v>
      </c>
    </row>
    <row r="39" spans="1:5" s="66" customFormat="1" ht="45" customHeight="1" x14ac:dyDescent="0.25">
      <c r="A39" s="62" t="s">
        <v>125</v>
      </c>
      <c r="B39" s="63"/>
      <c r="C39" s="63"/>
      <c r="D39" s="64"/>
      <c r="E39" s="65">
        <v>936.7</v>
      </c>
    </row>
    <row r="40" spans="1:5" s="66" customFormat="1" ht="27" customHeight="1" x14ac:dyDescent="0.25">
      <c r="A40" s="62" t="s">
        <v>126</v>
      </c>
      <c r="B40" s="63"/>
      <c r="C40" s="63"/>
      <c r="D40" s="64"/>
      <c r="E40" s="65">
        <v>9.5</v>
      </c>
    </row>
    <row r="41" spans="1:5" s="66" customFormat="1" ht="39.6" customHeight="1" x14ac:dyDescent="0.25">
      <c r="A41" s="62" t="s">
        <v>127</v>
      </c>
      <c r="B41" s="63"/>
      <c r="C41" s="63"/>
      <c r="D41" s="64"/>
      <c r="E41" s="65">
        <v>4682.3</v>
      </c>
    </row>
    <row r="42" spans="1:5" s="66" customFormat="1" x14ac:dyDescent="0.25">
      <c r="A42" s="62" t="s">
        <v>128</v>
      </c>
      <c r="B42" s="63"/>
      <c r="C42" s="63"/>
      <c r="D42" s="64"/>
      <c r="E42" s="65">
        <v>3800</v>
      </c>
    </row>
    <row r="43" spans="1:5" s="66" customFormat="1" ht="43.8" customHeight="1" x14ac:dyDescent="0.25">
      <c r="A43" s="62" t="s">
        <v>129</v>
      </c>
      <c r="B43" s="63"/>
      <c r="C43" s="63"/>
      <c r="D43" s="64"/>
      <c r="E43" s="65">
        <v>1884</v>
      </c>
    </row>
    <row r="44" spans="1:5" s="66" customFormat="1" ht="42.6" customHeight="1" x14ac:dyDescent="0.25">
      <c r="A44" s="62" t="s">
        <v>130</v>
      </c>
      <c r="B44" s="63"/>
      <c r="C44" s="63"/>
      <c r="D44" s="64"/>
      <c r="E44" s="65">
        <v>7951.2</v>
      </c>
    </row>
    <row r="45" spans="1:5" s="66" customFormat="1" ht="43.8" customHeight="1" x14ac:dyDescent="0.25">
      <c r="A45" s="62" t="s">
        <v>131</v>
      </c>
      <c r="B45" s="63"/>
      <c r="C45" s="63"/>
      <c r="D45" s="64"/>
      <c r="E45" s="65">
        <v>1153.4000000000001</v>
      </c>
    </row>
    <row r="46" spans="1:5" s="66" customFormat="1" ht="42" customHeight="1" x14ac:dyDescent="0.25">
      <c r="A46" s="62" t="s">
        <v>132</v>
      </c>
      <c r="B46" s="63"/>
      <c r="C46" s="63"/>
      <c r="D46" s="64"/>
      <c r="E46" s="65">
        <v>2417.1999999999998</v>
      </c>
    </row>
    <row r="47" spans="1:5" s="66" customFormat="1" ht="40.799999999999997" customHeight="1" x14ac:dyDescent="0.25">
      <c r="A47" s="62" t="s">
        <v>133</v>
      </c>
      <c r="B47" s="63"/>
      <c r="C47" s="63"/>
      <c r="D47" s="64"/>
      <c r="E47" s="65">
        <v>2423.6</v>
      </c>
    </row>
    <row r="48" spans="1:5" s="66" customFormat="1" ht="42" customHeight="1" x14ac:dyDescent="0.25">
      <c r="A48" s="62" t="s">
        <v>134</v>
      </c>
      <c r="B48" s="63"/>
      <c r="C48" s="63"/>
      <c r="D48" s="64"/>
      <c r="E48" s="65">
        <v>28621.200000000001</v>
      </c>
    </row>
    <row r="49" spans="1:7" s="66" customFormat="1" ht="46.2" customHeight="1" x14ac:dyDescent="0.25">
      <c r="A49" s="62" t="s">
        <v>135</v>
      </c>
      <c r="B49" s="63"/>
      <c r="C49" s="63"/>
      <c r="D49" s="64"/>
      <c r="E49" s="65">
        <v>13798.8</v>
      </c>
    </row>
    <row r="50" spans="1:7" s="66" customFormat="1" ht="45.6" customHeight="1" x14ac:dyDescent="0.25">
      <c r="A50" s="62" t="s">
        <v>136</v>
      </c>
      <c r="B50" s="63"/>
      <c r="C50" s="63"/>
      <c r="D50" s="64"/>
      <c r="E50" s="65">
        <v>5358</v>
      </c>
    </row>
    <row r="51" spans="1:7" s="66" customFormat="1" ht="27.6" customHeight="1" x14ac:dyDescent="0.25">
      <c r="A51" s="62" t="s">
        <v>150</v>
      </c>
      <c r="B51" s="63"/>
      <c r="C51" s="63"/>
      <c r="D51" s="64"/>
      <c r="E51" s="65">
        <v>142.30000000000001</v>
      </c>
    </row>
    <row r="52" spans="1:7" s="66" customFormat="1" ht="18" customHeight="1" x14ac:dyDescent="0.25">
      <c r="A52" s="62" t="s">
        <v>137</v>
      </c>
      <c r="B52" s="63"/>
      <c r="C52" s="63"/>
      <c r="D52" s="64"/>
      <c r="E52" s="65">
        <v>331.8</v>
      </c>
    </row>
    <row r="53" spans="1:7" s="66" customFormat="1" ht="16.2" customHeight="1" x14ac:dyDescent="0.25">
      <c r="A53" s="62" t="s">
        <v>138</v>
      </c>
      <c r="B53" s="63"/>
      <c r="C53" s="63"/>
      <c r="D53" s="64"/>
      <c r="E53" s="65">
        <v>2483.4</v>
      </c>
    </row>
    <row r="54" spans="1:7" s="66" customFormat="1" x14ac:dyDescent="0.25">
      <c r="A54" s="62" t="s">
        <v>139</v>
      </c>
      <c r="B54" s="63"/>
      <c r="C54" s="63"/>
      <c r="D54" s="64"/>
      <c r="E54" s="65">
        <v>219.6</v>
      </c>
    </row>
    <row r="55" spans="1:7" s="66" customFormat="1" ht="15.6" customHeight="1" x14ac:dyDescent="0.25">
      <c r="A55" s="62" t="s">
        <v>140</v>
      </c>
      <c r="B55" s="63"/>
      <c r="C55" s="63"/>
      <c r="D55" s="64"/>
      <c r="E55" s="65">
        <v>26619.599999999999</v>
      </c>
    </row>
    <row r="56" spans="1:7" s="66" customFormat="1" x14ac:dyDescent="0.25">
      <c r="A56" s="62" t="s">
        <v>141</v>
      </c>
      <c r="B56" s="63"/>
      <c r="C56" s="63"/>
      <c r="D56" s="64"/>
      <c r="E56" s="65">
        <v>2016.4</v>
      </c>
    </row>
    <row r="57" spans="1:7" s="66" customFormat="1" ht="58.8" customHeight="1" x14ac:dyDescent="0.25">
      <c r="A57" s="62" t="s">
        <v>142</v>
      </c>
      <c r="B57" s="63"/>
      <c r="C57" s="63"/>
      <c r="D57" s="64"/>
      <c r="E57" s="65">
        <v>26132.400000000001</v>
      </c>
    </row>
    <row r="58" spans="1:7" s="66" customFormat="1" ht="43.2" customHeight="1" x14ac:dyDescent="0.25">
      <c r="A58" s="62" t="s">
        <v>143</v>
      </c>
      <c r="B58" s="63"/>
      <c r="C58" s="63"/>
      <c r="D58" s="64"/>
      <c r="E58" s="65">
        <v>8372.5</v>
      </c>
    </row>
    <row r="59" spans="1:7" s="66" customFormat="1" ht="87" customHeight="1" x14ac:dyDescent="0.25">
      <c r="A59" s="62" t="s">
        <v>144</v>
      </c>
      <c r="B59" s="63"/>
      <c r="C59" s="63"/>
      <c r="D59" s="64"/>
      <c r="E59" s="65">
        <v>78.7</v>
      </c>
    </row>
    <row r="60" spans="1:7" s="66" customFormat="1" ht="57" customHeight="1" x14ac:dyDescent="0.25">
      <c r="A60" s="62" t="s">
        <v>145</v>
      </c>
      <c r="B60" s="63"/>
      <c r="C60" s="63"/>
      <c r="D60" s="64"/>
      <c r="E60" s="65">
        <v>218236</v>
      </c>
    </row>
    <row r="61" spans="1:7" s="66" customFormat="1" ht="31.8" customHeight="1" x14ac:dyDescent="0.25">
      <c r="A61" s="62" t="s">
        <v>146</v>
      </c>
      <c r="B61" s="63"/>
      <c r="C61" s="63"/>
      <c r="D61" s="64"/>
      <c r="E61" s="65">
        <v>13289.5</v>
      </c>
    </row>
    <row r="62" spans="1:7" s="59" customFormat="1" x14ac:dyDescent="0.25">
      <c r="A62" s="62" t="s">
        <v>147</v>
      </c>
      <c r="B62" s="63"/>
      <c r="C62" s="63"/>
      <c r="D62" s="64"/>
      <c r="E62" s="65">
        <v>1236.3</v>
      </c>
      <c r="G62" s="66"/>
    </row>
    <row r="63" spans="1:7" s="66" customFormat="1" ht="33" customHeight="1" x14ac:dyDescent="0.25">
      <c r="A63" s="62" t="s">
        <v>148</v>
      </c>
      <c r="B63" s="63"/>
      <c r="C63" s="63"/>
      <c r="D63" s="64"/>
      <c r="E63" s="65">
        <v>974.7</v>
      </c>
    </row>
    <row r="64" spans="1:7" x14ac:dyDescent="0.25">
      <c r="A64" s="49" t="s">
        <v>5</v>
      </c>
      <c r="B64" s="50"/>
      <c r="C64" s="50"/>
      <c r="D64" s="50"/>
      <c r="E64" s="12">
        <f>'Муниципальные районы'!B29+'Муниципальные районы'!B30-Учреждения!E5</f>
        <v>568412.31513</v>
      </c>
      <c r="G64" s="66"/>
    </row>
    <row r="65" spans="1:7" x14ac:dyDescent="0.25">
      <c r="A65" s="14"/>
      <c r="B65" s="15"/>
      <c r="C65" s="15"/>
      <c r="D65" s="6"/>
      <c r="E65" s="16"/>
      <c r="G65" s="66"/>
    </row>
    <row r="66" spans="1:7" x14ac:dyDescent="0.25">
      <c r="A66" s="51" t="s">
        <v>14</v>
      </c>
      <c r="B66" s="53" t="s">
        <v>6</v>
      </c>
      <c r="C66" s="54" t="s">
        <v>7</v>
      </c>
      <c r="D66" s="54"/>
      <c r="E66" s="54"/>
      <c r="G66" s="66"/>
    </row>
    <row r="67" spans="1:7" ht="82.8" x14ac:dyDescent="0.25">
      <c r="A67" s="52"/>
      <c r="B67" s="53"/>
      <c r="C67" s="17" t="s">
        <v>8</v>
      </c>
      <c r="D67" s="17" t="s">
        <v>9</v>
      </c>
      <c r="E67" s="17" t="s">
        <v>10</v>
      </c>
      <c r="G67" s="66"/>
    </row>
    <row r="68" spans="1:7" x14ac:dyDescent="0.25">
      <c r="A68" s="18" t="s">
        <v>56</v>
      </c>
      <c r="B68" s="41">
        <v>1224.6074000000001</v>
      </c>
      <c r="C68" s="41"/>
      <c r="D68" s="41"/>
      <c r="E68" s="41"/>
      <c r="F68" s="40"/>
      <c r="G68" s="66"/>
    </row>
    <row r="69" spans="1:7" x14ac:dyDescent="0.25">
      <c r="A69" s="18" t="s">
        <v>57</v>
      </c>
      <c r="B69" s="41">
        <v>500</v>
      </c>
      <c r="C69" s="41">
        <v>500</v>
      </c>
      <c r="D69" s="41"/>
      <c r="E69" s="41"/>
      <c r="F69" s="40"/>
      <c r="G69" s="66"/>
    </row>
    <row r="70" spans="1:7" x14ac:dyDescent="0.25">
      <c r="A70" s="18" t="s">
        <v>58</v>
      </c>
      <c r="B70" s="41">
        <v>11449.27533</v>
      </c>
      <c r="C70" s="41"/>
      <c r="D70" s="41"/>
      <c r="E70" s="41"/>
      <c r="F70" s="40"/>
      <c r="G70" s="66"/>
    </row>
    <row r="71" spans="1:7" ht="27.6" x14ac:dyDescent="0.25">
      <c r="A71" s="18" t="s">
        <v>59</v>
      </c>
      <c r="B71" s="41">
        <v>8573.6613400000006</v>
      </c>
      <c r="C71" s="41">
        <v>1886.626</v>
      </c>
      <c r="D71" s="41"/>
      <c r="E71" s="41"/>
      <c r="F71" s="40"/>
      <c r="G71" s="66"/>
    </row>
    <row r="72" spans="1:7" x14ac:dyDescent="0.25">
      <c r="A72" s="18" t="s">
        <v>60</v>
      </c>
      <c r="B72" s="41">
        <v>3020</v>
      </c>
      <c r="C72" s="41"/>
      <c r="D72" s="41"/>
      <c r="E72" s="41"/>
      <c r="F72" s="40"/>
      <c r="G72" s="66"/>
    </row>
    <row r="73" spans="1:7" x14ac:dyDescent="0.25">
      <c r="A73" s="18" t="s">
        <v>61</v>
      </c>
      <c r="B73" s="41">
        <v>1179.9770799999999</v>
      </c>
      <c r="C73" s="41">
        <v>568.76128000000006</v>
      </c>
      <c r="D73" s="41">
        <v>67.776629999999997</v>
      </c>
      <c r="E73" s="41"/>
      <c r="F73" s="40"/>
      <c r="G73" s="66"/>
    </row>
    <row r="74" spans="1:7" ht="27.6" x14ac:dyDescent="0.25">
      <c r="A74" s="18" t="s">
        <v>62</v>
      </c>
      <c r="B74" s="41">
        <v>572786.30558000004</v>
      </c>
      <c r="C74" s="41"/>
      <c r="D74" s="41"/>
      <c r="E74" s="41">
        <v>7420.5165100000004</v>
      </c>
      <c r="F74" s="40"/>
      <c r="G74" s="66"/>
    </row>
    <row r="75" spans="1:7" x14ac:dyDescent="0.25">
      <c r="A75" s="18" t="s">
        <v>63</v>
      </c>
      <c r="B75" s="41">
        <v>16550</v>
      </c>
      <c r="C75" s="41">
        <v>2200</v>
      </c>
      <c r="D75" s="41"/>
      <c r="E75" s="41"/>
      <c r="F75" s="40"/>
      <c r="G75" s="66"/>
    </row>
    <row r="76" spans="1:7" x14ac:dyDescent="0.25">
      <c r="A76" s="18" t="s">
        <v>64</v>
      </c>
      <c r="B76" s="41">
        <v>81492.046149999995</v>
      </c>
      <c r="C76" s="41"/>
      <c r="D76" s="41"/>
      <c r="E76" s="41"/>
      <c r="F76" s="40"/>
      <c r="G76" s="66"/>
    </row>
    <row r="77" spans="1:7" x14ac:dyDescent="0.25">
      <c r="A77" s="18" t="s">
        <v>65</v>
      </c>
      <c r="B77" s="41">
        <v>65788.195940000005</v>
      </c>
      <c r="C77" s="41">
        <v>338.79557999999997</v>
      </c>
      <c r="D77" s="41">
        <v>118.75918</v>
      </c>
      <c r="E77" s="41"/>
      <c r="F77" s="40"/>
      <c r="G77" s="66"/>
    </row>
    <row r="78" spans="1:7" x14ac:dyDescent="0.25">
      <c r="A78" s="18" t="s">
        <v>66</v>
      </c>
      <c r="B78" s="41">
        <v>225201.95963999999</v>
      </c>
      <c r="C78" s="41"/>
      <c r="D78" s="41"/>
      <c r="E78" s="41">
        <v>32483.667990000002</v>
      </c>
      <c r="F78" s="40"/>
      <c r="G78" s="66"/>
    </row>
    <row r="79" spans="1:7" ht="27.6" x14ac:dyDescent="0.25">
      <c r="A79" s="18" t="s">
        <v>67</v>
      </c>
      <c r="B79" s="41">
        <v>114427.21741</v>
      </c>
      <c r="C79" s="41"/>
      <c r="D79" s="41"/>
      <c r="E79" s="41">
        <v>70499.584830000007</v>
      </c>
      <c r="F79" s="40"/>
      <c r="G79" s="66"/>
    </row>
    <row r="80" spans="1:7" x14ac:dyDescent="0.25">
      <c r="A80" s="18" t="s">
        <v>68</v>
      </c>
      <c r="B80" s="41">
        <v>13263.7893</v>
      </c>
      <c r="C80" s="41">
        <v>950</v>
      </c>
      <c r="D80" s="41"/>
      <c r="E80" s="41"/>
      <c r="F80" s="40"/>
      <c r="G80" s="66"/>
    </row>
    <row r="81" spans="1:7" ht="27.6" x14ac:dyDescent="0.25">
      <c r="A81" s="18" t="s">
        <v>69</v>
      </c>
      <c r="B81" s="41">
        <v>39022.799679999996</v>
      </c>
      <c r="C81" s="41">
        <v>17594.16</v>
      </c>
      <c r="D81" s="41"/>
      <c r="E81" s="41"/>
      <c r="F81" s="40"/>
      <c r="G81" s="66"/>
    </row>
    <row r="82" spans="1:7" x14ac:dyDescent="0.25">
      <c r="A82" s="18" t="s">
        <v>70</v>
      </c>
      <c r="B82" s="41">
        <v>13208.448689999999</v>
      </c>
      <c r="C82" s="41">
        <v>350</v>
      </c>
      <c r="D82" s="41"/>
      <c r="E82" s="41"/>
      <c r="F82" s="40"/>
      <c r="G82" s="66"/>
    </row>
    <row r="83" spans="1:7" x14ac:dyDescent="0.25">
      <c r="A83" s="18" t="s">
        <v>71</v>
      </c>
      <c r="B83" s="41">
        <v>1583.33438</v>
      </c>
      <c r="C83" s="41"/>
      <c r="D83" s="41"/>
      <c r="E83" s="41"/>
      <c r="F83" s="40"/>
      <c r="G83" s="66"/>
    </row>
    <row r="84" spans="1:7" x14ac:dyDescent="0.25">
      <c r="A84" s="18" t="s">
        <v>72</v>
      </c>
      <c r="B84" s="41">
        <v>13201.375120000001</v>
      </c>
      <c r="C84" s="41">
        <v>4106.018</v>
      </c>
      <c r="D84" s="41">
        <v>341.25</v>
      </c>
      <c r="E84" s="41">
        <v>5867.7326899999998</v>
      </c>
      <c r="F84" s="40"/>
      <c r="G84" s="66"/>
    </row>
    <row r="85" spans="1:7" x14ac:dyDescent="0.25">
      <c r="A85" s="18" t="s">
        <v>73</v>
      </c>
      <c r="B85" s="41">
        <v>8070.7353999999996</v>
      </c>
      <c r="C85" s="41"/>
      <c r="D85" s="41"/>
      <c r="E85" s="41"/>
      <c r="F85" s="40"/>
      <c r="G85" s="66"/>
    </row>
    <row r="86" spans="1:7" x14ac:dyDescent="0.25">
      <c r="A86" s="18" t="s">
        <v>74</v>
      </c>
      <c r="B86" s="41">
        <v>159383.64035</v>
      </c>
      <c r="C86" s="41">
        <v>2100</v>
      </c>
      <c r="D86" s="41"/>
      <c r="E86" s="41"/>
      <c r="F86" s="40"/>
      <c r="G86" s="66"/>
    </row>
    <row r="87" spans="1:7" x14ac:dyDescent="0.25">
      <c r="A87" s="18" t="s">
        <v>75</v>
      </c>
      <c r="B87" s="41">
        <v>85.847700000000003</v>
      </c>
      <c r="C87" s="41"/>
      <c r="D87" s="41"/>
      <c r="E87" s="41"/>
      <c r="F87" s="40"/>
      <c r="G87" s="66"/>
    </row>
    <row r="88" spans="1:7" x14ac:dyDescent="0.25">
      <c r="A88" s="18" t="s">
        <v>76</v>
      </c>
      <c r="B88" s="41">
        <v>119.9147</v>
      </c>
      <c r="C88" s="41"/>
      <c r="D88" s="41"/>
      <c r="E88" s="41"/>
      <c r="F88" s="40"/>
      <c r="G88" s="66"/>
    </row>
    <row r="89" spans="1:7" x14ac:dyDescent="0.25">
      <c r="A89" s="18" t="s">
        <v>77</v>
      </c>
      <c r="B89" s="41">
        <v>100</v>
      </c>
      <c r="C89" s="41"/>
      <c r="D89" s="41"/>
      <c r="E89" s="41"/>
      <c r="F89" s="40"/>
      <c r="G89" s="66"/>
    </row>
    <row r="90" spans="1:7" x14ac:dyDescent="0.25">
      <c r="A90" s="18" t="s">
        <v>78</v>
      </c>
      <c r="B90" s="41">
        <v>15</v>
      </c>
      <c r="C90" s="41"/>
      <c r="D90" s="41"/>
      <c r="E90" s="41"/>
      <c r="F90" s="40"/>
      <c r="G90" s="66"/>
    </row>
    <row r="91" spans="1:7" x14ac:dyDescent="0.25">
      <c r="A91" s="18" t="s">
        <v>79</v>
      </c>
      <c r="B91" s="41">
        <v>6.9408300000000001</v>
      </c>
      <c r="C91" s="41"/>
      <c r="D91" s="41"/>
      <c r="E91" s="41"/>
      <c r="F91" s="40"/>
    </row>
    <row r="92" spans="1:7" x14ac:dyDescent="0.25">
      <c r="A92" s="18" t="s">
        <v>80</v>
      </c>
      <c r="B92" s="41">
        <v>476.85133999999999</v>
      </c>
      <c r="C92" s="41">
        <v>71.297070000000005</v>
      </c>
      <c r="D92" s="41"/>
      <c r="E92" s="41"/>
      <c r="F92" s="40"/>
    </row>
    <row r="93" spans="1:7" x14ac:dyDescent="0.25">
      <c r="A93" s="18" t="s">
        <v>81</v>
      </c>
      <c r="B93" s="41">
        <v>43527.592199999999</v>
      </c>
      <c r="C93" s="41"/>
      <c r="D93" s="41"/>
      <c r="E93" s="41"/>
      <c r="F93" s="40"/>
    </row>
    <row r="94" spans="1:7" ht="27.6" x14ac:dyDescent="0.25">
      <c r="A94" s="18" t="s">
        <v>82</v>
      </c>
      <c r="B94" s="41">
        <v>69.665530000000004</v>
      </c>
      <c r="C94" s="41">
        <v>66.915530000000004</v>
      </c>
      <c r="D94" s="41"/>
      <c r="E94" s="41"/>
      <c r="F94" s="40"/>
    </row>
    <row r="95" spans="1:7" x14ac:dyDescent="0.25">
      <c r="A95" s="18" t="s">
        <v>83</v>
      </c>
      <c r="B95" s="41">
        <v>-938.03166999999996</v>
      </c>
      <c r="C95" s="41"/>
      <c r="D95" s="41"/>
      <c r="E95" s="41"/>
      <c r="F95" s="40"/>
    </row>
    <row r="96" spans="1:7" x14ac:dyDescent="0.25">
      <c r="A96" s="18" t="s">
        <v>84</v>
      </c>
      <c r="B96" s="41">
        <v>1310.2950000000001</v>
      </c>
      <c r="C96" s="41"/>
      <c r="D96" s="41"/>
      <c r="E96" s="41"/>
      <c r="F96" s="40"/>
    </row>
    <row r="97" spans="1:6" x14ac:dyDescent="0.25">
      <c r="A97" s="18" t="s">
        <v>85</v>
      </c>
      <c r="B97" s="41">
        <v>218.85674</v>
      </c>
      <c r="C97" s="41"/>
      <c r="D97" s="41"/>
      <c r="E97" s="41"/>
      <c r="F97" s="40"/>
    </row>
    <row r="98" spans="1:6" x14ac:dyDescent="0.25">
      <c r="A98" s="18" t="s">
        <v>86</v>
      </c>
      <c r="B98" s="41">
        <v>6841.6678099999999</v>
      </c>
      <c r="C98" s="41">
        <v>119</v>
      </c>
      <c r="D98" s="41">
        <v>103</v>
      </c>
      <c r="E98" s="41"/>
      <c r="F98" s="40"/>
    </row>
    <row r="99" spans="1:6" x14ac:dyDescent="0.25">
      <c r="A99" s="18" t="s">
        <v>87</v>
      </c>
      <c r="B99" s="41">
        <v>124.6922</v>
      </c>
      <c r="C99" s="41"/>
      <c r="D99" s="41"/>
      <c r="E99" s="41">
        <v>124.6922</v>
      </c>
      <c r="F99" s="40"/>
    </row>
    <row r="100" spans="1:6" x14ac:dyDescent="0.25">
      <c r="A100" s="18" t="s">
        <v>88</v>
      </c>
      <c r="B100" s="41">
        <v>105.47817000000001</v>
      </c>
      <c r="C100" s="41"/>
      <c r="D100" s="41"/>
      <c r="E100" s="41"/>
      <c r="F100" s="40"/>
    </row>
    <row r="101" spans="1:6" x14ac:dyDescent="0.25">
      <c r="A101" s="18" t="s">
        <v>89</v>
      </c>
      <c r="B101" s="41">
        <v>10639.947</v>
      </c>
      <c r="C101" s="41">
        <v>244.07419999999999</v>
      </c>
      <c r="D101" s="41">
        <v>164.6</v>
      </c>
      <c r="E101" s="41"/>
      <c r="F101" s="40"/>
    </row>
    <row r="102" spans="1:6" x14ac:dyDescent="0.25">
      <c r="A102" s="18" t="s">
        <v>90</v>
      </c>
      <c r="B102" s="41">
        <v>10</v>
      </c>
      <c r="C102" s="41"/>
      <c r="D102" s="41"/>
      <c r="E102" s="41"/>
      <c r="F102" s="40"/>
    </row>
    <row r="103" spans="1:6" ht="27.6" x14ac:dyDescent="0.25">
      <c r="A103" s="18" t="s">
        <v>91</v>
      </c>
      <c r="B103" s="41">
        <v>2097.2962299999999</v>
      </c>
      <c r="C103" s="41"/>
      <c r="D103" s="41"/>
      <c r="E103" s="41"/>
      <c r="F103" s="40"/>
    </row>
    <row r="104" spans="1:6" x14ac:dyDescent="0.25">
      <c r="A104" s="18" t="s">
        <v>92</v>
      </c>
      <c r="B104" s="41">
        <v>1019.26678</v>
      </c>
      <c r="C104" s="41"/>
      <c r="D104" s="41"/>
      <c r="E104" s="41">
        <v>980.98099999999999</v>
      </c>
      <c r="F104" s="40"/>
    </row>
    <row r="105" spans="1:6" ht="27.6" x14ac:dyDescent="0.25">
      <c r="A105" s="18" t="s">
        <v>93</v>
      </c>
      <c r="B105" s="41">
        <v>2611.8164000000002</v>
      </c>
      <c r="C105" s="41"/>
      <c r="D105" s="41">
        <v>250</v>
      </c>
      <c r="E105" s="41"/>
      <c r="F105" s="40"/>
    </row>
    <row r="106" spans="1:6" x14ac:dyDescent="0.25">
      <c r="A106" s="19" t="s">
        <v>94</v>
      </c>
      <c r="B106" s="42">
        <v>1418370.46575</v>
      </c>
      <c r="C106" s="42">
        <v>31095.647659999999</v>
      </c>
      <c r="D106" s="42">
        <v>1045.38581</v>
      </c>
      <c r="E106" s="42">
        <v>117377.17522</v>
      </c>
      <c r="F106" s="40"/>
    </row>
    <row r="107" spans="1:6" x14ac:dyDescent="0.25">
      <c r="B107" s="40"/>
      <c r="C107" s="40"/>
      <c r="D107" s="40"/>
      <c r="E107" s="40"/>
    </row>
  </sheetData>
  <mergeCells count="64">
    <mergeCell ref="A63:D63"/>
    <mergeCell ref="A58:D58"/>
    <mergeCell ref="A59:D59"/>
    <mergeCell ref="A60:D60"/>
    <mergeCell ref="A61:D61"/>
    <mergeCell ref="A62:D62"/>
    <mergeCell ref="A53:D53"/>
    <mergeCell ref="A54:D54"/>
    <mergeCell ref="A55:D55"/>
    <mergeCell ref="A56:D56"/>
    <mergeCell ref="A57:D57"/>
    <mergeCell ref="A50:D50"/>
    <mergeCell ref="A51:D51"/>
    <mergeCell ref="A52:D52"/>
    <mergeCell ref="A45:D45"/>
    <mergeCell ref="A46:D46"/>
    <mergeCell ref="A47:D47"/>
    <mergeCell ref="A48:D48"/>
    <mergeCell ref="A49:D49"/>
    <mergeCell ref="A41:D41"/>
    <mergeCell ref="A42:D42"/>
    <mergeCell ref="A43:D43"/>
    <mergeCell ref="A44:D44"/>
    <mergeCell ref="A36:D36"/>
    <mergeCell ref="A37:D37"/>
    <mergeCell ref="A38:D38"/>
    <mergeCell ref="A39:D39"/>
    <mergeCell ref="A40:D40"/>
    <mergeCell ref="A32:D32"/>
    <mergeCell ref="A33:D33"/>
    <mergeCell ref="A34:D34"/>
    <mergeCell ref="A35:D35"/>
    <mergeCell ref="A28:D28"/>
    <mergeCell ref="A29:D29"/>
    <mergeCell ref="A30:D30"/>
    <mergeCell ref="A31:D31"/>
    <mergeCell ref="A23:D23"/>
    <mergeCell ref="A24:D24"/>
    <mergeCell ref="A25:D25"/>
    <mergeCell ref="A26:D26"/>
    <mergeCell ref="A27:D27"/>
    <mergeCell ref="A19:D19"/>
    <mergeCell ref="A20:D20"/>
    <mergeCell ref="A21:D21"/>
    <mergeCell ref="A22:D22"/>
    <mergeCell ref="A15:D15"/>
    <mergeCell ref="A16:D16"/>
    <mergeCell ref="A17:D17"/>
    <mergeCell ref="A18:D18"/>
    <mergeCell ref="A1:E1"/>
    <mergeCell ref="A2:E2"/>
    <mergeCell ref="A5:D5"/>
    <mergeCell ref="A64:D64"/>
    <mergeCell ref="A66:A67"/>
    <mergeCell ref="B66:B67"/>
    <mergeCell ref="C66:E66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0866141732283472" right="0.2" top="0.34" bottom="0.49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topLeftCell="A22" zoomScaleNormal="100" zoomScaleSheetLayoutView="100" workbookViewId="0">
      <selection activeCell="B29" sqref="B29"/>
    </sheetView>
  </sheetViews>
  <sheetFormatPr defaultColWidth="8.77734375" defaultRowHeight="13.8" x14ac:dyDescent="0.25"/>
  <cols>
    <col min="1" max="1" width="38.21875" style="30" customWidth="1"/>
    <col min="2" max="2" width="13.21875" style="30" customWidth="1"/>
    <col min="3" max="3" width="10.5546875" style="30" customWidth="1"/>
    <col min="4" max="4" width="11.44140625" style="30" customWidth="1"/>
    <col min="5" max="5" width="13.21875" style="30" customWidth="1"/>
    <col min="6" max="6" width="12.21875" style="30" customWidth="1"/>
    <col min="7" max="7" width="12.5546875" style="30" customWidth="1"/>
    <col min="8" max="8" width="12.77734375" style="30" customWidth="1"/>
    <col min="9" max="9" width="10.77734375" style="30" customWidth="1"/>
    <col min="10" max="10" width="12.77734375" style="30" customWidth="1"/>
    <col min="11" max="11" width="11" style="30" customWidth="1"/>
    <col min="12" max="13" width="11.77734375" style="30" customWidth="1"/>
    <col min="14" max="14" width="11.21875" style="30" customWidth="1"/>
    <col min="15" max="15" width="11.5546875" style="30" customWidth="1"/>
    <col min="16" max="16384" width="8.77734375" style="30"/>
  </cols>
  <sheetData>
    <row r="1" spans="1:20" s="27" customFormat="1" ht="15.6" x14ac:dyDescent="0.3">
      <c r="A1" s="26" t="s">
        <v>55</v>
      </c>
      <c r="C1" s="28" t="s">
        <v>13</v>
      </c>
    </row>
    <row r="2" spans="1:20" x14ac:dyDescent="0.25">
      <c r="A2" s="29" t="str">
        <f>TEXT(EndData2,"[$-FC19]ДД.ММ.ГГГ")</f>
        <v>19.11.2020</v>
      </c>
      <c r="B2" s="29">
        <f>A2+1</f>
        <v>44155</v>
      </c>
      <c r="C2" s="25" t="str">
        <f>TEXT(B2,"[$-FC19]ДД.ММ.ГГГ")</f>
        <v>20.11.2020</v>
      </c>
      <c r="P2" s="31" t="s">
        <v>12</v>
      </c>
    </row>
    <row r="3" spans="1:20" ht="51.75" customHeight="1" x14ac:dyDescent="0.25">
      <c r="A3" s="22" t="s">
        <v>15</v>
      </c>
      <c r="B3" s="32" t="s">
        <v>16</v>
      </c>
      <c r="C3" s="33" t="s">
        <v>17</v>
      </c>
      <c r="D3" s="33" t="s">
        <v>18</v>
      </c>
      <c r="E3" s="33" t="s">
        <v>19</v>
      </c>
      <c r="F3" s="33" t="s">
        <v>20</v>
      </c>
      <c r="G3" s="33" t="s">
        <v>21</v>
      </c>
      <c r="H3" s="33" t="s">
        <v>22</v>
      </c>
      <c r="I3" s="33" t="s">
        <v>23</v>
      </c>
      <c r="J3" s="33" t="s">
        <v>24</v>
      </c>
      <c r="K3" s="33" t="s">
        <v>25</v>
      </c>
      <c r="L3" s="33" t="s">
        <v>26</v>
      </c>
      <c r="M3" s="33" t="s">
        <v>27</v>
      </c>
      <c r="N3" s="33" t="s">
        <v>28</v>
      </c>
      <c r="O3" s="33" t="s">
        <v>29</v>
      </c>
      <c r="P3" s="34" t="s">
        <v>11</v>
      </c>
    </row>
    <row r="4" spans="1:20" ht="26.4" x14ac:dyDescent="0.25">
      <c r="A4" s="20" t="s">
        <v>31</v>
      </c>
      <c r="B4" s="23"/>
      <c r="C4" s="23"/>
      <c r="D4" s="23"/>
      <c r="E4" s="23"/>
      <c r="F4" s="23"/>
      <c r="G4" s="23"/>
      <c r="H4" s="23"/>
      <c r="I4" s="23"/>
      <c r="J4" s="23">
        <v>3529.41005</v>
      </c>
      <c r="K4" s="23"/>
      <c r="L4" s="23"/>
      <c r="M4" s="23"/>
      <c r="N4" s="23"/>
      <c r="O4" s="23"/>
      <c r="P4" s="43">
        <v>3529.41005</v>
      </c>
      <c r="Q4" s="31"/>
      <c r="R4" s="31"/>
      <c r="S4" s="31"/>
      <c r="T4" s="31"/>
    </row>
    <row r="5" spans="1:20" ht="39.6" x14ac:dyDescent="0.25">
      <c r="A5" s="20" t="s">
        <v>32</v>
      </c>
      <c r="B5" s="23">
        <v>51992.282509999997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43">
        <v>51992.282509999997</v>
      </c>
      <c r="Q5" s="31"/>
      <c r="R5" s="31"/>
      <c r="S5" s="31"/>
      <c r="T5" s="31"/>
    </row>
    <row r="6" spans="1:20" ht="105.6" x14ac:dyDescent="0.25">
      <c r="A6" s="20" t="s">
        <v>33</v>
      </c>
      <c r="B6" s="23">
        <v>-1705.72</v>
      </c>
      <c r="C6" s="23">
        <v>6023.8216499999999</v>
      </c>
      <c r="D6" s="23"/>
      <c r="E6" s="23"/>
      <c r="F6" s="23"/>
      <c r="G6" s="23">
        <v>2734.489</v>
      </c>
      <c r="H6" s="23"/>
      <c r="I6" s="23"/>
      <c r="J6" s="23"/>
      <c r="K6" s="23">
        <v>4484.0394299999998</v>
      </c>
      <c r="L6" s="23"/>
      <c r="M6" s="23">
        <v>-3277.4384399999999</v>
      </c>
      <c r="N6" s="23">
        <v>82.151499999999999</v>
      </c>
      <c r="O6" s="23">
        <v>653.01679999999999</v>
      </c>
      <c r="P6" s="43">
        <v>8994.3599400000003</v>
      </c>
      <c r="Q6" s="31"/>
      <c r="R6" s="31"/>
      <c r="S6" s="31"/>
      <c r="T6" s="31"/>
    </row>
    <row r="7" spans="1:20" ht="39.6" x14ac:dyDescent="0.25">
      <c r="A7" s="20" t="s">
        <v>34</v>
      </c>
      <c r="B7" s="23">
        <v>17607.952109999998</v>
      </c>
      <c r="C7" s="23"/>
      <c r="D7" s="23"/>
      <c r="E7" s="23"/>
      <c r="F7" s="23"/>
      <c r="G7" s="23"/>
      <c r="H7" s="23"/>
      <c r="I7" s="23"/>
      <c r="J7" s="23"/>
      <c r="K7" s="23">
        <v>681.38099999999997</v>
      </c>
      <c r="L7" s="23"/>
      <c r="M7" s="23"/>
      <c r="N7" s="23"/>
      <c r="O7" s="23"/>
      <c r="P7" s="43">
        <v>18289.33311</v>
      </c>
      <c r="Q7" s="31"/>
      <c r="R7" s="31"/>
      <c r="S7" s="31"/>
      <c r="T7" s="31"/>
    </row>
    <row r="8" spans="1:20" ht="316.8" x14ac:dyDescent="0.25">
      <c r="A8" s="20" t="s">
        <v>35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>
        <v>1500</v>
      </c>
      <c r="O8" s="23"/>
      <c r="P8" s="43">
        <v>1500</v>
      </c>
      <c r="Q8" s="31"/>
      <c r="R8" s="31"/>
      <c r="S8" s="31"/>
      <c r="T8" s="31"/>
    </row>
    <row r="9" spans="1:20" ht="158.4" x14ac:dyDescent="0.25">
      <c r="A9" s="20" t="s">
        <v>36</v>
      </c>
      <c r="B9" s="23">
        <v>47281.641040000002</v>
      </c>
      <c r="C9" s="23">
        <v>-62.999499999999998</v>
      </c>
      <c r="D9" s="23"/>
      <c r="E9" s="23">
        <v>12000</v>
      </c>
      <c r="F9" s="23"/>
      <c r="G9" s="23"/>
      <c r="H9" s="23">
        <v>-82.881699999999995</v>
      </c>
      <c r="I9" s="23">
        <v>1062</v>
      </c>
      <c r="J9" s="23">
        <v>10564.02</v>
      </c>
      <c r="K9" s="23"/>
      <c r="L9" s="23"/>
      <c r="M9" s="23">
        <v>-468.18189999999998</v>
      </c>
      <c r="N9" s="23">
        <v>200</v>
      </c>
      <c r="O9" s="23">
        <v>6835.5</v>
      </c>
      <c r="P9" s="43">
        <v>77329.097940000007</v>
      </c>
      <c r="Q9" s="31"/>
      <c r="R9" s="31"/>
      <c r="S9" s="31"/>
      <c r="T9" s="31"/>
    </row>
    <row r="10" spans="1:20" ht="92.4" x14ac:dyDescent="0.25">
      <c r="A10" s="20" t="s">
        <v>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>
        <v>-310.0093</v>
      </c>
      <c r="N10" s="23"/>
      <c r="O10" s="23"/>
      <c r="P10" s="43">
        <v>-310.0093</v>
      </c>
      <c r="Q10" s="31"/>
      <c r="R10" s="31"/>
      <c r="S10" s="31"/>
      <c r="T10" s="31"/>
    </row>
    <row r="11" spans="1:20" ht="132" x14ac:dyDescent="0.25">
      <c r="A11" s="20" t="s">
        <v>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>
        <v>-33.064830000000001</v>
      </c>
      <c r="N11" s="23"/>
      <c r="O11" s="23"/>
      <c r="P11" s="43">
        <v>-33.064830000000001</v>
      </c>
      <c r="Q11" s="31"/>
      <c r="R11" s="31"/>
      <c r="S11" s="31"/>
      <c r="T11" s="31"/>
    </row>
    <row r="12" spans="1:20" ht="118.8" x14ac:dyDescent="0.25">
      <c r="A12" s="20" t="s">
        <v>39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>
        <v>400</v>
      </c>
      <c r="M12" s="23">
        <v>-403.66</v>
      </c>
      <c r="N12" s="23"/>
      <c r="O12" s="23"/>
      <c r="P12" s="43">
        <v>-3.66</v>
      </c>
      <c r="Q12" s="31"/>
      <c r="R12" s="31"/>
      <c r="S12" s="31"/>
      <c r="T12" s="31"/>
    </row>
    <row r="13" spans="1:20" ht="118.8" x14ac:dyDescent="0.25">
      <c r="A13" s="20" t="s">
        <v>40</v>
      </c>
      <c r="B13" s="23">
        <v>18767.849300000002</v>
      </c>
      <c r="C13" s="23"/>
      <c r="D13" s="23"/>
      <c r="E13" s="23">
        <v>5048</v>
      </c>
      <c r="F13" s="23"/>
      <c r="G13" s="23"/>
      <c r="H13" s="23"/>
      <c r="I13" s="23"/>
      <c r="J13" s="23">
        <v>24617.220789999999</v>
      </c>
      <c r="K13" s="23"/>
      <c r="L13" s="23"/>
      <c r="M13" s="23">
        <v>-929.58043999999995</v>
      </c>
      <c r="N13" s="23"/>
      <c r="O13" s="23">
        <v>1300</v>
      </c>
      <c r="P13" s="43">
        <v>48803.489650000003</v>
      </c>
      <c r="Q13" s="31"/>
      <c r="R13" s="31"/>
      <c r="S13" s="31"/>
      <c r="T13" s="31"/>
    </row>
    <row r="14" spans="1:20" ht="66" x14ac:dyDescent="0.25">
      <c r="A14" s="20" t="s">
        <v>41</v>
      </c>
      <c r="B14" s="23"/>
      <c r="C14" s="23">
        <v>150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3">
        <v>150</v>
      </c>
      <c r="Q14" s="31"/>
      <c r="R14" s="31"/>
      <c r="S14" s="31"/>
      <c r="T14" s="31"/>
    </row>
    <row r="15" spans="1:20" ht="92.4" x14ac:dyDescent="0.25">
      <c r="A15" s="20" t="s">
        <v>42</v>
      </c>
      <c r="B15" s="23"/>
      <c r="C15" s="23"/>
      <c r="D15" s="23"/>
      <c r="E15" s="23">
        <v>51.8</v>
      </c>
      <c r="F15" s="23"/>
      <c r="G15" s="23"/>
      <c r="H15" s="23"/>
      <c r="I15" s="23"/>
      <c r="J15" s="23"/>
      <c r="K15" s="23"/>
      <c r="L15" s="23">
        <v>100</v>
      </c>
      <c r="M15" s="23">
        <v>-113.63154</v>
      </c>
      <c r="N15" s="23">
        <v>105</v>
      </c>
      <c r="O15" s="23">
        <v>103.0035</v>
      </c>
      <c r="P15" s="43">
        <v>246.17196000000001</v>
      </c>
      <c r="Q15" s="31"/>
      <c r="R15" s="31"/>
      <c r="S15" s="31"/>
      <c r="T15" s="31"/>
    </row>
    <row r="16" spans="1:20" ht="79.2" x14ac:dyDescent="0.25">
      <c r="A16" s="20" t="s">
        <v>43</v>
      </c>
      <c r="B16" s="23">
        <v>1571.91713</v>
      </c>
      <c r="C16" s="23"/>
      <c r="D16" s="23"/>
      <c r="E16" s="23"/>
      <c r="F16" s="23">
        <v>630</v>
      </c>
      <c r="G16" s="23"/>
      <c r="H16" s="23"/>
      <c r="I16" s="23"/>
      <c r="J16" s="23">
        <v>6.58</v>
      </c>
      <c r="K16" s="23"/>
      <c r="L16" s="23"/>
      <c r="M16" s="23"/>
      <c r="N16" s="23"/>
      <c r="O16" s="23"/>
      <c r="P16" s="43">
        <v>2208.4971300000002</v>
      </c>
      <c r="Q16" s="31"/>
      <c r="R16" s="31"/>
      <c r="S16" s="31"/>
      <c r="T16" s="31"/>
    </row>
    <row r="17" spans="1:20" ht="171.6" x14ac:dyDescent="0.25">
      <c r="A17" s="20" t="s">
        <v>44</v>
      </c>
      <c r="B17" s="23"/>
      <c r="C17" s="23"/>
      <c r="D17" s="23"/>
      <c r="E17" s="23"/>
      <c r="F17" s="23"/>
      <c r="G17" s="23"/>
      <c r="H17" s="23"/>
      <c r="I17" s="23"/>
      <c r="J17" s="23">
        <v>62.582999999999998</v>
      </c>
      <c r="K17" s="23"/>
      <c r="L17" s="23"/>
      <c r="M17" s="23"/>
      <c r="N17" s="23"/>
      <c r="O17" s="23"/>
      <c r="P17" s="43">
        <v>62.582999999999998</v>
      </c>
      <c r="Q17" s="31"/>
      <c r="R17" s="31"/>
      <c r="S17" s="31"/>
      <c r="T17" s="31"/>
    </row>
    <row r="18" spans="1:20" ht="52.8" x14ac:dyDescent="0.25">
      <c r="A18" s="20" t="s">
        <v>45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>
        <v>1.0000000000000001E-5</v>
      </c>
      <c r="M18" s="23"/>
      <c r="N18" s="23"/>
      <c r="O18" s="23"/>
      <c r="P18" s="43">
        <v>1.0000000000000001E-5</v>
      </c>
      <c r="Q18" s="31"/>
      <c r="R18" s="31"/>
      <c r="S18" s="31"/>
      <c r="T18" s="31"/>
    </row>
    <row r="19" spans="1:20" ht="92.4" x14ac:dyDescent="0.25">
      <c r="A19" s="20" t="s">
        <v>46</v>
      </c>
      <c r="B19" s="23"/>
      <c r="C19" s="23">
        <v>1.0000000000000001E-5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43">
        <v>1.0000000000000001E-5</v>
      </c>
      <c r="Q19" s="31"/>
      <c r="R19" s="31"/>
      <c r="S19" s="31"/>
      <c r="T19" s="31"/>
    </row>
    <row r="20" spans="1:20" ht="66" x14ac:dyDescent="0.25">
      <c r="A20" s="20" t="s">
        <v>47</v>
      </c>
      <c r="B20" s="23"/>
      <c r="C20" s="23">
        <v>3558.25486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43">
        <v>3558.25486</v>
      </c>
      <c r="Q20" s="31"/>
      <c r="R20" s="31"/>
      <c r="S20" s="31"/>
      <c r="T20" s="31"/>
    </row>
    <row r="21" spans="1:20" ht="79.2" x14ac:dyDescent="0.25">
      <c r="A21" s="20" t="s">
        <v>48</v>
      </c>
      <c r="B21" s="23"/>
      <c r="C21" s="23"/>
      <c r="D21" s="23"/>
      <c r="E21" s="23"/>
      <c r="F21" s="23"/>
      <c r="G21" s="23"/>
      <c r="H21" s="23"/>
      <c r="I21" s="23"/>
      <c r="J21" s="23">
        <v>270</v>
      </c>
      <c r="K21" s="23"/>
      <c r="L21" s="23"/>
      <c r="M21" s="23"/>
      <c r="N21" s="23"/>
      <c r="O21" s="23"/>
      <c r="P21" s="43">
        <v>270</v>
      </c>
      <c r="Q21" s="31"/>
      <c r="R21" s="31"/>
      <c r="S21" s="31"/>
      <c r="T21" s="31"/>
    </row>
    <row r="22" spans="1:20" ht="66" x14ac:dyDescent="0.25">
      <c r="A22" s="20" t="s">
        <v>49</v>
      </c>
      <c r="B22" s="23">
        <v>12030.415999999999</v>
      </c>
      <c r="C22" s="23">
        <v>5659.7142599999997</v>
      </c>
      <c r="D22" s="23">
        <v>980</v>
      </c>
      <c r="E22" s="23">
        <v>1105.86015</v>
      </c>
      <c r="F22" s="23">
        <v>359.35199999999998</v>
      </c>
      <c r="G22" s="23">
        <v>593.71199999999999</v>
      </c>
      <c r="H22" s="23">
        <v>447.11599999999999</v>
      </c>
      <c r="I22" s="23">
        <v>116.52618</v>
      </c>
      <c r="J22" s="23">
        <v>1650</v>
      </c>
      <c r="K22" s="23">
        <v>389.298</v>
      </c>
      <c r="L22" s="23">
        <v>1184.82</v>
      </c>
      <c r="M22" s="23">
        <v>675.52115000000003</v>
      </c>
      <c r="N22" s="23">
        <v>1179.25225</v>
      </c>
      <c r="O22" s="23">
        <v>929.64</v>
      </c>
      <c r="P22" s="43">
        <v>27301.227989999999</v>
      </c>
      <c r="Q22" s="31"/>
      <c r="R22" s="31"/>
      <c r="S22" s="31"/>
      <c r="T22" s="31"/>
    </row>
    <row r="23" spans="1:20" ht="66" x14ac:dyDescent="0.25">
      <c r="A23" s="20" t="s">
        <v>50</v>
      </c>
      <c r="B23" s="23">
        <v>41030.421450000002</v>
      </c>
      <c r="C23" s="23"/>
      <c r="D23" s="23"/>
      <c r="E23" s="23"/>
      <c r="F23" s="23"/>
      <c r="G23" s="23"/>
      <c r="H23" s="23"/>
      <c r="I23" s="23"/>
      <c r="J23" s="23">
        <v>5459.7426599999999</v>
      </c>
      <c r="K23" s="23"/>
      <c r="L23" s="23"/>
      <c r="M23" s="23"/>
      <c r="N23" s="23"/>
      <c r="O23" s="23"/>
      <c r="P23" s="43">
        <v>46490.164109999998</v>
      </c>
      <c r="Q23" s="31"/>
      <c r="R23" s="31"/>
      <c r="S23" s="31"/>
      <c r="T23" s="31"/>
    </row>
    <row r="24" spans="1:20" ht="26.4" x14ac:dyDescent="0.25">
      <c r="A24" s="20" t="s">
        <v>51</v>
      </c>
      <c r="B24" s="23"/>
      <c r="C24" s="23"/>
      <c r="D24" s="23"/>
      <c r="E24" s="23"/>
      <c r="F24" s="23"/>
      <c r="G24" s="23"/>
      <c r="H24" s="23"/>
      <c r="I24" s="23"/>
      <c r="J24" s="23">
        <v>847.65022999999997</v>
      </c>
      <c r="K24" s="23"/>
      <c r="L24" s="23"/>
      <c r="M24" s="23"/>
      <c r="N24" s="23"/>
      <c r="O24" s="23"/>
      <c r="P24" s="43">
        <v>847.65022999999997</v>
      </c>
      <c r="Q24" s="31"/>
      <c r="R24" s="31"/>
      <c r="S24" s="31"/>
      <c r="T24" s="31"/>
    </row>
    <row r="25" spans="1:20" ht="66" x14ac:dyDescent="0.25">
      <c r="A25" s="20" t="s">
        <v>52</v>
      </c>
      <c r="B25" s="23">
        <v>-7052.6315999999997</v>
      </c>
      <c r="C25" s="23"/>
      <c r="D25" s="23">
        <v>500</v>
      </c>
      <c r="E25" s="23"/>
      <c r="F25" s="23"/>
      <c r="G25" s="23"/>
      <c r="H25" s="23">
        <v>219.49261000000001</v>
      </c>
      <c r="I25" s="23"/>
      <c r="J25" s="23"/>
      <c r="K25" s="23"/>
      <c r="L25" s="23"/>
      <c r="M25" s="23"/>
      <c r="N25" s="23"/>
      <c r="O25" s="23"/>
      <c r="P25" s="43">
        <v>-6333.1389900000004</v>
      </c>
      <c r="Q25" s="31"/>
      <c r="R25" s="31"/>
      <c r="S25" s="31"/>
      <c r="T25" s="31"/>
    </row>
    <row r="26" spans="1:20" ht="26.4" x14ac:dyDescent="0.25">
      <c r="A26" s="20" t="s">
        <v>53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>
        <v>-69.8</v>
      </c>
      <c r="P26" s="43">
        <v>-69.8</v>
      </c>
      <c r="Q26" s="31"/>
      <c r="R26" s="31"/>
      <c r="S26" s="31"/>
      <c r="T26" s="31"/>
    </row>
    <row r="27" spans="1:20" x14ac:dyDescent="0.25">
      <c r="A27" s="21" t="s">
        <v>54</v>
      </c>
      <c r="B27" s="24">
        <v>181524.12794000001</v>
      </c>
      <c r="C27" s="24">
        <v>15328.791279999999</v>
      </c>
      <c r="D27" s="24">
        <v>1480</v>
      </c>
      <c r="E27" s="24">
        <v>18205.66015</v>
      </c>
      <c r="F27" s="24">
        <v>989.35199999999998</v>
      </c>
      <c r="G27" s="24">
        <v>3328.201</v>
      </c>
      <c r="H27" s="24">
        <v>583.72690999999998</v>
      </c>
      <c r="I27" s="24">
        <v>1178.5261800000001</v>
      </c>
      <c r="J27" s="24">
        <v>47007.206729999998</v>
      </c>
      <c r="K27" s="24">
        <v>5554.7184299999999</v>
      </c>
      <c r="L27" s="24">
        <v>1684.8200099999999</v>
      </c>
      <c r="M27" s="24">
        <v>-4860.0452999999998</v>
      </c>
      <c r="N27" s="24">
        <v>3066.4037499999999</v>
      </c>
      <c r="O27" s="24">
        <v>9751.3603000000003</v>
      </c>
      <c r="P27" s="43">
        <v>284822.84938000003</v>
      </c>
      <c r="Q27" s="39"/>
      <c r="R27" s="39"/>
      <c r="S27" s="39"/>
      <c r="T27" s="39"/>
    </row>
    <row r="28" spans="1:20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20" x14ac:dyDescent="0.25">
      <c r="A29" s="35" t="s">
        <v>30</v>
      </c>
      <c r="B29" s="44">
        <f>Учреждения!B106+'Муниципальные районы'!P27</f>
        <v>1703193.31513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20" ht="32.25" customHeight="1" x14ac:dyDescent="0.25">
      <c r="A30" s="35" t="str">
        <f>CONCATENATE("Остатки бюджетных средств на ",C2,"г.")</f>
        <v>Остатки бюджетных средств на 20.11.2020г.</v>
      </c>
      <c r="B30" s="44">
        <v>1635576.3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20" ht="13.2" customHeight="1" x14ac:dyDescent="0.25"/>
    <row r="32" spans="1:20" x14ac:dyDescent="0.25">
      <c r="A32" s="61" t="s">
        <v>96</v>
      </c>
      <c r="B32" s="58"/>
      <c r="C32" s="58"/>
      <c r="D32" s="58"/>
      <c r="E32" s="58"/>
    </row>
  </sheetData>
  <mergeCells count="1">
    <mergeCell ref="A32:E3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2020-11-26T23:19:07Z</dcterms:modified>
</cp:coreProperties>
</file>