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Бюджетополучатели" sheetId="1" r:id="rId1"/>
    <sheet name="Муниципальные районы" sheetId="2" r:id="rId2"/>
  </sheets>
  <definedNames>
    <definedName name="Date">Бюджетополучатели!$E$8</definedName>
    <definedName name="EndData">Бюджетополучатели!$E$5</definedName>
    <definedName name="EndData1">Бюджетополучатели!$E$2</definedName>
    <definedName name="EndData2">'Муниципальные районы'!$A$1</definedName>
    <definedName name="EndDate">Бюджетополучатели!$E$9</definedName>
    <definedName name="period">Бюджетополучатели!$E$6</definedName>
    <definedName name="StartData">Бюджетополучатели!$E$4</definedName>
    <definedName name="StartData1">Бюджетополучатели!$E$1</definedName>
    <definedName name="Year">Бюджетополучатели!$E$7</definedName>
    <definedName name="_xlnm.Print_Titles" localSheetId="0">Бюджетополучатели!$35:$36</definedName>
    <definedName name="_xlnm.Print_Titles" localSheetId="1">'Муниципальные районы'!$1:$3</definedName>
    <definedName name="_xlnm.Print_Area" localSheetId="0">Бюджетополучатели!$A$1:$D$79</definedName>
    <definedName name="_xlnm.Print_Area" localSheetId="1">'Муниципальные районы'!$A$1:$P$51</definedName>
  </definedNames>
  <calcPr calcId="162913" refMode="R1C1"/>
</workbook>
</file>

<file path=xl/calcChain.xml><?xml version="1.0" encoding="utf-8"?>
<calcChain xmlns="http://schemas.openxmlformats.org/spreadsheetml/2006/main">
  <c r="D13" i="1" l="1"/>
  <c r="D10" i="1"/>
  <c r="D9" i="1" s="1"/>
  <c r="D6" i="1" s="1"/>
  <c r="E3" i="1" l="1"/>
  <c r="H1" i="1" l="1"/>
  <c r="F1" i="1" l="1"/>
  <c r="E6" i="1" s="1"/>
  <c r="A2" i="1" s="1"/>
  <c r="G3" i="1" l="1"/>
  <c r="F3" i="1" l="1"/>
  <c r="A2" i="2"/>
  <c r="G1" i="1" l="1"/>
  <c r="G2" i="1"/>
  <c r="F2" i="1"/>
</calcChain>
</file>

<file path=xl/sharedStrings.xml><?xml version="1.0" encoding="utf-8"?>
<sst xmlns="http://schemas.openxmlformats.org/spreadsheetml/2006/main" count="146" uniqueCount="144">
  <si>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</si>
  <si>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</si>
  <si>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</si>
  <si>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</si>
  <si>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</si>
  <si>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</si>
  <si>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</si>
  <si>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</si>
  <si>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</si>
  <si>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</si>
  <si>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</si>
  <si>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</si>
  <si>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</si>
  <si>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</si>
  <si>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</si>
  <si>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</si>
  <si>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</si>
  <si>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</si>
  <si>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</si>
  <si>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</si>
  <si>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</si>
  <si>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</si>
  <si>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</si>
  <si>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</si>
  <si>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</si>
  <si>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</si>
  <si>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</si>
  <si>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</si>
  <si>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</si>
  <si>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</si>
  <si>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</si>
  <si>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</si>
  <si>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</si>
  <si>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01.01.2020</t>
  </si>
  <si>
    <t>01.11.2020</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</si>
  <si>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</si>
  <si>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</si>
  <si>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</si>
  <si>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</si>
  <si>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</si>
  <si>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</si>
  <si>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</si>
  <si>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</si>
  <si>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</si>
  <si>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</si>
  <si>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</si>
  <si>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</si>
  <si>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</si>
  <si>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</si>
  <si>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</si>
  <si>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</si>
  <si>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</si>
  <si>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</si>
  <si>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</si>
  <si>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</si>
  <si>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</si>
  <si>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</si>
  <si>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</si>
  <si>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</si>
  <si>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</si>
  <si>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Осуществление первичного воинского учета на территориях, где отсутствуют военные комиссариаты</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</si>
  <si>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</si>
  <si>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</si>
  <si>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</si>
  <si>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</si>
  <si>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</si>
  <si>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</si>
  <si>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модельных муниципальных библиотек</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</si>
  <si>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</si>
  <si>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</si>
  <si>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</si>
  <si>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</si>
  <si>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</si>
  <si>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</si>
  <si>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</si>
  <si>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</si>
  <si>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Модернизация (капитальный ремонт, реконструкция) региональных и муниципальных детских школ искусств по видам искусств</t>
  </si>
  <si>
    <t>Реализация мероприятий по обеспечению жильем молодых семей</t>
  </si>
  <si>
    <t>Поддержка экономического и социального развития коренных малочисленных народов Севера, Сибири и Дальнего Востока</t>
  </si>
  <si>
    <t>Государственная поддержка отрасли культуры</t>
  </si>
  <si>
    <t>Всего:</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</si>
  <si>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</si>
  <si>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</si>
  <si>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</si>
  <si>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</si>
  <si>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</si>
  <si>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</si>
  <si>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</si>
  <si>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</si>
  <si>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</si>
  <si>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</si>
  <si>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</si>
  <si>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</si>
  <si>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</si>
  <si>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</si>
  <si>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</si>
  <si>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</si>
  <si>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</si>
  <si>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</si>
  <si>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</si>
  <si>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</si>
  <si>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</si>
  <si>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</si>
  <si>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</si>
  <si>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</si>
  <si>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</si>
  <si>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</si>
  <si>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</si>
  <si>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</si>
  <si>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</si>
  <si>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</si>
  <si>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</si>
  <si>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</si>
  <si>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</si>
  <si>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</si>
  <si>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</si>
  <si>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</si>
  <si>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</si>
  <si>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</si>
  <si>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</si>
  <si>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</si>
  <si>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промышленности и предпринимательства Камчатского края</t>
  </si>
  <si>
    <t>31.10.2020</t>
  </si>
  <si>
    <t>01.10.2020</t>
  </si>
  <si>
    <t>Остатки средств на 01.10.2020 года</t>
  </si>
  <si>
    <t>Остатки средств на 01.11.2020 года</t>
  </si>
  <si>
    <t>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</si>
  <si>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Дотации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</si>
  <si>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</si>
  <si>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Иные межбюджетные трансферты на обеспечение деятельности членов Совета Федерации и их помощников в субъектах Российской Федерации</t>
  </si>
  <si>
    <t> Субсидии на реализацию мероприятий по обеспечению жильем молодых семей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</si>
  <si>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</si>
  <si>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Иные межбюджетные трансферты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</si>
  <si>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 xml:space="preserve">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t>
  </si>
  <si>
    <t>Возмещение выпадающих доходов энергоснабжающим организациям Камчатского края в связи с доведением цен (тарифов) на электрическую энергию (мощность) до базовых уровней цен (тарифов) за счет средств, предоставляемых в виде безвозмездных целевых взносов субъектом оптового рынка</t>
  </si>
  <si>
    <t>Субсидии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 (Реконструкция здания КГБУ ДО "Корякская школа искусств им. Д.Б. Кабалевского", Камчатский край)</t>
  </si>
  <si>
    <t>Иные межбюджетные трансферты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t>
  </si>
  <si>
    <t>Субсидии на компенсацию отдельным категориям граждан оплаты взноса на капитальный ремонт общего имущества в многоквартирном доме</t>
  </si>
  <si>
    <t>Субвенции на оплату жилищно-коммунальных услуг отдельным категориям граждан</t>
  </si>
  <si>
    <t>Субсидии на выплату региональных социальных доплат к пенсии</t>
  </si>
  <si>
    <t>Субсидии на осуществление ежемесячных выплат на детей в возрасте от трех до семи лет включительно</t>
  </si>
  <si>
    <t>Субвенции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t>
  </si>
  <si>
    <t>Иные межбюджетные трансферты на обеспечение деятельности депутатов Государственной Думы и их помощников в избирательных округах</t>
  </si>
  <si>
    <t>Примечание: Отрицательные значения сложились за счет возврата остатков неиспользованных средств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</si>
</sst>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0" x14ac:knownFonts="1">
    <font>
      <sz val="11"/>
      <color theme="1"/>
      <name val="Calibri"/>
      <family val="2"/>
      <scheme val="minor"/>
    </font>
    <font>
      <sz val="11"/>
      <color theme="1"/>
      <name val="Calibri"/>
      <family val="2"/>
      <charset val="204"/>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sz val="11"/>
      <color theme="1"/>
      <name val="Calibri"/>
      <family val="2"/>
      <scheme val="minor"/>
    </font>
    <font>
      <sz val="9"/>
      <color theme="1"/>
      <name val="Times New Roman"/>
      <family val="1"/>
      <charset val="204"/>
    </font>
    <font>
      <sz val="8"/>
      <color theme="1"/>
      <name val="Calibri"/>
      <family val="2"/>
      <charset val="204"/>
      <scheme val="minor"/>
    </font>
    <font>
      <sz val="10"/>
      <name val="Arial"/>
      <family val="2"/>
      <charset val="204"/>
    </font>
    <font>
      <sz val="10"/>
      <name val="Arial"/>
      <charset val="204"/>
    </font>
    <font>
      <sz val="9"/>
      <color theme="1"/>
      <name val="Calibri"/>
      <family val="2"/>
      <scheme val="minor"/>
    </font>
    <font>
      <sz val="10"/>
      <name val="Arial Cyr"/>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xf numFmtId="0" fontId="25" fillId="0" borderId="0"/>
    <xf numFmtId="0" fontId="1" fillId="0" borderId="0"/>
    <xf numFmtId="0" fontId="23" fillId="0" borderId="0"/>
    <xf numFmtId="0" fontId="26" fillId="0" borderId="0" applyNumberFormat="0" applyBorder="0" applyAlignment="0"/>
    <xf numFmtId="0" fontId="26" fillId="0" borderId="0" applyNumberFormat="0" applyBorder="0" applyAlignment="0"/>
    <xf numFmtId="0" fontId="26" fillId="0" borderId="0" applyNumberFormat="0" applyBorder="0" applyAlignment="0"/>
    <xf numFmtId="0" fontId="26" fillId="0" borderId="0"/>
    <xf numFmtId="0" fontId="26" fillId="0" borderId="0" applyNumberFormat="0" applyBorder="0" applyAlignment="0"/>
    <xf numFmtId="0" fontId="26" fillId="0" borderId="0" applyNumberFormat="0" applyBorder="0" applyAlignment="0"/>
    <xf numFmtId="0" fontId="26" fillId="0" borderId="0"/>
    <xf numFmtId="0" fontId="26" fillId="0" borderId="0"/>
    <xf numFmtId="0" fontId="26" fillId="0" borderId="0"/>
    <xf numFmtId="0" fontId="27" fillId="0" borderId="0"/>
    <xf numFmtId="0" fontId="26" fillId="0" borderId="0" applyNumberFormat="0" applyBorder="0" applyAlignment="0"/>
    <xf numFmtId="0" fontId="26" fillId="0" borderId="0" applyNumberFormat="0" applyBorder="0" applyAlignment="0"/>
    <xf numFmtId="0" fontId="29" fillId="0" borderId="0"/>
    <xf numFmtId="0" fontId="1" fillId="0" borderId="0"/>
    <xf numFmtId="0" fontId="26" fillId="0" borderId="0"/>
  </cellStyleXfs>
  <cellXfs count="70">
    <xf numFmtId="0" fontId="0" fillId="0" borderId="0" xfId="0"/>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wrapText="1"/>
    </xf>
    <xf numFmtId="0" fontId="4" fillId="0" borderId="0" xfId="0" applyFont="1" applyBorder="1" applyAlignment="1"/>
    <xf numFmtId="0" fontId="4" fillId="0" borderId="0" xfId="0" applyFont="1"/>
    <xf numFmtId="0" fontId="5" fillId="0" borderId="0" xfId="0" applyFont="1" applyBorder="1" applyAlignment="1">
      <alignment horizontal="right"/>
    </xf>
    <xf numFmtId="164" fontId="4" fillId="0" borderId="4" xfId="0" applyNumberFormat="1" applyFont="1" applyFill="1" applyBorder="1" applyAlignment="1">
      <alignment horizontal="right" wrapText="1"/>
    </xf>
    <xf numFmtId="164" fontId="3" fillId="0" borderId="4" xfId="0" applyNumberFormat="1" applyFont="1" applyFill="1" applyBorder="1" applyAlignment="1">
      <alignment horizontal="right" wrapText="1"/>
    </xf>
    <xf numFmtId="164" fontId="4" fillId="0" borderId="4" xfId="0" applyNumberFormat="1" applyFont="1" applyFill="1" applyBorder="1" applyAlignment="1">
      <alignment horizontal="right" vertical="center" wrapText="1"/>
    </xf>
    <xf numFmtId="0" fontId="3" fillId="0" borderId="0" xfId="0" applyFont="1" applyFill="1" applyBorder="1" applyAlignment="1">
      <alignment horizontal="left" wrapText="1"/>
    </xf>
    <xf numFmtId="0" fontId="4" fillId="0" borderId="0" xfId="0" applyFont="1" applyFill="1" applyBorder="1"/>
    <xf numFmtId="49" fontId="4" fillId="0" borderId="4" xfId="0" applyNumberFormat="1" applyFont="1" applyBorder="1" applyAlignment="1">
      <alignment horizontal="left" vertical="center" wrapText="1"/>
    </xf>
    <xf numFmtId="0" fontId="7" fillId="2" borderId="0" xfId="0" applyFont="1" applyFill="1" applyBorder="1" applyAlignment="1"/>
    <xf numFmtId="164" fontId="8" fillId="2" borderId="4" xfId="0" applyNumberFormat="1" applyFont="1" applyFill="1" applyBorder="1" applyAlignment="1">
      <alignment horizontal="center" vertical="center" wrapText="1"/>
    </xf>
    <xf numFmtId="0" fontId="9" fillId="0" borderId="0" xfId="0" applyFont="1"/>
    <xf numFmtId="0" fontId="10" fillId="0" borderId="0" xfId="0" applyFont="1"/>
    <xf numFmtId="0" fontId="12" fillId="0" borderId="0" xfId="0" applyFont="1"/>
    <xf numFmtId="0" fontId="13" fillId="2" borderId="0" xfId="0" applyFont="1" applyFill="1" applyBorder="1" applyAlignment="1"/>
    <xf numFmtId="0" fontId="14" fillId="0" borderId="4" xfId="0" applyFont="1" applyBorder="1" applyAlignment="1">
      <alignment horizontal="center" vertical="center" wrapText="1"/>
    </xf>
    <xf numFmtId="0" fontId="15" fillId="0" borderId="0" xfId="0" applyFont="1"/>
    <xf numFmtId="0" fontId="16" fillId="0" borderId="0" xfId="0" applyFont="1"/>
    <xf numFmtId="164" fontId="3" fillId="0" borderId="0" xfId="0" applyNumberFormat="1" applyFont="1" applyFill="1" applyBorder="1" applyAlignment="1">
      <alignment horizontal="right" wrapText="1"/>
    </xf>
    <xf numFmtId="164" fontId="18" fillId="0" borderId="0" xfId="0" applyNumberFormat="1" applyFont="1" applyFill="1" applyBorder="1" applyAlignment="1">
      <alignment horizontal="left" wrapText="1"/>
    </xf>
    <xf numFmtId="0" fontId="18" fillId="0" borderId="0" xfId="0" applyFont="1" applyFill="1" applyBorder="1" applyAlignment="1">
      <alignment horizontal="left" wrapText="1"/>
    </xf>
    <xf numFmtId="0" fontId="19" fillId="0" borderId="0" xfId="0" applyFont="1" applyFill="1" applyBorder="1" applyAlignment="1">
      <alignment wrapText="1"/>
    </xf>
    <xf numFmtId="0" fontId="17" fillId="0" borderId="4" xfId="0" applyFont="1" applyFill="1" applyBorder="1" applyAlignment="1">
      <alignment horizontal="center" vertical="top" wrapText="1"/>
    </xf>
    <xf numFmtId="49" fontId="17" fillId="0" borderId="4" xfId="0" applyNumberFormat="1" applyFont="1" applyBorder="1" applyAlignment="1">
      <alignment horizontal="left" vertical="center" wrapText="1"/>
    </xf>
    <xf numFmtId="0" fontId="20" fillId="0" borderId="0" xfId="0" applyNumberFormat="1" applyFont="1"/>
    <xf numFmtId="0" fontId="20" fillId="0" borderId="0" xfId="0" applyFont="1"/>
    <xf numFmtId="14" fontId="20" fillId="0" borderId="0" xfId="0" applyNumberFormat="1" applyFont="1"/>
    <xf numFmtId="49" fontId="6" fillId="2" borderId="4" xfId="0" applyNumberFormat="1" applyFont="1" applyFill="1" applyBorder="1" applyAlignment="1">
      <alignment horizontal="left" wrapText="1"/>
    </xf>
    <xf numFmtId="0" fontId="21" fillId="0" borderId="0" xfId="0" applyFont="1"/>
    <xf numFmtId="0" fontId="22" fillId="0" borderId="0" xfId="0" applyFont="1"/>
    <xf numFmtId="0" fontId="22" fillId="0" borderId="4" xfId="0" applyFont="1" applyBorder="1" applyAlignment="1">
      <alignment horizontal="left" vertical="center" wrapText="1"/>
    </xf>
    <xf numFmtId="164" fontId="11" fillId="2" borderId="4" xfId="0" applyNumberFormat="1" applyFont="1" applyFill="1" applyBorder="1" applyAlignment="1">
      <alignment horizontal="center" vertical="center" wrapText="1"/>
    </xf>
    <xf numFmtId="164" fontId="11" fillId="2" borderId="4" xfId="0" applyNumberFormat="1" applyFont="1" applyFill="1" applyBorder="1" applyAlignment="1">
      <alignment vertical="center" wrapText="1"/>
    </xf>
    <xf numFmtId="164" fontId="4" fillId="0" borderId="4" xfId="0" applyNumberFormat="1" applyFont="1" applyBorder="1" applyAlignment="1">
      <alignment horizontal="right" vertical="center" wrapText="1"/>
    </xf>
    <xf numFmtId="164" fontId="17" fillId="0" borderId="4" xfId="0" applyNumberFormat="1" applyFont="1" applyBorder="1" applyAlignment="1">
      <alignment horizontal="right" vertical="center" wrapText="1"/>
    </xf>
    <xf numFmtId="164" fontId="4" fillId="2" borderId="4" xfId="0" applyNumberFormat="1" applyFont="1" applyFill="1" applyBorder="1" applyAlignment="1">
      <alignment horizontal="right" wrapText="1"/>
    </xf>
    <xf numFmtId="164" fontId="3" fillId="2" borderId="4" xfId="0" applyNumberFormat="1" applyFont="1" applyFill="1" applyBorder="1" applyAlignment="1">
      <alignment horizontal="right" wrapText="1"/>
    </xf>
    <xf numFmtId="0" fontId="2" fillId="0" borderId="0" xfId="0" applyFont="1" applyAlignment="1">
      <alignment horizontal="center" wrapText="1"/>
    </xf>
    <xf numFmtId="0" fontId="3" fillId="0" borderId="1" xfId="0" applyNumberFormat="1" applyFont="1" applyFill="1" applyBorder="1" applyAlignment="1">
      <alignment horizontal="left" wrapText="1"/>
    </xf>
    <xf numFmtId="0" fontId="3" fillId="0" borderId="2" xfId="0" applyNumberFormat="1" applyFont="1" applyFill="1" applyBorder="1" applyAlignment="1">
      <alignment horizontal="left" wrapText="1"/>
    </xf>
    <xf numFmtId="164" fontId="3" fillId="0" borderId="4" xfId="0" applyNumberFormat="1" applyFont="1" applyFill="1" applyBorder="1" applyAlignment="1">
      <alignment horizontal="left" wrapText="1"/>
    </xf>
    <xf numFmtId="0" fontId="4" fillId="0" borderId="4" xfId="0" applyFont="1" applyFill="1" applyBorder="1" applyAlignment="1">
      <alignment horizontal="left"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0" fontId="4" fillId="0" borderId="4" xfId="0" applyFont="1" applyBorder="1" applyAlignment="1">
      <alignment horizontal="left"/>
    </xf>
    <xf numFmtId="0" fontId="4" fillId="0" borderId="4" xfId="0" applyFont="1" applyBorder="1" applyAlignment="1">
      <alignment horizontal="left" wrapText="1"/>
    </xf>
    <xf numFmtId="0" fontId="17" fillId="0" borderId="4" xfId="0" applyFont="1" applyBorder="1" applyAlignment="1">
      <alignment horizontal="left" wrapText="1"/>
    </xf>
    <xf numFmtId="0" fontId="17" fillId="0" borderId="4" xfId="0" applyFont="1" applyBorder="1" applyAlignment="1">
      <alignment horizontal="left"/>
    </xf>
    <xf numFmtId="164" fontId="18" fillId="0" borderId="4" xfId="0" applyNumberFormat="1" applyFont="1" applyFill="1" applyBorder="1" applyAlignment="1">
      <alignment horizontal="left" wrapText="1"/>
    </xf>
    <xf numFmtId="0" fontId="18" fillId="0" borderId="4" xfId="0" applyFont="1" applyFill="1" applyBorder="1" applyAlignment="1">
      <alignment horizontal="left" wrapText="1"/>
    </xf>
    <xf numFmtId="0" fontId="0" fillId="0" borderId="0" xfId="0"/>
    <xf numFmtId="164" fontId="3" fillId="0" borderId="4" xfId="0" applyNumberFormat="1" applyFont="1" applyFill="1" applyBorder="1" applyAlignment="1">
      <alignment horizontal="right" wrapText="1"/>
    </xf>
    <xf numFmtId="0" fontId="0" fillId="0" borderId="0" xfId="0"/>
    <xf numFmtId="164" fontId="4" fillId="0" borderId="4" xfId="0" applyNumberFormat="1" applyFont="1" applyFill="1" applyBorder="1" applyAlignment="1">
      <alignment horizontal="right" vertical="center" wrapText="1"/>
    </xf>
    <xf numFmtId="0" fontId="0" fillId="0" borderId="0" xfId="0"/>
    <xf numFmtId="164" fontId="4" fillId="0" borderId="4" xfId="0" applyNumberFormat="1" applyFont="1" applyFill="1" applyBorder="1" applyAlignment="1">
      <alignment horizontal="right" vertic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0" xfId="0" applyFont="1" applyBorder="1" applyAlignment="1">
      <alignment horizontal="left" wrapText="1"/>
    </xf>
    <xf numFmtId="164" fontId="4" fillId="0" borderId="0" xfId="0" applyNumberFormat="1" applyFont="1" applyFill="1" applyBorder="1" applyAlignment="1">
      <alignment horizontal="right" vertical="center" wrapText="1"/>
    </xf>
    <xf numFmtId="0" fontId="24" fillId="0" borderId="0" xfId="0" applyFont="1" applyFill="1" applyBorder="1" applyAlignment="1">
      <alignment horizontal="left" vertical="center"/>
    </xf>
    <xf numFmtId="0" fontId="28" fillId="0" borderId="0" xfId="0" applyFont="1" applyAlignment="1"/>
  </cellXfs>
  <cellStyles count="19">
    <cellStyle name="Обычный" xfId="0" builtinId="0"/>
    <cellStyle name="Обычный 2" xfId="1"/>
    <cellStyle name="Обычный 2 2" xfId="5"/>
    <cellStyle name="Обычный 2 3" xfId="4"/>
    <cellStyle name="Обычный 2 4" xfId="8"/>
    <cellStyle name="Обычный 2 5" xfId="9"/>
    <cellStyle name="Обычный 2 5 2" xfId="18"/>
    <cellStyle name="Обычный 2 6" xfId="6"/>
    <cellStyle name="Обычный 2 7" xfId="14"/>
    <cellStyle name="Обычный 2 8" xfId="15"/>
    <cellStyle name="Обычный 3" xfId="2"/>
    <cellStyle name="Обычный 3 2" xfId="10"/>
    <cellStyle name="Обычный 3 3" xfId="16"/>
    <cellStyle name="Обычный 4" xfId="3"/>
    <cellStyle name="Обычный 4 2" xfId="11"/>
    <cellStyle name="Обычный 4 3" xfId="12"/>
    <cellStyle name="Обычный 5" xfId="7"/>
    <cellStyle name="Обычный 6" xfId="13"/>
    <cellStyle name="Обычный 6 2"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view="pageBreakPreview" topLeftCell="A19" zoomScaleNormal="100" zoomScaleSheetLayoutView="100" workbookViewId="0">
      <selection activeCell="A30" sqref="A30:C30"/>
    </sheetView>
  </sheetViews>
  <sheetFormatPr defaultRowHeight="14.4" x14ac:dyDescent="0.3"/>
  <cols>
    <col min="1" max="1" width="69.33203125" customWidth="1"/>
    <col min="2" max="2" width="18.109375" customWidth="1"/>
    <col min="3" max="3" width="20.33203125" customWidth="1"/>
    <col min="4" max="4" width="16.5546875" customWidth="1"/>
    <col min="5" max="5" width="12.5546875" customWidth="1"/>
    <col min="6" max="6" width="16" bestFit="1" customWidth="1"/>
    <col min="8" max="8" width="10.109375" bestFit="1" customWidth="1"/>
  </cols>
  <sheetData>
    <row r="1" spans="1:8" ht="15.6" x14ac:dyDescent="0.3">
      <c r="A1" s="41" t="s">
        <v>9</v>
      </c>
      <c r="B1" s="41"/>
      <c r="C1" s="41"/>
      <c r="D1" s="41"/>
      <c r="E1" s="28" t="s">
        <v>123</v>
      </c>
      <c r="F1" s="29" t="str">
        <f>TEXT(E1,"[$-FC19]ММ")</f>
        <v>10</v>
      </c>
      <c r="G1" s="29" t="str">
        <f>TEXT(E1,"[$-FC19]ДД.ММ.ГГГ \г")</f>
        <v>01.10.2020 г</v>
      </c>
      <c r="H1" s="29" t="str">
        <f>TEXT(E1,"[$-FC19]ГГГГ")</f>
        <v>2020</v>
      </c>
    </row>
    <row r="2" spans="1:8" ht="15.6" x14ac:dyDescent="0.3">
      <c r="A2" s="41" t="str">
        <f>CONCATENATE("доходов и расходов краевого бюджета за ",period," ",H1," года")</f>
        <v>доходов и расходов краевого бюджета за октябрь 2020 года</v>
      </c>
      <c r="B2" s="41"/>
      <c r="C2" s="41"/>
      <c r="D2" s="41"/>
      <c r="E2" s="28" t="s">
        <v>122</v>
      </c>
      <c r="F2" s="29" t="str">
        <f>TEXT(E2,"[$-FC19]ДД ММММ ГГГ \г")</f>
        <v>31 октября 2020 г</v>
      </c>
      <c r="G2" s="29" t="str">
        <f>TEXT(E2,"[$-FC19]ДД.ММ.ГГГ \г")</f>
        <v>31.10.2020 г</v>
      </c>
      <c r="H2" s="30"/>
    </row>
    <row r="3" spans="1:8" x14ac:dyDescent="0.3">
      <c r="A3" s="1"/>
      <c r="B3" s="2"/>
      <c r="C3" s="2"/>
      <c r="D3" s="3"/>
      <c r="E3" s="29">
        <f>EndDate+1</f>
        <v>44137</v>
      </c>
      <c r="F3" s="29" t="str">
        <f>TEXT(E3,"[$-FC19]ДД ММММ ГГГ \г")</f>
        <v>02 ноября 2020 г</v>
      </c>
      <c r="G3" s="29" t="str">
        <f>TEXT(E3,"[$-FC19]ДД.ММ.ГГГ \г")</f>
        <v>02.11.2020 г</v>
      </c>
      <c r="H3" s="29"/>
    </row>
    <row r="4" spans="1:8" x14ac:dyDescent="0.3">
      <c r="A4" s="4"/>
      <c r="B4" s="5"/>
      <c r="C4" s="5"/>
      <c r="D4" s="6" t="s">
        <v>0</v>
      </c>
      <c r="E4" s="29"/>
      <c r="F4" s="29"/>
      <c r="G4" s="29"/>
      <c r="H4" s="29"/>
    </row>
    <row r="5" spans="1:8" x14ac:dyDescent="0.3">
      <c r="A5" s="42" t="s">
        <v>124</v>
      </c>
      <c r="B5" s="43"/>
      <c r="C5" s="43"/>
      <c r="D5" s="58">
        <v>1438440.6</v>
      </c>
      <c r="E5" s="30"/>
      <c r="F5" s="29"/>
      <c r="G5" s="29"/>
      <c r="H5" s="29"/>
    </row>
    <row r="6" spans="1:8" x14ac:dyDescent="0.3">
      <c r="A6" s="45" t="s">
        <v>1</v>
      </c>
      <c r="B6" s="51"/>
      <c r="C6" s="51"/>
      <c r="D6" s="7">
        <f>D9-D7</f>
        <v>3296632.0064400006</v>
      </c>
      <c r="E6" s="29" t="str">
        <f>IF(F1="01","январь",(IF(F1="02","февраль",(IF(F1="03","март",(IF(F1="04","апрель",(IF(F1="05","май",(IF(F1="06","июнь",(IF(F1="07","июль",(IF(F1="08","август",(IF(F1="09","сентябрь",(IF(F1="08","август",(IF(F1="09","сентябрь",(IF(F1="10","октябрь",(IF(F1="11","ноябрь","декабрь")))))))))))))))))))))))))</f>
        <v>октябрь</v>
      </c>
      <c r="F6" s="29"/>
      <c r="G6" s="29"/>
      <c r="H6" s="29"/>
    </row>
    <row r="7" spans="1:8" x14ac:dyDescent="0.3">
      <c r="A7" s="52" t="s">
        <v>10</v>
      </c>
      <c r="B7" s="51"/>
      <c r="C7" s="51"/>
      <c r="D7" s="9">
        <v>5389269</v>
      </c>
      <c r="E7" s="29"/>
      <c r="F7" s="29"/>
      <c r="G7" s="29"/>
      <c r="H7" s="29"/>
    </row>
    <row r="8" spans="1:8" x14ac:dyDescent="0.3">
      <c r="A8" s="52" t="s">
        <v>11</v>
      </c>
      <c r="B8" s="51"/>
      <c r="C8" s="51"/>
      <c r="D8" s="9">
        <v>2069169</v>
      </c>
      <c r="E8" s="29" t="s">
        <v>33</v>
      </c>
    </row>
    <row r="9" spans="1:8" x14ac:dyDescent="0.3">
      <c r="A9" s="53" t="s">
        <v>12</v>
      </c>
      <c r="B9" s="54"/>
      <c r="C9" s="54"/>
      <c r="D9" s="9">
        <f>D10+D11-D5</f>
        <v>8685901.0064400006</v>
      </c>
      <c r="E9" s="29" t="s">
        <v>34</v>
      </c>
    </row>
    <row r="10" spans="1:8" x14ac:dyDescent="0.3">
      <c r="A10" s="53" t="s">
        <v>13</v>
      </c>
      <c r="B10" s="54"/>
      <c r="C10" s="54"/>
      <c r="D10" s="9">
        <f>B78+'Муниципальные районы'!P49</f>
        <v>8156012.7064399999</v>
      </c>
    </row>
    <row r="11" spans="1:8" x14ac:dyDescent="0.3">
      <c r="A11" s="44" t="s">
        <v>125</v>
      </c>
      <c r="B11" s="45"/>
      <c r="C11" s="45"/>
      <c r="D11" s="8">
        <v>1968328.9</v>
      </c>
    </row>
    <row r="12" spans="1:8" x14ac:dyDescent="0.3">
      <c r="A12" s="55" t="s">
        <v>14</v>
      </c>
      <c r="B12" s="56"/>
      <c r="C12" s="56"/>
      <c r="D12" s="8"/>
    </row>
    <row r="13" spans="1:8" x14ac:dyDescent="0.3">
      <c r="A13" s="55" t="s">
        <v>15</v>
      </c>
      <c r="B13" s="56"/>
      <c r="C13" s="56"/>
      <c r="D13" s="8">
        <f>SUM(D14:D31)</f>
        <v>222032.9</v>
      </c>
    </row>
    <row r="14" spans="1:8" s="57" customFormat="1" ht="44.4" customHeight="1" x14ac:dyDescent="0.3">
      <c r="A14" s="52" t="s">
        <v>135</v>
      </c>
      <c r="B14" s="51"/>
      <c r="C14" s="51"/>
      <c r="D14" s="62">
        <v>5011.8</v>
      </c>
    </row>
    <row r="15" spans="1:8" s="61" customFormat="1" ht="29.4" customHeight="1" x14ac:dyDescent="0.3">
      <c r="A15" s="52" t="s">
        <v>137</v>
      </c>
      <c r="B15" s="51"/>
      <c r="C15" s="51"/>
      <c r="D15" s="62">
        <v>8.6</v>
      </c>
    </row>
    <row r="16" spans="1:8" s="57" customFormat="1" ht="27.6" customHeight="1" x14ac:dyDescent="0.3">
      <c r="A16" s="52" t="s">
        <v>141</v>
      </c>
      <c r="B16" s="51"/>
      <c r="C16" s="51"/>
      <c r="D16" s="62">
        <v>490.2</v>
      </c>
    </row>
    <row r="17" spans="1:4" s="57" customFormat="1" ht="30" customHeight="1" x14ac:dyDescent="0.3">
      <c r="A17" s="52" t="s">
        <v>127</v>
      </c>
      <c r="B17" s="51"/>
      <c r="C17" s="51"/>
      <c r="D17" s="62">
        <v>109069</v>
      </c>
    </row>
    <row r="18" spans="1:4" s="59" customFormat="1" ht="45.6" customHeight="1" x14ac:dyDescent="0.3">
      <c r="A18" s="52" t="s">
        <v>126</v>
      </c>
      <c r="B18" s="51"/>
      <c r="C18" s="51"/>
      <c r="D18" s="62">
        <v>10.1</v>
      </c>
    </row>
    <row r="19" spans="1:4" s="59" customFormat="1" ht="28.2" customHeight="1" x14ac:dyDescent="0.3">
      <c r="A19" s="52" t="s">
        <v>142</v>
      </c>
      <c r="B19" s="51"/>
      <c r="C19" s="51"/>
      <c r="D19" s="62">
        <v>646.29999999999995</v>
      </c>
    </row>
    <row r="20" spans="1:4" s="59" customFormat="1" ht="30" customHeight="1" x14ac:dyDescent="0.3">
      <c r="A20" s="52" t="s">
        <v>129</v>
      </c>
      <c r="B20" s="51"/>
      <c r="C20" s="51"/>
      <c r="D20" s="62">
        <v>50.6</v>
      </c>
    </row>
    <row r="21" spans="1:4" s="59" customFormat="1" ht="27" customHeight="1" x14ac:dyDescent="0.3">
      <c r="A21" s="63" t="s">
        <v>128</v>
      </c>
      <c r="B21" s="64"/>
      <c r="C21" s="65"/>
      <c r="D21" s="62">
        <v>14.1</v>
      </c>
    </row>
    <row r="22" spans="1:4" s="59" customFormat="1" x14ac:dyDescent="0.3">
      <c r="A22" s="63" t="s">
        <v>130</v>
      </c>
      <c r="B22" s="64"/>
      <c r="C22" s="65"/>
      <c r="D22" s="62">
        <v>158.69999999999999</v>
      </c>
    </row>
    <row r="23" spans="1:4" s="61" customFormat="1" x14ac:dyDescent="0.3">
      <c r="A23" s="63" t="s">
        <v>138</v>
      </c>
      <c r="B23" s="64"/>
      <c r="C23" s="65"/>
      <c r="D23" s="62">
        <v>52.6</v>
      </c>
    </row>
    <row r="24" spans="1:4" s="61" customFormat="1" x14ac:dyDescent="0.3">
      <c r="A24" s="63" t="s">
        <v>139</v>
      </c>
      <c r="B24" s="64"/>
      <c r="C24" s="65"/>
      <c r="D24" s="62">
        <v>46.2</v>
      </c>
    </row>
    <row r="25" spans="1:4" s="61" customFormat="1" x14ac:dyDescent="0.3">
      <c r="A25" s="63" t="s">
        <v>140</v>
      </c>
      <c r="B25" s="64"/>
      <c r="C25" s="65"/>
      <c r="D25" s="62">
        <v>109</v>
      </c>
    </row>
    <row r="26" spans="1:4" s="59" customFormat="1" ht="30.6" customHeight="1" x14ac:dyDescent="0.3">
      <c r="A26" s="63" t="s">
        <v>131</v>
      </c>
      <c r="B26" s="64"/>
      <c r="C26" s="65"/>
      <c r="D26" s="62">
        <v>575.4</v>
      </c>
    </row>
    <row r="27" spans="1:4" s="61" customFormat="1" ht="55.2" customHeight="1" x14ac:dyDescent="0.3">
      <c r="A27" s="63" t="s">
        <v>136</v>
      </c>
      <c r="B27" s="64"/>
      <c r="C27" s="65"/>
      <c r="D27" s="62">
        <v>1000</v>
      </c>
    </row>
    <row r="28" spans="1:4" s="59" customFormat="1" ht="97.8" customHeight="1" x14ac:dyDescent="0.3">
      <c r="A28" s="63" t="s">
        <v>132</v>
      </c>
      <c r="B28" s="64"/>
      <c r="C28" s="65"/>
      <c r="D28" s="60">
        <v>64.2</v>
      </c>
    </row>
    <row r="29" spans="1:4" s="59" customFormat="1" ht="97.2" customHeight="1" x14ac:dyDescent="0.3">
      <c r="A29" s="63" t="s">
        <v>132</v>
      </c>
      <c r="B29" s="64"/>
      <c r="C29" s="65"/>
      <c r="D29" s="62">
        <v>487.3</v>
      </c>
    </row>
    <row r="30" spans="1:4" s="57" customFormat="1" ht="58.8" customHeight="1" x14ac:dyDescent="0.3">
      <c r="A30" s="63" t="s">
        <v>133</v>
      </c>
      <c r="B30" s="64"/>
      <c r="C30" s="65"/>
      <c r="D30" s="62">
        <v>75214.399999999994</v>
      </c>
    </row>
    <row r="31" spans="1:4" s="57" customFormat="1" ht="43.8" customHeight="1" x14ac:dyDescent="0.3">
      <c r="A31" s="63" t="s">
        <v>134</v>
      </c>
      <c r="B31" s="64"/>
      <c r="C31" s="65"/>
      <c r="D31" s="62">
        <v>29024.400000000001</v>
      </c>
    </row>
    <row r="32" spans="1:4" s="61" customFormat="1" x14ac:dyDescent="0.3">
      <c r="A32" s="66"/>
      <c r="B32" s="66"/>
      <c r="C32" s="66"/>
      <c r="D32" s="67"/>
    </row>
    <row r="33" spans="1:4" x14ac:dyDescent="0.3">
      <c r="A33" s="23"/>
      <c r="B33" s="24"/>
      <c r="C33" s="24"/>
      <c r="D33" s="22"/>
    </row>
    <row r="34" spans="1:4" x14ac:dyDescent="0.3">
      <c r="A34" s="25" t="s">
        <v>16</v>
      </c>
      <c r="B34" s="10"/>
      <c r="C34" s="10"/>
      <c r="D34" s="11"/>
    </row>
    <row r="35" spans="1:4" x14ac:dyDescent="0.3">
      <c r="A35" s="46" t="s">
        <v>17</v>
      </c>
      <c r="B35" s="48" t="s">
        <v>2</v>
      </c>
      <c r="C35" s="49" t="s">
        <v>3</v>
      </c>
      <c r="D35" s="50"/>
    </row>
    <row r="36" spans="1:4" ht="90" customHeight="1" x14ac:dyDescent="0.3">
      <c r="A36" s="47"/>
      <c r="B36" s="48"/>
      <c r="C36" s="26" t="s">
        <v>4</v>
      </c>
      <c r="D36" s="26" t="s">
        <v>5</v>
      </c>
    </row>
    <row r="37" spans="1:4" x14ac:dyDescent="0.3">
      <c r="A37" s="12" t="s">
        <v>81</v>
      </c>
      <c r="B37" s="37">
        <v>15783.67511</v>
      </c>
      <c r="C37" s="37">
        <v>10430.667160000001</v>
      </c>
      <c r="D37" s="37">
        <v>2285.6380300000001</v>
      </c>
    </row>
    <row r="38" spans="1:4" x14ac:dyDescent="0.3">
      <c r="A38" s="12" t="s">
        <v>82</v>
      </c>
      <c r="B38" s="37">
        <v>8386.3332800000007</v>
      </c>
      <c r="C38" s="37">
        <v>5848.1299600000002</v>
      </c>
      <c r="D38" s="37">
        <v>1691.98694</v>
      </c>
    </row>
    <row r="39" spans="1:4" x14ac:dyDescent="0.3">
      <c r="A39" s="12" t="s">
        <v>83</v>
      </c>
      <c r="B39" s="37">
        <v>17261.79377</v>
      </c>
      <c r="C39" s="37">
        <v>5322.1210499999997</v>
      </c>
      <c r="D39" s="37">
        <v>1213.1628800000001</v>
      </c>
    </row>
    <row r="40" spans="1:4" x14ac:dyDescent="0.3">
      <c r="A40" s="12" t="s">
        <v>84</v>
      </c>
      <c r="B40" s="37">
        <v>97888.80111</v>
      </c>
      <c r="C40" s="37">
        <v>33616.607389999997</v>
      </c>
      <c r="D40" s="37">
        <v>5968.1797900000001</v>
      </c>
    </row>
    <row r="41" spans="1:4" ht="27.6" x14ac:dyDescent="0.3">
      <c r="A41" s="12" t="s">
        <v>85</v>
      </c>
      <c r="B41" s="37">
        <v>35273.398300000001</v>
      </c>
      <c r="C41" s="37">
        <v>4734.8390300000001</v>
      </c>
      <c r="D41" s="37">
        <v>1381.9549300000001</v>
      </c>
    </row>
    <row r="42" spans="1:4" x14ac:dyDescent="0.3">
      <c r="A42" s="12" t="s">
        <v>86</v>
      </c>
      <c r="B42" s="37">
        <v>16859.171760000001</v>
      </c>
      <c r="C42" s="37">
        <v>3194.1530699999998</v>
      </c>
      <c r="D42" s="37">
        <v>543.20083999999997</v>
      </c>
    </row>
    <row r="43" spans="1:4" x14ac:dyDescent="0.3">
      <c r="A43" s="12" t="s">
        <v>87</v>
      </c>
      <c r="B43" s="37">
        <v>2888.5579899999998</v>
      </c>
      <c r="C43" s="37">
        <v>2410.3280599999998</v>
      </c>
      <c r="D43" s="37">
        <v>387.10410999999999</v>
      </c>
    </row>
    <row r="44" spans="1:4" ht="27.6" x14ac:dyDescent="0.3">
      <c r="A44" s="12" t="s">
        <v>88</v>
      </c>
      <c r="B44" s="37">
        <v>499206.88179999997</v>
      </c>
      <c r="C44" s="37">
        <v>7745.9633299999996</v>
      </c>
      <c r="D44" s="37">
        <v>1544.89618</v>
      </c>
    </row>
    <row r="45" spans="1:4" x14ac:dyDescent="0.3">
      <c r="A45" s="12" t="s">
        <v>89</v>
      </c>
      <c r="B45" s="37">
        <v>95408.279680000007</v>
      </c>
      <c r="C45" s="37">
        <v>6413.9473799999996</v>
      </c>
      <c r="D45" s="37">
        <v>1168.93686</v>
      </c>
    </row>
    <row r="46" spans="1:4" x14ac:dyDescent="0.3">
      <c r="A46" s="12" t="s">
        <v>90</v>
      </c>
      <c r="B46" s="37">
        <v>242089.35855999999</v>
      </c>
      <c r="C46" s="37">
        <v>8945.2334900000005</v>
      </c>
      <c r="D46" s="37">
        <v>2207.0787099999998</v>
      </c>
    </row>
    <row r="47" spans="1:4" x14ac:dyDescent="0.3">
      <c r="A47" s="12" t="s">
        <v>91</v>
      </c>
      <c r="B47" s="37">
        <v>352704.92973999999</v>
      </c>
      <c r="C47" s="37">
        <v>5470.5076399999998</v>
      </c>
      <c r="D47" s="37">
        <v>1314.83276</v>
      </c>
    </row>
    <row r="48" spans="1:4" x14ac:dyDescent="0.3">
      <c r="A48" s="12" t="s">
        <v>92</v>
      </c>
      <c r="B48" s="37">
        <v>934026.41865000001</v>
      </c>
      <c r="C48" s="37">
        <v>31381.969639999999</v>
      </c>
      <c r="D48" s="37">
        <v>9147.8598399999992</v>
      </c>
    </row>
    <row r="49" spans="1:4" ht="27.6" x14ac:dyDescent="0.3">
      <c r="A49" s="12" t="s">
        <v>93</v>
      </c>
      <c r="B49" s="37">
        <v>701857.92744999996</v>
      </c>
      <c r="C49" s="37">
        <v>26249.272130000001</v>
      </c>
      <c r="D49" s="37">
        <v>5896.6289299999999</v>
      </c>
    </row>
    <row r="50" spans="1:4" x14ac:dyDescent="0.3">
      <c r="A50" s="12" t="s">
        <v>94</v>
      </c>
      <c r="B50" s="37">
        <v>72874.464250000005</v>
      </c>
      <c r="C50" s="37">
        <v>1676.15048</v>
      </c>
      <c r="D50" s="37">
        <v>836.05444</v>
      </c>
    </row>
    <row r="51" spans="1:4" ht="21.6" customHeight="1" x14ac:dyDescent="0.3">
      <c r="A51" s="12" t="s">
        <v>95</v>
      </c>
      <c r="B51" s="37">
        <v>91631.439929999993</v>
      </c>
      <c r="C51" s="37">
        <v>50434.142679999997</v>
      </c>
      <c r="D51" s="37">
        <v>14826.94497</v>
      </c>
    </row>
    <row r="52" spans="1:4" x14ac:dyDescent="0.3">
      <c r="A52" s="12" t="s">
        <v>96</v>
      </c>
      <c r="B52" s="37">
        <v>57741.38867</v>
      </c>
      <c r="C52" s="37">
        <v>1725.0228099999999</v>
      </c>
      <c r="D52" s="37">
        <v>217.68364</v>
      </c>
    </row>
    <row r="53" spans="1:4" x14ac:dyDescent="0.3">
      <c r="A53" s="12" t="s">
        <v>97</v>
      </c>
      <c r="B53" s="37">
        <v>16004.97061</v>
      </c>
      <c r="C53" s="37">
        <v>1922.8739399999999</v>
      </c>
      <c r="D53" s="37">
        <v>10.41081</v>
      </c>
    </row>
    <row r="54" spans="1:4" ht="27.6" x14ac:dyDescent="0.3">
      <c r="A54" s="12" t="s">
        <v>98</v>
      </c>
      <c r="B54" s="37">
        <v>66905.325970000005</v>
      </c>
      <c r="C54" s="37">
        <v>18780.30042</v>
      </c>
      <c r="D54" s="37">
        <v>5438.7316899999996</v>
      </c>
    </row>
    <row r="55" spans="1:4" x14ac:dyDescent="0.3">
      <c r="A55" s="12" t="s">
        <v>99</v>
      </c>
      <c r="B55" s="37">
        <v>16961.93072</v>
      </c>
      <c r="C55" s="37">
        <v>1087.9335699999999</v>
      </c>
      <c r="D55" s="37">
        <v>283.02938</v>
      </c>
    </row>
    <row r="56" spans="1:4" x14ac:dyDescent="0.3">
      <c r="A56" s="12" t="s">
        <v>100</v>
      </c>
      <c r="B56" s="37">
        <v>1033938.96508</v>
      </c>
      <c r="C56" s="37">
        <v>7942.2400699999998</v>
      </c>
      <c r="D56" s="37">
        <v>1834.32698</v>
      </c>
    </row>
    <row r="57" spans="1:4" x14ac:dyDescent="0.3">
      <c r="A57" s="12" t="s">
        <v>101</v>
      </c>
      <c r="B57" s="37">
        <v>25442.590769999999</v>
      </c>
      <c r="C57" s="37">
        <v>14737.07538</v>
      </c>
      <c r="D57" s="37">
        <v>4095.2855</v>
      </c>
    </row>
    <row r="58" spans="1:4" x14ac:dyDescent="0.3">
      <c r="A58" s="12" t="s">
        <v>102</v>
      </c>
      <c r="B58" s="37">
        <v>3969.6347500000002</v>
      </c>
      <c r="C58" s="37">
        <v>3099.2640999999999</v>
      </c>
      <c r="D58" s="37">
        <v>749.29783999999995</v>
      </c>
    </row>
    <row r="59" spans="1:4" x14ac:dyDescent="0.3">
      <c r="A59" s="12" t="s">
        <v>103</v>
      </c>
      <c r="B59" s="37">
        <v>1209.75101</v>
      </c>
      <c r="C59" s="37">
        <v>933.19006999999999</v>
      </c>
      <c r="D59" s="37">
        <v>178.65299999999999</v>
      </c>
    </row>
    <row r="60" spans="1:4" x14ac:dyDescent="0.3">
      <c r="A60" s="12" t="s">
        <v>104</v>
      </c>
      <c r="B60" s="37">
        <v>3245.53557</v>
      </c>
      <c r="C60" s="37">
        <v>1821.6044300000001</v>
      </c>
      <c r="D60" s="37">
        <v>475.02091000000001</v>
      </c>
    </row>
    <row r="61" spans="1:4" x14ac:dyDescent="0.3">
      <c r="A61" s="12" t="s">
        <v>105</v>
      </c>
      <c r="B61" s="37">
        <v>3628.7771600000001</v>
      </c>
      <c r="C61" s="37">
        <v>2257.0033800000001</v>
      </c>
      <c r="D61" s="37">
        <v>597.62404000000004</v>
      </c>
    </row>
    <row r="62" spans="1:4" x14ac:dyDescent="0.3">
      <c r="A62" s="12" t="s">
        <v>106</v>
      </c>
      <c r="B62" s="37">
        <v>1628.2743399999999</v>
      </c>
      <c r="C62" s="37">
        <v>1093.5150900000001</v>
      </c>
      <c r="D62" s="37">
        <v>269.31378000000001</v>
      </c>
    </row>
    <row r="63" spans="1:4" x14ac:dyDescent="0.3">
      <c r="A63" s="12" t="s">
        <v>107</v>
      </c>
      <c r="B63" s="37">
        <v>1374.6886500000001</v>
      </c>
      <c r="C63" s="37">
        <v>949.51427000000001</v>
      </c>
      <c r="D63" s="37">
        <v>208.71091999999999</v>
      </c>
    </row>
    <row r="64" spans="1:4" x14ac:dyDescent="0.3">
      <c r="A64" s="12" t="s">
        <v>108</v>
      </c>
      <c r="B64" s="37">
        <v>4269.7159899999997</v>
      </c>
      <c r="C64" s="37">
        <v>3342.3733000000002</v>
      </c>
      <c r="D64" s="37">
        <v>642.59955000000002</v>
      </c>
    </row>
    <row r="65" spans="1:4" x14ac:dyDescent="0.3">
      <c r="A65" s="12" t="s">
        <v>109</v>
      </c>
      <c r="B65" s="37">
        <v>1295158.98957</v>
      </c>
      <c r="C65" s="37">
        <v>17956.142739999999</v>
      </c>
      <c r="D65" s="37">
        <v>5101.6490599999997</v>
      </c>
    </row>
    <row r="66" spans="1:4" ht="27.6" x14ac:dyDescent="0.3">
      <c r="A66" s="12" t="s">
        <v>110</v>
      </c>
      <c r="B66" s="37">
        <v>263.38666999999998</v>
      </c>
      <c r="C66" s="37">
        <v>201.69140999999999</v>
      </c>
      <c r="D66" s="37">
        <v>48.246969999999997</v>
      </c>
    </row>
    <row r="67" spans="1:4" x14ac:dyDescent="0.3">
      <c r="A67" s="12" t="s">
        <v>111</v>
      </c>
      <c r="B67" s="37">
        <v>10163.90878</v>
      </c>
      <c r="C67" s="37">
        <v>4917.7914600000004</v>
      </c>
      <c r="D67" s="37">
        <v>892.21451000000002</v>
      </c>
    </row>
    <row r="68" spans="1:4" x14ac:dyDescent="0.3">
      <c r="A68" s="12" t="s">
        <v>112</v>
      </c>
      <c r="B68" s="37">
        <v>117189.96259</v>
      </c>
      <c r="C68" s="37">
        <v>3256.3978099999999</v>
      </c>
      <c r="D68" s="37">
        <v>588.02791999999999</v>
      </c>
    </row>
    <row r="69" spans="1:4" x14ac:dyDescent="0.3">
      <c r="A69" s="12" t="s">
        <v>113</v>
      </c>
      <c r="B69" s="37">
        <v>42296.53054</v>
      </c>
      <c r="C69" s="37">
        <v>13516.92884</v>
      </c>
      <c r="D69" s="37">
        <v>4002.0665399999998</v>
      </c>
    </row>
    <row r="70" spans="1:4" x14ac:dyDescent="0.3">
      <c r="A70" s="12" t="s">
        <v>114</v>
      </c>
      <c r="B70" s="37">
        <v>18242.76785</v>
      </c>
      <c r="C70" s="37">
        <v>659.20699999999999</v>
      </c>
      <c r="D70" s="37">
        <v>118</v>
      </c>
    </row>
    <row r="71" spans="1:4" x14ac:dyDescent="0.3">
      <c r="A71" s="12" t="s">
        <v>115</v>
      </c>
      <c r="B71" s="37">
        <v>4906.6090599999998</v>
      </c>
      <c r="C71" s="37">
        <v>1495.61608</v>
      </c>
      <c r="D71" s="37">
        <v>569.15233000000001</v>
      </c>
    </row>
    <row r="72" spans="1:4" x14ac:dyDescent="0.3">
      <c r="A72" s="12" t="s">
        <v>116</v>
      </c>
      <c r="B72" s="37">
        <v>3244.94938</v>
      </c>
      <c r="C72" s="37">
        <v>2424.6093099999998</v>
      </c>
      <c r="D72" s="37">
        <v>361.16687999999999</v>
      </c>
    </row>
    <row r="73" spans="1:4" x14ac:dyDescent="0.3">
      <c r="A73" s="12" t="s">
        <v>117</v>
      </c>
      <c r="B73" s="37">
        <v>31597.316459999998</v>
      </c>
      <c r="C73" s="37">
        <v>890.91603999999995</v>
      </c>
      <c r="D73" s="37">
        <v>153.87244000000001</v>
      </c>
    </row>
    <row r="74" spans="1:4" x14ac:dyDescent="0.3">
      <c r="A74" s="12" t="s">
        <v>118</v>
      </c>
      <c r="B74" s="37">
        <v>1548.2450799999999</v>
      </c>
      <c r="C74" s="37">
        <v>246.42443</v>
      </c>
      <c r="D74" s="37">
        <v>67.273870000000002</v>
      </c>
    </row>
    <row r="75" spans="1:4" ht="27.6" x14ac:dyDescent="0.3">
      <c r="A75" s="12" t="s">
        <v>119</v>
      </c>
      <c r="B75" s="37">
        <v>9984.8502399999998</v>
      </c>
      <c r="C75" s="37">
        <v>6297.5821599999999</v>
      </c>
      <c r="D75" s="37">
        <v>2190.4637299999999</v>
      </c>
    </row>
    <row r="76" spans="1:4" x14ac:dyDescent="0.3">
      <c r="A76" s="12" t="s">
        <v>120</v>
      </c>
      <c r="B76" s="37">
        <v>14590.13437</v>
      </c>
      <c r="C76" s="37">
        <v>468.99175000000002</v>
      </c>
      <c r="D76" s="37">
        <v>162.16712000000001</v>
      </c>
    </row>
    <row r="77" spans="1:4" ht="27.6" x14ac:dyDescent="0.3">
      <c r="A77" s="12" t="s">
        <v>121</v>
      </c>
      <c r="B77" s="37">
        <v>44980.86234</v>
      </c>
      <c r="C77" s="37">
        <v>3287.9009099999998</v>
      </c>
      <c r="D77" s="37">
        <v>709.18118000000004</v>
      </c>
    </row>
    <row r="78" spans="1:4" x14ac:dyDescent="0.3">
      <c r="A78" s="27" t="s">
        <v>2</v>
      </c>
      <c r="B78" s="38">
        <v>6014631.4935999997</v>
      </c>
      <c r="C78" s="38">
        <v>319186.14325999998</v>
      </c>
      <c r="D78" s="38">
        <v>80378.630799999999</v>
      </c>
    </row>
  </sheetData>
  <mergeCells count="32">
    <mergeCell ref="A31:C31"/>
    <mergeCell ref="A27:C27"/>
    <mergeCell ref="A15:C15"/>
    <mergeCell ref="A23:C23"/>
    <mergeCell ref="A24:C24"/>
    <mergeCell ref="A25:C25"/>
    <mergeCell ref="A28:C28"/>
    <mergeCell ref="A22:C22"/>
    <mergeCell ref="A26:C26"/>
    <mergeCell ref="A29:C29"/>
    <mergeCell ref="A30:C30"/>
    <mergeCell ref="A16:C16"/>
    <mergeCell ref="A19:C19"/>
    <mergeCell ref="A20:C20"/>
    <mergeCell ref="A21:C21"/>
    <mergeCell ref="A18:C18"/>
    <mergeCell ref="A1:D1"/>
    <mergeCell ref="A2:D2"/>
    <mergeCell ref="A5:C5"/>
    <mergeCell ref="A11:C11"/>
    <mergeCell ref="A35:A36"/>
    <mergeCell ref="B35:B36"/>
    <mergeCell ref="C35:D35"/>
    <mergeCell ref="A6:C6"/>
    <mergeCell ref="A7:C7"/>
    <mergeCell ref="A8:C8"/>
    <mergeCell ref="A9:C9"/>
    <mergeCell ref="A10:C10"/>
    <mergeCell ref="A12:C12"/>
    <mergeCell ref="A13:C13"/>
    <mergeCell ref="A17:C17"/>
    <mergeCell ref="A14:C14"/>
  </mergeCells>
  <pageMargins left="0.70866141732283472" right="0.47" top="0.35" bottom="0.31" header="0.31496062992125984" footer="0.2"/>
  <pageSetup paperSize="9" scale="68"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view="pageBreakPreview" topLeftCell="A48" zoomScaleNormal="100" zoomScaleSheetLayoutView="100" workbookViewId="0">
      <selection activeCell="A51" sqref="A51:E51"/>
    </sheetView>
  </sheetViews>
  <sheetFormatPr defaultRowHeight="14.4" x14ac:dyDescent="0.3"/>
  <cols>
    <col min="1" max="1" width="38.33203125" customWidth="1"/>
    <col min="2" max="2" width="13.109375" customWidth="1"/>
    <col min="3" max="3" width="10.5546875" customWidth="1"/>
    <col min="4" max="4" width="11.44140625" customWidth="1"/>
    <col min="5" max="5" width="13.109375" customWidth="1"/>
    <col min="6" max="6" width="13.21875" customWidth="1"/>
    <col min="7" max="7" width="12.5546875" customWidth="1"/>
    <col min="8" max="8" width="14.109375" customWidth="1"/>
    <col min="9" max="9" width="10.88671875" customWidth="1"/>
    <col min="10" max="10" width="12.6640625" customWidth="1"/>
    <col min="11" max="11" width="11" customWidth="1"/>
    <col min="12" max="13" width="11.88671875" customWidth="1"/>
    <col min="14" max="14" width="11.109375" customWidth="1"/>
    <col min="15" max="15" width="11.5546875" customWidth="1"/>
    <col min="16" max="16" width="11.109375" customWidth="1"/>
  </cols>
  <sheetData>
    <row r="1" spans="1:20" s="17" customFormat="1" ht="15.6" x14ac:dyDescent="0.3">
      <c r="A1" s="20"/>
      <c r="C1" s="18" t="s">
        <v>8</v>
      </c>
    </row>
    <row r="2" spans="1:20" x14ac:dyDescent="0.3">
      <c r="A2" s="21" t="str">
        <f>TEXT(EndData2,"[$-FC19]ДД.ММ.ГГГ")</f>
        <v>00.01.1900</v>
      </c>
      <c r="C2" s="13"/>
      <c r="P2" s="15" t="s">
        <v>7</v>
      </c>
    </row>
    <row r="3" spans="1:20" s="16" customFormat="1" ht="52.8" x14ac:dyDescent="0.25">
      <c r="A3" s="19" t="s">
        <v>18</v>
      </c>
      <c r="B3" s="35" t="s">
        <v>19</v>
      </c>
      <c r="C3" s="36" t="s">
        <v>20</v>
      </c>
      <c r="D3" s="36" t="s">
        <v>21</v>
      </c>
      <c r="E3" s="36" t="s">
        <v>22</v>
      </c>
      <c r="F3" s="36" t="s">
        <v>23</v>
      </c>
      <c r="G3" s="36" t="s">
        <v>24</v>
      </c>
      <c r="H3" s="36" t="s">
        <v>25</v>
      </c>
      <c r="I3" s="36" t="s">
        <v>26</v>
      </c>
      <c r="J3" s="36" t="s">
        <v>27</v>
      </c>
      <c r="K3" s="36" t="s">
        <v>28</v>
      </c>
      <c r="L3" s="36" t="s">
        <v>29</v>
      </c>
      <c r="M3" s="36" t="s">
        <v>30</v>
      </c>
      <c r="N3" s="36" t="s">
        <v>31</v>
      </c>
      <c r="O3" s="36" t="s">
        <v>32</v>
      </c>
      <c r="P3" s="14" t="s">
        <v>6</v>
      </c>
    </row>
    <row r="4" spans="1:20" ht="41.4" x14ac:dyDescent="0.3">
      <c r="A4" s="34" t="s">
        <v>35</v>
      </c>
      <c r="B4" s="39"/>
      <c r="C4" s="39">
        <v>18351.832999999999</v>
      </c>
      <c r="D4" s="39">
        <v>26610.332999999999</v>
      </c>
      <c r="E4" s="39">
        <v>10974.5</v>
      </c>
      <c r="F4" s="39">
        <v>11900</v>
      </c>
      <c r="G4" s="39">
        <v>28568.833340000001</v>
      </c>
      <c r="H4" s="39">
        <v>2461</v>
      </c>
      <c r="I4" s="39">
        <v>8000</v>
      </c>
      <c r="J4" s="39">
        <v>6726.7489999999998</v>
      </c>
      <c r="K4" s="39">
        <v>5835.25</v>
      </c>
      <c r="L4" s="39">
        <v>39582.020830000001</v>
      </c>
      <c r="M4" s="39">
        <v>7190.9166699999996</v>
      </c>
      <c r="N4" s="39">
        <v>14833.915999999999</v>
      </c>
      <c r="O4" s="39">
        <v>57298.974999999999</v>
      </c>
      <c r="P4" s="40">
        <v>238334.32683999999</v>
      </c>
      <c r="Q4" s="33"/>
      <c r="R4" s="33"/>
      <c r="S4" s="33"/>
      <c r="T4" s="33"/>
    </row>
    <row r="5" spans="1:20" ht="41.4" x14ac:dyDescent="0.3">
      <c r="A5" s="34" t="s">
        <v>36</v>
      </c>
      <c r="B5" s="39">
        <v>10821.436729999999</v>
      </c>
      <c r="C5" s="39">
        <v>1077.1780000000001</v>
      </c>
      <c r="D5" s="39">
        <v>13266.901</v>
      </c>
      <c r="E5" s="39"/>
      <c r="F5" s="39">
        <v>450</v>
      </c>
      <c r="G5" s="39">
        <v>9544.9266700000007</v>
      </c>
      <c r="H5" s="39">
        <v>672.3</v>
      </c>
      <c r="I5" s="39">
        <v>1350</v>
      </c>
      <c r="J5" s="39">
        <v>1217.655</v>
      </c>
      <c r="K5" s="39">
        <v>11830</v>
      </c>
      <c r="L5" s="39"/>
      <c r="M5" s="39">
        <v>244.96664000000001</v>
      </c>
      <c r="N5" s="39">
        <v>1944.9</v>
      </c>
      <c r="O5" s="39">
        <v>22761.618999999999</v>
      </c>
      <c r="P5" s="40">
        <v>75181.883040000001</v>
      </c>
      <c r="Q5" s="33"/>
      <c r="R5" s="33"/>
      <c r="S5" s="33"/>
      <c r="T5" s="33"/>
    </row>
    <row r="6" spans="1:20" ht="41.4" x14ac:dyDescent="0.3">
      <c r="A6" s="34" t="s">
        <v>37</v>
      </c>
      <c r="B6" s="39">
        <v>113062.9218</v>
      </c>
      <c r="C6" s="39">
        <v>17017.759999999998</v>
      </c>
      <c r="D6" s="39">
        <v>278.13299999999998</v>
      </c>
      <c r="E6" s="39">
        <v>2862</v>
      </c>
      <c r="F6" s="39">
        <v>1746.5</v>
      </c>
      <c r="G6" s="39">
        <v>16619.083330000001</v>
      </c>
      <c r="H6" s="39">
        <v>7000</v>
      </c>
      <c r="I6" s="39">
        <v>3290.9</v>
      </c>
      <c r="J6" s="39">
        <v>84573.103000000003</v>
      </c>
      <c r="K6" s="39">
        <v>5321.08</v>
      </c>
      <c r="L6" s="39"/>
      <c r="M6" s="39">
        <v>6108.6666699999996</v>
      </c>
      <c r="N6" s="39">
        <v>5726.6</v>
      </c>
      <c r="O6" s="39">
        <v>8640.02</v>
      </c>
      <c r="P6" s="40">
        <v>272246.76779999997</v>
      </c>
      <c r="Q6" s="33"/>
      <c r="R6" s="33"/>
      <c r="S6" s="33"/>
      <c r="T6" s="33"/>
    </row>
    <row r="7" spans="1:20" ht="124.2" x14ac:dyDescent="0.3">
      <c r="A7" s="34" t="s">
        <v>38</v>
      </c>
      <c r="B7" s="39">
        <v>7090.8899600000004</v>
      </c>
      <c r="C7" s="39">
        <v>3769.7403599999998</v>
      </c>
      <c r="D7" s="39">
        <v>495</v>
      </c>
      <c r="E7" s="39">
        <v>184.63800000000001</v>
      </c>
      <c r="F7" s="39"/>
      <c r="G7" s="39">
        <v>4140.143</v>
      </c>
      <c r="H7" s="39"/>
      <c r="I7" s="39"/>
      <c r="J7" s="39">
        <v>8545.2952000000005</v>
      </c>
      <c r="K7" s="39">
        <v>1854.58</v>
      </c>
      <c r="L7" s="39">
        <v>2933.9789999999998</v>
      </c>
      <c r="M7" s="39">
        <v>189</v>
      </c>
      <c r="N7" s="39">
        <v>3534.7827600000001</v>
      </c>
      <c r="O7" s="39">
        <v>894.20147999999995</v>
      </c>
      <c r="P7" s="40">
        <v>33632.249759999999</v>
      </c>
      <c r="Q7" s="33"/>
      <c r="R7" s="33"/>
      <c r="S7" s="33"/>
      <c r="T7" s="33"/>
    </row>
    <row r="8" spans="1:20" ht="55.2" x14ac:dyDescent="0.3">
      <c r="A8" s="34" t="s">
        <v>39</v>
      </c>
      <c r="B8" s="39">
        <v>36178.562639999996</v>
      </c>
      <c r="C8" s="39"/>
      <c r="D8" s="39"/>
      <c r="E8" s="39"/>
      <c r="F8" s="39"/>
      <c r="G8" s="39"/>
      <c r="H8" s="39"/>
      <c r="I8" s="39"/>
      <c r="J8" s="39"/>
      <c r="K8" s="39"/>
      <c r="L8" s="39"/>
      <c r="M8" s="39"/>
      <c r="N8" s="39"/>
      <c r="O8" s="39"/>
      <c r="P8" s="40">
        <v>36178.562639999996</v>
      </c>
      <c r="Q8" s="33"/>
      <c r="R8" s="33"/>
      <c r="S8" s="33"/>
      <c r="T8" s="33"/>
    </row>
    <row r="9" spans="1:20" ht="96.6" x14ac:dyDescent="0.3">
      <c r="A9" s="34" t="s">
        <v>40</v>
      </c>
      <c r="B9" s="39">
        <v>132.5</v>
      </c>
      <c r="C9" s="39"/>
      <c r="D9" s="39"/>
      <c r="E9" s="39"/>
      <c r="F9" s="39"/>
      <c r="G9" s="39"/>
      <c r="H9" s="39"/>
      <c r="I9" s="39"/>
      <c r="J9" s="39"/>
      <c r="K9" s="39"/>
      <c r="L9" s="39"/>
      <c r="M9" s="39"/>
      <c r="N9" s="39"/>
      <c r="O9" s="39"/>
      <c r="P9" s="40">
        <v>132.5</v>
      </c>
      <c r="Q9" s="33"/>
      <c r="R9" s="33"/>
      <c r="S9" s="33"/>
      <c r="T9" s="33"/>
    </row>
    <row r="10" spans="1:20" ht="82.8" x14ac:dyDescent="0.3">
      <c r="A10" s="34" t="s">
        <v>41</v>
      </c>
      <c r="B10" s="39"/>
      <c r="C10" s="39">
        <v>4417.6670000000004</v>
      </c>
      <c r="D10" s="39">
        <v>652.75</v>
      </c>
      <c r="E10" s="39">
        <v>505</v>
      </c>
      <c r="F10" s="39">
        <v>169.2</v>
      </c>
      <c r="G10" s="39">
        <v>654.33333000000005</v>
      </c>
      <c r="H10" s="39">
        <v>100</v>
      </c>
      <c r="I10" s="39">
        <v>50</v>
      </c>
      <c r="J10" s="39"/>
      <c r="K10" s="39"/>
      <c r="L10" s="39">
        <v>266.83332999999999</v>
      </c>
      <c r="M10" s="39">
        <v>249.5</v>
      </c>
      <c r="N10" s="39">
        <v>247.083</v>
      </c>
      <c r="O10" s="39">
        <v>164.2</v>
      </c>
      <c r="P10" s="40">
        <v>7476.5666600000004</v>
      </c>
      <c r="Q10" s="33"/>
      <c r="R10" s="33"/>
      <c r="S10" s="33"/>
      <c r="T10" s="33"/>
    </row>
    <row r="11" spans="1:20" ht="96.6" x14ac:dyDescent="0.3">
      <c r="A11" s="34" t="s">
        <v>42</v>
      </c>
      <c r="B11" s="39">
        <v>700</v>
      </c>
      <c r="C11" s="39">
        <v>179.44571999999999</v>
      </c>
      <c r="D11" s="39">
        <v>194.166</v>
      </c>
      <c r="E11" s="39">
        <v>96.5</v>
      </c>
      <c r="F11" s="39"/>
      <c r="G11" s="39">
        <v>89.583330000000004</v>
      </c>
      <c r="H11" s="39">
        <v>75.921999999999997</v>
      </c>
      <c r="I11" s="39">
        <v>70</v>
      </c>
      <c r="J11" s="39">
        <v>117.75</v>
      </c>
      <c r="K11" s="39">
        <v>212.5</v>
      </c>
      <c r="L11" s="39">
        <v>294.88276000000002</v>
      </c>
      <c r="M11" s="39">
        <v>92.4</v>
      </c>
      <c r="N11" s="39">
        <v>92.164000000000001</v>
      </c>
      <c r="O11" s="39">
        <v>83.277000000000001</v>
      </c>
      <c r="P11" s="40">
        <v>2298.5908100000001</v>
      </c>
      <c r="Q11" s="33"/>
      <c r="R11" s="33"/>
      <c r="S11" s="33"/>
      <c r="T11" s="33"/>
    </row>
    <row r="12" spans="1:20" ht="69" x14ac:dyDescent="0.3">
      <c r="A12" s="34" t="s">
        <v>43</v>
      </c>
      <c r="B12" s="39">
        <v>500</v>
      </c>
      <c r="C12" s="39">
        <v>260.86</v>
      </c>
      <c r="D12" s="39">
        <v>305</v>
      </c>
      <c r="E12" s="39">
        <v>244</v>
      </c>
      <c r="F12" s="39">
        <v>49.505000000000003</v>
      </c>
      <c r="G12" s="39">
        <v>240</v>
      </c>
      <c r="H12" s="39">
        <v>73.377420000000001</v>
      </c>
      <c r="I12" s="39">
        <v>39.746000000000002</v>
      </c>
      <c r="J12" s="39">
        <v>445.15</v>
      </c>
      <c r="K12" s="39">
        <v>91.984999999999999</v>
      </c>
      <c r="L12" s="39"/>
      <c r="M12" s="39">
        <v>15</v>
      </c>
      <c r="N12" s="39">
        <v>76.599999999999994</v>
      </c>
      <c r="O12" s="39">
        <v>69.001000000000005</v>
      </c>
      <c r="P12" s="40">
        <v>2410.22442</v>
      </c>
      <c r="Q12" s="33"/>
      <c r="R12" s="33"/>
      <c r="S12" s="33"/>
      <c r="T12" s="33"/>
    </row>
    <row r="13" spans="1:20" ht="82.8" x14ac:dyDescent="0.3">
      <c r="A13" s="34" t="s">
        <v>44</v>
      </c>
      <c r="B13" s="39">
        <v>1500</v>
      </c>
      <c r="C13" s="39">
        <v>805.47366</v>
      </c>
      <c r="D13" s="39">
        <v>224.47200000000001</v>
      </c>
      <c r="E13" s="39">
        <v>141</v>
      </c>
      <c r="F13" s="39">
        <v>38.42</v>
      </c>
      <c r="G13" s="39">
        <v>240.8</v>
      </c>
      <c r="H13" s="39">
        <v>97.104900000000001</v>
      </c>
      <c r="I13" s="39">
        <v>184.74600000000001</v>
      </c>
      <c r="J13" s="39">
        <v>733.15</v>
      </c>
      <c r="K13" s="39">
        <v>265</v>
      </c>
      <c r="L13" s="39">
        <v>240.86425</v>
      </c>
      <c r="M13" s="39"/>
      <c r="N13" s="39">
        <v>394.11709000000002</v>
      </c>
      <c r="O13" s="39">
        <v>139.22732999999999</v>
      </c>
      <c r="P13" s="40">
        <v>5004.3752299999996</v>
      </c>
      <c r="Q13" s="33"/>
      <c r="R13" s="33"/>
      <c r="S13" s="33"/>
      <c r="T13" s="33"/>
    </row>
    <row r="14" spans="1:20" ht="124.2" x14ac:dyDescent="0.3">
      <c r="A14" s="34" t="s">
        <v>45</v>
      </c>
      <c r="B14" s="39">
        <v>15031.904</v>
      </c>
      <c r="C14" s="39">
        <v>900</v>
      </c>
      <c r="D14" s="39">
        <v>204.84</v>
      </c>
      <c r="E14" s="39"/>
      <c r="F14" s="39"/>
      <c r="G14" s="39"/>
      <c r="H14" s="39"/>
      <c r="I14" s="39"/>
      <c r="J14" s="39">
        <v>50</v>
      </c>
      <c r="K14" s="39"/>
      <c r="L14" s="39"/>
      <c r="M14" s="39"/>
      <c r="N14" s="39"/>
      <c r="O14" s="39"/>
      <c r="P14" s="40">
        <v>16186.744000000001</v>
      </c>
      <c r="Q14" s="33"/>
      <c r="R14" s="33"/>
      <c r="S14" s="33"/>
      <c r="T14" s="33"/>
    </row>
    <row r="15" spans="1:20" ht="110.4" x14ac:dyDescent="0.3">
      <c r="A15" s="34" t="s">
        <v>46</v>
      </c>
      <c r="B15" s="39">
        <v>200</v>
      </c>
      <c r="C15" s="39">
        <v>264</v>
      </c>
      <c r="D15" s="39"/>
      <c r="E15" s="39"/>
      <c r="F15" s="39"/>
      <c r="G15" s="39">
        <v>48</v>
      </c>
      <c r="H15" s="39"/>
      <c r="I15" s="39"/>
      <c r="J15" s="39">
        <v>58</v>
      </c>
      <c r="K15" s="39"/>
      <c r="L15" s="39"/>
      <c r="M15" s="39">
        <v>-1.8804799999999999</v>
      </c>
      <c r="N15" s="39"/>
      <c r="O15" s="39"/>
      <c r="P15" s="40">
        <v>568.11951999999997</v>
      </c>
      <c r="Q15" s="33"/>
      <c r="R15" s="33"/>
      <c r="S15" s="33"/>
      <c r="T15" s="33"/>
    </row>
    <row r="16" spans="1:20" ht="358.8" x14ac:dyDescent="0.3">
      <c r="A16" s="34" t="s">
        <v>47</v>
      </c>
      <c r="B16" s="39">
        <v>15000</v>
      </c>
      <c r="C16" s="39">
        <v>12089.05176</v>
      </c>
      <c r="D16" s="39">
        <v>2500</v>
      </c>
      <c r="E16" s="39">
        <v>2000</v>
      </c>
      <c r="F16" s="39"/>
      <c r="G16" s="39">
        <v>707.85481000000004</v>
      </c>
      <c r="H16" s="39">
        <v>1312.7655099999999</v>
      </c>
      <c r="I16" s="39">
        <v>120</v>
      </c>
      <c r="J16" s="39">
        <v>4100</v>
      </c>
      <c r="K16" s="39">
        <v>2100</v>
      </c>
      <c r="L16" s="39">
        <v>1200</v>
      </c>
      <c r="M16" s="39">
        <v>1700</v>
      </c>
      <c r="N16" s="39">
        <v>1270</v>
      </c>
      <c r="O16" s="39">
        <v>1750</v>
      </c>
      <c r="P16" s="40">
        <v>45849.672079999997</v>
      </c>
      <c r="Q16" s="33"/>
      <c r="R16" s="33"/>
      <c r="S16" s="33"/>
      <c r="T16" s="33"/>
    </row>
    <row r="17" spans="1:20" ht="179.4" x14ac:dyDescent="0.3">
      <c r="A17" s="34" t="s">
        <v>48</v>
      </c>
      <c r="B17" s="39">
        <v>229089.77776</v>
      </c>
      <c r="C17" s="39">
        <v>101500</v>
      </c>
      <c r="D17" s="39">
        <v>23956.22</v>
      </c>
      <c r="E17" s="39">
        <v>23827.685000000001</v>
      </c>
      <c r="F17" s="39">
        <v>6625</v>
      </c>
      <c r="G17" s="39">
        <v>8384.65</v>
      </c>
      <c r="H17" s="39">
        <v>10867.266</v>
      </c>
      <c r="I17" s="39">
        <v>3161</v>
      </c>
      <c r="J17" s="39">
        <v>26131.08</v>
      </c>
      <c r="K17" s="39">
        <v>8252.8719999999994</v>
      </c>
      <c r="L17" s="39">
        <v>24820</v>
      </c>
      <c r="M17" s="39">
        <v>13616.2</v>
      </c>
      <c r="N17" s="39">
        <v>15691.8</v>
      </c>
      <c r="O17" s="39">
        <v>13429.478999999999</v>
      </c>
      <c r="P17" s="40">
        <v>509353.02976</v>
      </c>
      <c r="Q17" s="33"/>
      <c r="R17" s="33"/>
      <c r="S17" s="33"/>
      <c r="T17" s="33"/>
    </row>
    <row r="18" spans="1:20" ht="110.4" x14ac:dyDescent="0.3">
      <c r="A18" s="34" t="s">
        <v>49</v>
      </c>
      <c r="B18" s="39">
        <v>20000</v>
      </c>
      <c r="C18" s="39">
        <v>5980</v>
      </c>
      <c r="D18" s="39">
        <v>1615</v>
      </c>
      <c r="E18" s="39">
        <v>1400</v>
      </c>
      <c r="F18" s="39">
        <v>650</v>
      </c>
      <c r="G18" s="39">
        <v>529.5</v>
      </c>
      <c r="H18" s="39">
        <v>1643</v>
      </c>
      <c r="I18" s="39">
        <v>167.5</v>
      </c>
      <c r="J18" s="39">
        <v>1550</v>
      </c>
      <c r="K18" s="39">
        <v>1575.4002</v>
      </c>
      <c r="L18" s="39"/>
      <c r="M18" s="39"/>
      <c r="N18" s="39">
        <v>1510</v>
      </c>
      <c r="O18" s="39">
        <v>1258.1954699999999</v>
      </c>
      <c r="P18" s="40">
        <v>37878.595670000002</v>
      </c>
      <c r="Q18" s="33"/>
      <c r="R18" s="33"/>
      <c r="S18" s="33"/>
      <c r="T18" s="33"/>
    </row>
    <row r="19" spans="1:20" ht="151.80000000000001" x14ac:dyDescent="0.3">
      <c r="A19" s="34" t="s">
        <v>50</v>
      </c>
      <c r="B19" s="39">
        <v>3.7038000000000002</v>
      </c>
      <c r="C19" s="39">
        <v>6.6780999999999997</v>
      </c>
      <c r="D19" s="39"/>
      <c r="E19" s="39"/>
      <c r="F19" s="39"/>
      <c r="G19" s="39"/>
      <c r="H19" s="39">
        <v>3.7250000000000001</v>
      </c>
      <c r="I19" s="39"/>
      <c r="J19" s="39">
        <v>3.7250000000000001</v>
      </c>
      <c r="K19" s="39">
        <v>4.0101599999999999</v>
      </c>
      <c r="L19" s="39"/>
      <c r="M19" s="39"/>
      <c r="N19" s="39"/>
      <c r="O19" s="39"/>
      <c r="P19" s="40">
        <v>21.84206</v>
      </c>
      <c r="Q19" s="33"/>
      <c r="R19" s="33"/>
      <c r="S19" s="33"/>
      <c r="T19" s="33"/>
    </row>
    <row r="20" spans="1:20" ht="138" x14ac:dyDescent="0.3">
      <c r="A20" s="34" t="s">
        <v>51</v>
      </c>
      <c r="B20" s="39">
        <v>13100</v>
      </c>
      <c r="C20" s="39">
        <v>2525</v>
      </c>
      <c r="D20" s="39">
        <v>100</v>
      </c>
      <c r="E20" s="39">
        <v>20</v>
      </c>
      <c r="F20" s="39">
        <v>85</v>
      </c>
      <c r="G20" s="39">
        <v>290</v>
      </c>
      <c r="H20" s="39">
        <v>35.4</v>
      </c>
      <c r="I20" s="39">
        <v>20</v>
      </c>
      <c r="J20" s="39">
        <v>700</v>
      </c>
      <c r="K20" s="39"/>
      <c r="L20" s="39"/>
      <c r="M20" s="39">
        <v>204.4</v>
      </c>
      <c r="N20" s="39">
        <v>300</v>
      </c>
      <c r="O20" s="39">
        <v>679.39919999999995</v>
      </c>
      <c r="P20" s="40">
        <v>18059.199199999999</v>
      </c>
      <c r="Q20" s="33"/>
      <c r="R20" s="33"/>
      <c r="S20" s="33"/>
      <c r="T20" s="33"/>
    </row>
    <row r="21" spans="1:20" ht="138" x14ac:dyDescent="0.3">
      <c r="A21" s="34" t="s">
        <v>52</v>
      </c>
      <c r="B21" s="39">
        <v>182104.45134999999</v>
      </c>
      <c r="C21" s="39">
        <v>39000</v>
      </c>
      <c r="D21" s="39">
        <v>9083.1550000000007</v>
      </c>
      <c r="E21" s="39">
        <v>9850</v>
      </c>
      <c r="F21" s="39">
        <v>1800</v>
      </c>
      <c r="G21" s="39">
        <v>4660</v>
      </c>
      <c r="H21" s="39">
        <v>3900.14633</v>
      </c>
      <c r="I21" s="39">
        <v>1378</v>
      </c>
      <c r="J21" s="39">
        <v>22832.785</v>
      </c>
      <c r="K21" s="39">
        <v>5014.8</v>
      </c>
      <c r="L21" s="39">
        <v>5182.8999999999996</v>
      </c>
      <c r="M21" s="39">
        <v>3123.5</v>
      </c>
      <c r="N21" s="39">
        <v>5700</v>
      </c>
      <c r="O21" s="39">
        <v>3292.2860599999999</v>
      </c>
      <c r="P21" s="40">
        <v>296922.02373999998</v>
      </c>
      <c r="Q21" s="33"/>
      <c r="R21" s="33"/>
      <c r="S21" s="33"/>
      <c r="T21" s="33"/>
    </row>
    <row r="22" spans="1:20" ht="82.8" x14ac:dyDescent="0.3">
      <c r="A22" s="34" t="s">
        <v>53</v>
      </c>
      <c r="B22" s="39">
        <v>2375.55717</v>
      </c>
      <c r="C22" s="39">
        <v>3660.5</v>
      </c>
      <c r="D22" s="39">
        <v>1841.1659999999999</v>
      </c>
      <c r="E22" s="39"/>
      <c r="F22" s="39">
        <v>400</v>
      </c>
      <c r="G22" s="39">
        <v>2100</v>
      </c>
      <c r="H22" s="39">
        <v>91.616550000000004</v>
      </c>
      <c r="I22" s="39">
        <v>50</v>
      </c>
      <c r="J22" s="39">
        <v>482.51127000000002</v>
      </c>
      <c r="K22" s="39">
        <v>377</v>
      </c>
      <c r="L22" s="39">
        <v>100</v>
      </c>
      <c r="M22" s="39">
        <v>300</v>
      </c>
      <c r="N22" s="39">
        <v>1326.4572499999999</v>
      </c>
      <c r="O22" s="39">
        <v>2114.6909999999998</v>
      </c>
      <c r="P22" s="40">
        <v>15219.499239999999</v>
      </c>
      <c r="Q22" s="33"/>
      <c r="R22" s="33"/>
      <c r="S22" s="33"/>
      <c r="T22" s="33"/>
    </row>
    <row r="23" spans="1:20" ht="110.4" x14ac:dyDescent="0.3">
      <c r="A23" s="34" t="s">
        <v>54</v>
      </c>
      <c r="B23" s="39">
        <v>2440.59384</v>
      </c>
      <c r="C23" s="39">
        <v>2107.7950000000001</v>
      </c>
      <c r="D23" s="39">
        <v>213</v>
      </c>
      <c r="E23" s="39">
        <v>171.4</v>
      </c>
      <c r="F23" s="39">
        <v>50</v>
      </c>
      <c r="G23" s="39">
        <v>78.78</v>
      </c>
      <c r="H23" s="39">
        <v>86.75</v>
      </c>
      <c r="I23" s="39">
        <v>25</v>
      </c>
      <c r="J23" s="39">
        <v>385.392</v>
      </c>
      <c r="K23" s="39">
        <v>74.442999999999998</v>
      </c>
      <c r="L23" s="39">
        <v>100</v>
      </c>
      <c r="M23" s="39">
        <v>101.6</v>
      </c>
      <c r="N23" s="39">
        <v>10</v>
      </c>
      <c r="O23" s="39">
        <v>112.11750000000001</v>
      </c>
      <c r="P23" s="40">
        <v>5956.8713399999997</v>
      </c>
      <c r="Q23" s="33"/>
      <c r="R23" s="33"/>
      <c r="S23" s="33"/>
      <c r="T23" s="33"/>
    </row>
    <row r="24" spans="1:20" ht="96.6" x14ac:dyDescent="0.3">
      <c r="A24" s="34" t="s">
        <v>55</v>
      </c>
      <c r="B24" s="39">
        <v>1015.96681</v>
      </c>
      <c r="C24" s="39">
        <v>1200.2789299999999</v>
      </c>
      <c r="D24" s="39">
        <v>271.7</v>
      </c>
      <c r="E24" s="39"/>
      <c r="F24" s="39"/>
      <c r="G24" s="39">
        <v>344.34165999999999</v>
      </c>
      <c r="H24" s="39"/>
      <c r="I24" s="39"/>
      <c r="J24" s="39">
        <v>273.56664999999998</v>
      </c>
      <c r="K24" s="39"/>
      <c r="L24" s="39"/>
      <c r="M24" s="39"/>
      <c r="N24" s="39"/>
      <c r="O24" s="39"/>
      <c r="P24" s="40">
        <v>3105.8540499999999</v>
      </c>
      <c r="Q24" s="33"/>
      <c r="R24" s="33"/>
      <c r="S24" s="33"/>
      <c r="T24" s="33"/>
    </row>
    <row r="25" spans="1:20" ht="96.6" x14ac:dyDescent="0.3">
      <c r="A25" s="34" t="s">
        <v>56</v>
      </c>
      <c r="B25" s="39">
        <v>24831.02218</v>
      </c>
      <c r="C25" s="39"/>
      <c r="D25" s="39"/>
      <c r="E25" s="39"/>
      <c r="F25" s="39"/>
      <c r="G25" s="39">
        <v>-54.579689999999999</v>
      </c>
      <c r="H25" s="39"/>
      <c r="I25" s="39"/>
      <c r="J25" s="39"/>
      <c r="K25" s="39">
        <v>712.41445999999996</v>
      </c>
      <c r="L25" s="39"/>
      <c r="M25" s="39"/>
      <c r="N25" s="39"/>
      <c r="O25" s="39"/>
      <c r="P25" s="40">
        <v>25488.856950000001</v>
      </c>
      <c r="Q25" s="33"/>
      <c r="R25" s="33"/>
      <c r="S25" s="33"/>
      <c r="T25" s="33"/>
    </row>
    <row r="26" spans="1:20" ht="193.2" x14ac:dyDescent="0.3">
      <c r="A26" s="34" t="s">
        <v>57</v>
      </c>
      <c r="B26" s="39">
        <v>623.4</v>
      </c>
      <c r="C26" s="39">
        <v>63.283000000000001</v>
      </c>
      <c r="D26" s="39"/>
      <c r="E26" s="39"/>
      <c r="F26" s="39"/>
      <c r="G26" s="39"/>
      <c r="H26" s="39"/>
      <c r="I26" s="39"/>
      <c r="J26" s="39"/>
      <c r="K26" s="39"/>
      <c r="L26" s="39"/>
      <c r="M26" s="39"/>
      <c r="N26" s="39"/>
      <c r="O26" s="39"/>
      <c r="P26" s="40">
        <v>686.68299999999999</v>
      </c>
      <c r="Q26" s="33"/>
      <c r="R26" s="33"/>
      <c r="S26" s="33"/>
      <c r="T26" s="33"/>
    </row>
    <row r="27" spans="1:20" ht="55.2" x14ac:dyDescent="0.3">
      <c r="A27" s="34" t="s">
        <v>58</v>
      </c>
      <c r="B27" s="39"/>
      <c r="C27" s="39"/>
      <c r="D27" s="39"/>
      <c r="E27" s="39"/>
      <c r="F27" s="39"/>
      <c r="G27" s="39"/>
      <c r="H27" s="39"/>
      <c r="I27" s="39"/>
      <c r="J27" s="39">
        <v>38428</v>
      </c>
      <c r="K27" s="39"/>
      <c r="L27" s="39"/>
      <c r="M27" s="39"/>
      <c r="N27" s="39"/>
      <c r="O27" s="39"/>
      <c r="P27" s="40">
        <v>38428</v>
      </c>
      <c r="Q27" s="33"/>
      <c r="R27" s="33"/>
      <c r="S27" s="33"/>
      <c r="T27" s="33"/>
    </row>
    <row r="28" spans="1:20" ht="55.2" x14ac:dyDescent="0.3">
      <c r="A28" s="34" t="s">
        <v>59</v>
      </c>
      <c r="B28" s="39"/>
      <c r="C28" s="39">
        <v>4060.2133800000001</v>
      </c>
      <c r="D28" s="39"/>
      <c r="E28" s="39">
        <v>5631.4472699999997</v>
      </c>
      <c r="F28" s="39"/>
      <c r="G28" s="39"/>
      <c r="H28" s="39"/>
      <c r="I28" s="39"/>
      <c r="J28" s="39"/>
      <c r="K28" s="39"/>
      <c r="L28" s="39">
        <v>1454.71387</v>
      </c>
      <c r="M28" s="39"/>
      <c r="N28" s="39"/>
      <c r="O28" s="39"/>
      <c r="P28" s="40">
        <v>11146.374519999999</v>
      </c>
      <c r="Q28" s="33"/>
      <c r="R28" s="33"/>
      <c r="S28" s="33"/>
      <c r="T28" s="33"/>
    </row>
    <row r="29" spans="1:20" ht="41.4" x14ac:dyDescent="0.3">
      <c r="A29" s="34" t="s">
        <v>60</v>
      </c>
      <c r="B29" s="39"/>
      <c r="C29" s="39"/>
      <c r="D29" s="39"/>
      <c r="E29" s="39"/>
      <c r="F29" s="39"/>
      <c r="G29" s="39"/>
      <c r="H29" s="39"/>
      <c r="I29" s="39">
        <v>58.774999999999999</v>
      </c>
      <c r="J29" s="39"/>
      <c r="K29" s="39">
        <v>31.51146</v>
      </c>
      <c r="L29" s="39">
        <v>352.18709999999999</v>
      </c>
      <c r="M29" s="39"/>
      <c r="N29" s="39"/>
      <c r="O29" s="39">
        <v>330.20004999999998</v>
      </c>
      <c r="P29" s="40">
        <v>772.67361000000005</v>
      </c>
      <c r="Q29" s="33"/>
      <c r="R29" s="33"/>
      <c r="S29" s="33"/>
      <c r="T29" s="33"/>
    </row>
    <row r="30" spans="1:20" ht="110.4" x14ac:dyDescent="0.3">
      <c r="A30" s="34" t="s">
        <v>61</v>
      </c>
      <c r="B30" s="39"/>
      <c r="C30" s="39">
        <v>84.15</v>
      </c>
      <c r="D30" s="39"/>
      <c r="E30" s="39"/>
      <c r="F30" s="39"/>
      <c r="G30" s="39"/>
      <c r="H30" s="39"/>
      <c r="I30" s="39">
        <v>149.48101</v>
      </c>
      <c r="J30" s="39">
        <v>796.00108999999998</v>
      </c>
      <c r="K30" s="39"/>
      <c r="L30" s="39">
        <v>1103.1885</v>
      </c>
      <c r="M30" s="39"/>
      <c r="N30" s="39">
        <v>41.547829999999998</v>
      </c>
      <c r="O30" s="39">
        <v>742.72636999999997</v>
      </c>
      <c r="P30" s="40">
        <v>2917.0947999999999</v>
      </c>
      <c r="Q30" s="33"/>
      <c r="R30" s="33"/>
      <c r="S30" s="33"/>
      <c r="T30" s="33"/>
    </row>
    <row r="31" spans="1:20" ht="69" x14ac:dyDescent="0.3">
      <c r="A31" s="34" t="s">
        <v>62</v>
      </c>
      <c r="B31" s="39">
        <v>13729.049709999999</v>
      </c>
      <c r="C31" s="39">
        <v>18888.154320000001</v>
      </c>
      <c r="D31" s="39"/>
      <c r="E31" s="39">
        <v>8917.4176200000002</v>
      </c>
      <c r="F31" s="39"/>
      <c r="G31" s="39"/>
      <c r="H31" s="39"/>
      <c r="I31" s="39"/>
      <c r="J31" s="39"/>
      <c r="K31" s="39"/>
      <c r="L31" s="39"/>
      <c r="M31" s="39"/>
      <c r="N31" s="39"/>
      <c r="O31" s="39"/>
      <c r="P31" s="40">
        <v>41534.621650000001</v>
      </c>
      <c r="Q31" s="33"/>
      <c r="R31" s="33"/>
      <c r="S31" s="33"/>
      <c r="T31" s="33"/>
    </row>
    <row r="32" spans="1:20" ht="82.8" x14ac:dyDescent="0.3">
      <c r="A32" s="34" t="s">
        <v>63</v>
      </c>
      <c r="B32" s="39"/>
      <c r="C32" s="39">
        <v>31581.808649999999</v>
      </c>
      <c r="D32" s="39"/>
      <c r="E32" s="39"/>
      <c r="F32" s="39"/>
      <c r="G32" s="39"/>
      <c r="H32" s="39"/>
      <c r="I32" s="39"/>
      <c r="J32" s="39">
        <v>226152.02861000001</v>
      </c>
      <c r="K32" s="39"/>
      <c r="L32" s="39"/>
      <c r="M32" s="39"/>
      <c r="N32" s="39"/>
      <c r="O32" s="39"/>
      <c r="P32" s="40">
        <v>257733.83726</v>
      </c>
      <c r="Q32" s="33"/>
      <c r="R32" s="33"/>
      <c r="S32" s="33"/>
      <c r="T32" s="33"/>
    </row>
    <row r="33" spans="1:20" ht="41.4" x14ac:dyDescent="0.3">
      <c r="A33" s="34" t="s">
        <v>64</v>
      </c>
      <c r="B33" s="39"/>
      <c r="C33" s="39">
        <v>115.22636</v>
      </c>
      <c r="D33" s="39"/>
      <c r="E33" s="39"/>
      <c r="F33" s="39"/>
      <c r="G33" s="39"/>
      <c r="H33" s="39"/>
      <c r="I33" s="39"/>
      <c r="J33" s="39">
        <v>28.80659</v>
      </c>
      <c r="K33" s="39"/>
      <c r="L33" s="39"/>
      <c r="M33" s="39"/>
      <c r="N33" s="39"/>
      <c r="O33" s="39"/>
      <c r="P33" s="40">
        <v>144.03295</v>
      </c>
      <c r="Q33" s="33"/>
      <c r="R33" s="33"/>
      <c r="S33" s="33"/>
      <c r="T33" s="33"/>
    </row>
    <row r="34" spans="1:20" ht="69" x14ac:dyDescent="0.3">
      <c r="A34" s="34" t="s">
        <v>65</v>
      </c>
      <c r="B34" s="39">
        <v>12978.335999999999</v>
      </c>
      <c r="C34" s="39">
        <v>5172.8381600000002</v>
      </c>
      <c r="D34" s="39">
        <v>1551.096</v>
      </c>
      <c r="E34" s="39">
        <v>1895.25639</v>
      </c>
      <c r="F34" s="39">
        <v>344.44976000000003</v>
      </c>
      <c r="G34" s="39">
        <v>538.68759</v>
      </c>
      <c r="H34" s="39">
        <v>468.72</v>
      </c>
      <c r="I34" s="39">
        <v>214.83</v>
      </c>
      <c r="J34" s="39">
        <v>3119.3523</v>
      </c>
      <c r="K34" s="39"/>
      <c r="L34" s="39">
        <v>1601.7996599999999</v>
      </c>
      <c r="M34" s="39">
        <v>653.27635999999995</v>
      </c>
      <c r="N34" s="39">
        <v>942.25975000000005</v>
      </c>
      <c r="O34" s="39">
        <v>1203.14941</v>
      </c>
      <c r="P34" s="40">
        <v>30684.051380000001</v>
      </c>
      <c r="Q34" s="33"/>
      <c r="R34" s="33"/>
      <c r="S34" s="33"/>
      <c r="T34" s="33"/>
    </row>
    <row r="35" spans="1:20" ht="55.2" x14ac:dyDescent="0.3">
      <c r="A35" s="34" t="s">
        <v>66</v>
      </c>
      <c r="B35" s="39">
        <v>26190.3177</v>
      </c>
      <c r="C35" s="39"/>
      <c r="D35" s="39"/>
      <c r="E35" s="39"/>
      <c r="F35" s="39"/>
      <c r="G35" s="39"/>
      <c r="H35" s="39"/>
      <c r="I35" s="39"/>
      <c r="J35" s="39"/>
      <c r="K35" s="39"/>
      <c r="L35" s="39"/>
      <c r="M35" s="39"/>
      <c r="N35" s="39"/>
      <c r="O35" s="39"/>
      <c r="P35" s="40">
        <v>26190.3177</v>
      </c>
      <c r="Q35" s="33"/>
      <c r="R35" s="33"/>
      <c r="S35" s="33"/>
      <c r="T35" s="33"/>
    </row>
    <row r="36" spans="1:20" ht="27.6" x14ac:dyDescent="0.3">
      <c r="A36" s="34" t="s">
        <v>67</v>
      </c>
      <c r="B36" s="39">
        <v>607.976</v>
      </c>
      <c r="C36" s="39"/>
      <c r="D36" s="39"/>
      <c r="E36" s="39"/>
      <c r="F36" s="39"/>
      <c r="G36" s="39"/>
      <c r="H36" s="39"/>
      <c r="I36" s="39"/>
      <c r="J36" s="39"/>
      <c r="K36" s="39"/>
      <c r="L36" s="39"/>
      <c r="M36" s="39"/>
      <c r="N36" s="39"/>
      <c r="O36" s="39"/>
      <c r="P36" s="40">
        <v>607.976</v>
      </c>
      <c r="Q36" s="33"/>
      <c r="R36" s="33"/>
      <c r="S36" s="33"/>
      <c r="T36" s="33"/>
    </row>
    <row r="37" spans="1:20" ht="69" x14ac:dyDescent="0.3">
      <c r="A37" s="34" t="s">
        <v>68</v>
      </c>
      <c r="B37" s="39"/>
      <c r="C37" s="39"/>
      <c r="D37" s="39"/>
      <c r="E37" s="39"/>
      <c r="F37" s="39"/>
      <c r="G37" s="39">
        <v>101.9524</v>
      </c>
      <c r="H37" s="39"/>
      <c r="I37" s="39"/>
      <c r="J37" s="39"/>
      <c r="K37" s="39"/>
      <c r="L37" s="39"/>
      <c r="M37" s="39"/>
      <c r="N37" s="39"/>
      <c r="O37" s="39"/>
      <c r="P37" s="40">
        <v>101.9524</v>
      </c>
      <c r="Q37" s="33"/>
      <c r="R37" s="33"/>
      <c r="S37" s="33"/>
      <c r="T37" s="33"/>
    </row>
    <row r="38" spans="1:20" ht="82.8" x14ac:dyDescent="0.3">
      <c r="A38" s="34" t="s">
        <v>69</v>
      </c>
      <c r="B38" s="39">
        <v>36519.695910000002</v>
      </c>
      <c r="C38" s="39"/>
      <c r="D38" s="39"/>
      <c r="E38" s="39"/>
      <c r="F38" s="39"/>
      <c r="G38" s="39"/>
      <c r="H38" s="39"/>
      <c r="I38" s="39"/>
      <c r="J38" s="39">
        <v>7759.5933800000003</v>
      </c>
      <c r="K38" s="39"/>
      <c r="L38" s="39"/>
      <c r="M38" s="39"/>
      <c r="N38" s="39"/>
      <c r="O38" s="39"/>
      <c r="P38" s="40">
        <v>44279.289290000001</v>
      </c>
      <c r="Q38" s="33"/>
      <c r="R38" s="33"/>
      <c r="S38" s="33"/>
      <c r="T38" s="33"/>
    </row>
    <row r="39" spans="1:20" ht="27.6" x14ac:dyDescent="0.3">
      <c r="A39" s="34" t="s">
        <v>70</v>
      </c>
      <c r="B39" s="39"/>
      <c r="C39" s="39"/>
      <c r="D39" s="39"/>
      <c r="E39" s="39"/>
      <c r="F39" s="39"/>
      <c r="G39" s="39"/>
      <c r="H39" s="39"/>
      <c r="I39" s="39"/>
      <c r="J39" s="39"/>
      <c r="K39" s="39">
        <v>1230.6496199999999</v>
      </c>
      <c r="L39" s="39"/>
      <c r="M39" s="39"/>
      <c r="N39" s="39"/>
      <c r="O39" s="39"/>
      <c r="P39" s="40">
        <v>1230.6496199999999</v>
      </c>
      <c r="Q39" s="33"/>
      <c r="R39" s="33"/>
      <c r="S39" s="33"/>
      <c r="T39" s="33"/>
    </row>
    <row r="40" spans="1:20" ht="55.2" x14ac:dyDescent="0.3">
      <c r="A40" s="34" t="s">
        <v>71</v>
      </c>
      <c r="B40" s="39"/>
      <c r="C40" s="39"/>
      <c r="D40" s="39">
        <v>294.05941000000001</v>
      </c>
      <c r="E40" s="39">
        <v>-542.08696999999995</v>
      </c>
      <c r="F40" s="39">
        <v>-193.01221000000001</v>
      </c>
      <c r="G40" s="39">
        <v>105.91065999999999</v>
      </c>
      <c r="H40" s="39">
        <v>31.736550000000001</v>
      </c>
      <c r="I40" s="39"/>
      <c r="J40" s="39">
        <v>246.50665000000001</v>
      </c>
      <c r="K40" s="39">
        <v>15.679869999999999</v>
      </c>
      <c r="L40" s="39">
        <v>77.157300000000006</v>
      </c>
      <c r="M40" s="39">
        <v>35.046030000000002</v>
      </c>
      <c r="N40" s="39"/>
      <c r="O40" s="39">
        <v>35.15598</v>
      </c>
      <c r="P40" s="40">
        <v>106.15327000000001</v>
      </c>
      <c r="Q40" s="33"/>
      <c r="R40" s="33"/>
      <c r="S40" s="33"/>
      <c r="T40" s="33"/>
    </row>
    <row r="41" spans="1:20" ht="82.8" x14ac:dyDescent="0.3">
      <c r="A41" s="34" t="s">
        <v>72</v>
      </c>
      <c r="B41" s="39"/>
      <c r="C41" s="39"/>
      <c r="D41" s="39">
        <v>542.12103999999999</v>
      </c>
      <c r="E41" s="39">
        <v>442.58364999999998</v>
      </c>
      <c r="F41" s="39">
        <v>338.32337000000001</v>
      </c>
      <c r="G41" s="39">
        <v>50.882950000000001</v>
      </c>
      <c r="H41" s="39"/>
      <c r="I41" s="39"/>
      <c r="J41" s="39">
        <v>44.533880000000003</v>
      </c>
      <c r="K41" s="39"/>
      <c r="L41" s="39"/>
      <c r="M41" s="39"/>
      <c r="N41" s="39">
        <v>46.103859999999997</v>
      </c>
      <c r="O41" s="39"/>
      <c r="P41" s="40">
        <v>1464.5487499999999</v>
      </c>
      <c r="Q41" s="33"/>
      <c r="R41" s="33"/>
      <c r="S41" s="33"/>
      <c r="T41" s="33"/>
    </row>
    <row r="42" spans="1:20" ht="151.80000000000001" x14ac:dyDescent="0.3">
      <c r="A42" s="34" t="s">
        <v>73</v>
      </c>
      <c r="B42" s="39">
        <v>7574.0786099999996</v>
      </c>
      <c r="C42" s="39"/>
      <c r="D42" s="39"/>
      <c r="E42" s="39"/>
      <c r="F42" s="39"/>
      <c r="G42" s="39"/>
      <c r="H42" s="39"/>
      <c r="I42" s="39"/>
      <c r="J42" s="39"/>
      <c r="K42" s="39"/>
      <c r="L42" s="39"/>
      <c r="M42" s="39"/>
      <c r="N42" s="39"/>
      <c r="O42" s="39"/>
      <c r="P42" s="40">
        <v>7574.0786099999996</v>
      </c>
      <c r="Q42" s="33"/>
      <c r="R42" s="33"/>
      <c r="S42" s="33"/>
      <c r="T42" s="33"/>
    </row>
    <row r="43" spans="1:20" ht="110.4" x14ac:dyDescent="0.3">
      <c r="A43" s="34" t="s">
        <v>74</v>
      </c>
      <c r="B43" s="39">
        <v>6436.5787799999998</v>
      </c>
      <c r="C43" s="39"/>
      <c r="D43" s="39"/>
      <c r="E43" s="39"/>
      <c r="F43" s="39"/>
      <c r="G43" s="39"/>
      <c r="H43" s="39"/>
      <c r="I43" s="39"/>
      <c r="J43" s="39"/>
      <c r="K43" s="39"/>
      <c r="L43" s="39"/>
      <c r="M43" s="39"/>
      <c r="N43" s="39"/>
      <c r="O43" s="39"/>
      <c r="P43" s="40">
        <v>6436.5787799999998</v>
      </c>
      <c r="Q43" s="33"/>
      <c r="R43" s="33"/>
      <c r="S43" s="33"/>
      <c r="T43" s="33"/>
    </row>
    <row r="44" spans="1:20" ht="69" x14ac:dyDescent="0.3">
      <c r="A44" s="34" t="s">
        <v>75</v>
      </c>
      <c r="B44" s="39">
        <v>6361.7683500000003</v>
      </c>
      <c r="C44" s="39">
        <v>4657.0649599999997</v>
      </c>
      <c r="D44" s="39">
        <v>1928.02826</v>
      </c>
      <c r="E44" s="39">
        <v>242.35443000000001</v>
      </c>
      <c r="F44" s="39">
        <v>59.084519999999998</v>
      </c>
      <c r="G44" s="39">
        <v>43.826000000000001</v>
      </c>
      <c r="H44" s="39">
        <v>219.49261000000001</v>
      </c>
      <c r="I44" s="39">
        <v>166.89232000000001</v>
      </c>
      <c r="J44" s="39">
        <v>2520.7387800000001</v>
      </c>
      <c r="K44" s="39">
        <v>218.48633000000001</v>
      </c>
      <c r="L44" s="39">
        <v>325.36189999999999</v>
      </c>
      <c r="M44" s="39"/>
      <c r="N44" s="39"/>
      <c r="O44" s="39"/>
      <c r="P44" s="40">
        <v>16743.098460000001</v>
      </c>
      <c r="Q44" s="33"/>
      <c r="R44" s="33"/>
      <c r="S44" s="33"/>
      <c r="T44" s="33"/>
    </row>
    <row r="45" spans="1:20" ht="55.2" x14ac:dyDescent="0.3">
      <c r="A45" s="34" t="s">
        <v>76</v>
      </c>
      <c r="B45" s="39"/>
      <c r="C45" s="39">
        <v>5382.6993000000002</v>
      </c>
      <c r="D45" s="39"/>
      <c r="E45" s="39"/>
      <c r="F45" s="39"/>
      <c r="G45" s="39"/>
      <c r="H45" s="39"/>
      <c r="I45" s="39"/>
      <c r="J45" s="39"/>
      <c r="K45" s="39"/>
      <c r="L45" s="39"/>
      <c r="M45" s="39"/>
      <c r="N45" s="39"/>
      <c r="O45" s="39"/>
      <c r="P45" s="40">
        <v>5382.6993000000002</v>
      </c>
      <c r="Q45" s="33"/>
      <c r="R45" s="33"/>
      <c r="S45" s="33"/>
      <c r="T45" s="33"/>
    </row>
    <row r="46" spans="1:20" ht="27.6" x14ac:dyDescent="0.3">
      <c r="A46" s="34" t="s">
        <v>77</v>
      </c>
      <c r="B46" s="39">
        <v>-424.43061999999998</v>
      </c>
      <c r="C46" s="39"/>
      <c r="D46" s="39"/>
      <c r="E46" s="39"/>
      <c r="F46" s="39"/>
      <c r="G46" s="39"/>
      <c r="H46" s="39"/>
      <c r="I46" s="39"/>
      <c r="J46" s="39"/>
      <c r="K46" s="39"/>
      <c r="L46" s="39"/>
      <c r="M46" s="39"/>
      <c r="N46" s="39"/>
      <c r="O46" s="39"/>
      <c r="P46" s="40">
        <v>-424.43061999999998</v>
      </c>
      <c r="Q46" s="33"/>
      <c r="R46" s="33"/>
      <c r="S46" s="33"/>
      <c r="T46" s="33"/>
    </row>
    <row r="47" spans="1:20" ht="55.2" x14ac:dyDescent="0.3">
      <c r="A47" s="34" t="s">
        <v>78</v>
      </c>
      <c r="B47" s="39"/>
      <c r="C47" s="39"/>
      <c r="D47" s="39"/>
      <c r="E47" s="39"/>
      <c r="F47" s="39"/>
      <c r="G47" s="39"/>
      <c r="H47" s="39"/>
      <c r="I47" s="39"/>
      <c r="J47" s="39"/>
      <c r="K47" s="39"/>
      <c r="L47" s="39"/>
      <c r="M47" s="39"/>
      <c r="N47" s="39">
        <v>130.6593</v>
      </c>
      <c r="O47" s="39"/>
      <c r="P47" s="40">
        <v>130.6593</v>
      </c>
      <c r="Q47" s="33"/>
      <c r="R47" s="33"/>
      <c r="S47" s="33"/>
      <c r="T47" s="33"/>
    </row>
    <row r="48" spans="1:20" ht="27.6" x14ac:dyDescent="0.3">
      <c r="A48" s="34" t="s">
        <v>79</v>
      </c>
      <c r="B48" s="39"/>
      <c r="C48" s="39"/>
      <c r="D48" s="39"/>
      <c r="E48" s="39"/>
      <c r="F48" s="39"/>
      <c r="G48" s="39"/>
      <c r="H48" s="39"/>
      <c r="I48" s="39"/>
      <c r="J48" s="39"/>
      <c r="K48" s="39"/>
      <c r="L48" s="39"/>
      <c r="M48" s="39">
        <v>3.9180000000000001</v>
      </c>
      <c r="N48" s="39"/>
      <c r="O48" s="39"/>
      <c r="P48" s="40">
        <v>3.9180000000000001</v>
      </c>
      <c r="Q48" s="33"/>
      <c r="R48" s="33"/>
      <c r="S48" s="33"/>
      <c r="T48" s="33"/>
    </row>
    <row r="49" spans="1:20" x14ac:dyDescent="0.3">
      <c r="A49" s="31" t="s">
        <v>80</v>
      </c>
      <c r="B49" s="40">
        <v>785776.05848000001</v>
      </c>
      <c r="C49" s="40">
        <v>285118.69965999998</v>
      </c>
      <c r="D49" s="40">
        <v>86127.140710000007</v>
      </c>
      <c r="E49" s="40">
        <v>68863.695389999993</v>
      </c>
      <c r="F49" s="40">
        <v>24512.470440000001</v>
      </c>
      <c r="G49" s="40">
        <v>78027.509380000003</v>
      </c>
      <c r="H49" s="40">
        <v>29140.32287</v>
      </c>
      <c r="I49" s="40">
        <v>18496.870330000002</v>
      </c>
      <c r="J49" s="40">
        <v>438021.47340000002</v>
      </c>
      <c r="K49" s="40">
        <v>45017.662100000001</v>
      </c>
      <c r="L49" s="40">
        <v>79635.888500000001</v>
      </c>
      <c r="M49" s="40">
        <v>33826.509890000001</v>
      </c>
      <c r="N49" s="40">
        <v>53818.990839999999</v>
      </c>
      <c r="O49" s="40">
        <v>114997.92084999999</v>
      </c>
      <c r="P49" s="40">
        <v>2141381.2128400002</v>
      </c>
      <c r="Q49" s="32"/>
      <c r="R49" s="32"/>
      <c r="S49" s="32"/>
      <c r="T49" s="32"/>
    </row>
    <row r="51" spans="1:20" x14ac:dyDescent="0.3">
      <c r="A51" s="68" t="s">
        <v>143</v>
      </c>
      <c r="B51" s="69"/>
      <c r="C51" s="69"/>
      <c r="D51" s="69"/>
      <c r="E51" s="69"/>
    </row>
  </sheetData>
  <mergeCells count="1">
    <mergeCell ref="A51:E51"/>
  </mergeCells>
  <pageMargins left="0.23622047244094491" right="0.2" top="0.2" bottom="0.3" header="0.23" footer="0.17"/>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2020-11-12T03:11:18Z</dcterms:modified>
</cp:coreProperties>
</file>