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Учреждения!$42:$43</definedName>
    <definedName name="_xlnm.Print_Area" localSheetId="1">'Муниципальные районы'!$A$1:$P$29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8" i="1" l="1"/>
  <c r="E40" i="1"/>
  <c r="B27" i="2"/>
  <c r="E9" i="1"/>
  <c r="A2" i="2" l="1"/>
  <c r="B2" i="2" s="1"/>
  <c r="C2" i="2" s="1"/>
  <c r="A2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<sst xmlns="http://schemas.openxmlformats.org/spreadsheetml/2006/main" count="124" uniqueCount="123">
  <si>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</si>
  <si>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</si>
  <si>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</si>
  <si>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</si>
  <si>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</si>
  <si>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</si>
  <si>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</si>
  <si>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</si>
  <si>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</si>
  <si>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</si>
  <si>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</si>
  <si>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</si>
  <si>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</si>
  <si>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</si>
  <si>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</si>
  <si>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</si>
  <si>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</si>
  <si>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</si>
  <si>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</si>
  <si>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</si>
  <si>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</si>
  <si>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</si>
  <si>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</si>
  <si>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</si>
  <si>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</si>
  <si>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</si>
  <si>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</si>
  <si>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</si>
  <si>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</si>
  <si>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</si>
  <si>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</si>
  <si>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</si>
  <si>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</si>
  <si>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</si>
  <si>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</si>
  <si>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</si>
  <si>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</si>
  <si>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</si>
  <si>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</si>
  <si>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</si>
  <si>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</si>
  <si>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</si>
  <si>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</si>
  <si>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</si>
  <si>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</si>
  <si>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</si>
  <si>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</si>
  <si>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</si>
  <si>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</si>
  <si>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</si>
  <si>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</si>
  <si>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</si>
  <si>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</si>
  <si>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05.11.2020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</si>
  <si>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</si>
  <si>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</si>
  <si>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</si>
  <si>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</si>
  <si>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</si>
  <si>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</si>
  <si>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</si>
  <si>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</si>
  <si>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</si>
  <si>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</si>
  <si>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</si>
  <si>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</si>
  <si>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</si>
  <si>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</si>
  <si>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</si>
  <si>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</si>
  <si>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</si>
  <si>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</si>
  <si>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</si>
  <si>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</si>
  <si>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</si>
  <si>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</si>
  <si>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</si>
  <si>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</si>
  <si>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</si>
  <si>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</si>
  <si>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</si>
  <si>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</si>
  <si>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</si>
  <si>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</si>
  <si>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</si>
  <si>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</si>
  <si>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</si>
  <si>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</si>
  <si>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</si>
  <si>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</si>
  <si>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</si>
  <si>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ИТОГО</t>
  </si>
  <si>
    <t>30.10.2020</t>
  </si>
  <si>
    <t>Дотации бюджетам субъектов Российской Федерации на выравнивание бюджетной обеспеченности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</si>
  <si>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</si>
  <si>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</si>
  <si>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</si>
  <si>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</si>
  <si>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</si>
  <si>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</si>
  <si>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</si>
  <si>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</si>
  <si>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субъектов Российской Федерации на развитие паллиативной медицинской помощи</t>
  </si>
  <si>
    <t>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</si>
  <si>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</si>
  <si>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</si>
  <si>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</si>
  <si>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</si>
  <si>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</si>
  <si>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</si>
  <si>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</si>
  <si>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</si>
  <si>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</si>
  <si>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Субсидии бюджетам субъектов Российской Федерации на реализацию дополнительных мероприятий в сфере занятости населения</t>
  </si>
  <si>
    <t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</si>
  <si>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</si>
  <si>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</si>
  <si>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бюджетам субъектов Российской Федерации на реализацию программ формирования современной городской среды</t>
  </si>
  <si>
    <t>Субвенции бюджетам субъектов Российской Федерации на осуществление ежемесячной выплаты в связи с рождением (усыновлением) первого ребенка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</si>
  <si>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</si>
  <si>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борьбе с новой коронавирусной инфекцией (COVID-19)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</si>
  <si>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</si>
  <si>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государственную регистрацию актов гражданского состояния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</si>
</sst>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5" fillId="0" borderId="0"/>
    <xf numFmtId="0" fontId="15" fillId="0" borderId="0" applyNumberFormat="0" applyBorder="0" applyAlignment="0"/>
    <xf numFmtId="0" fontId="16" fillId="0" borderId="0" applyNumberFormat="0" applyBorder="0" applyAlignment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2" fillId="0" borderId="0" xfId="0" applyFont="1"/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left" vertical="center" wrapText="1"/>
    </xf>
    <xf numFmtId="0" fontId="12" fillId="0" borderId="8" xfId="0" applyFont="1" applyBorder="1" applyAlignment="1"/>
    <xf numFmtId="0" fontId="12" fillId="0" borderId="9" xfId="0" applyFont="1" applyBorder="1" applyAlignment="1"/>
    <xf numFmtId="0" fontId="3" fillId="0" borderId="7" xfId="1" applyFont="1" applyFill="1" applyBorder="1" applyAlignment="1" applyProtection="1">
      <alignment wrapText="1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A19" sqref="A19:D19"/>
    </sheetView>
  </sheetViews>
  <sheetFormatPr defaultColWidth="8.7109375" defaultRowHeight="15" x14ac:dyDescent="0.25"/>
  <cols>
    <col min="1" max="1" width="69.28515625" style="27" customWidth="1"/>
    <col min="2" max="2" width="13.85546875" style="27" customWidth="1"/>
    <col min="3" max="3" width="14.42578125" style="27" customWidth="1"/>
    <col min="4" max="4" width="24" style="27" customWidth="1"/>
    <col min="5" max="5" width="12.42578125" style="27" customWidth="1"/>
    <col min="6" max="6" width="12.5703125" style="27" customWidth="1"/>
    <col min="7" max="7" width="16" style="27" bestFit="1" customWidth="1"/>
    <col min="8" max="8" width="8.7109375" style="27"/>
    <col min="9" max="9" width="10.140625" style="27" bestFit="1" customWidth="1"/>
    <col min="10" max="16384" width="8.7109375" style="27"/>
  </cols>
  <sheetData>
    <row r="1" spans="1:9" ht="15.75" x14ac:dyDescent="0.25">
      <c r="A1" s="40" t="s">
        <v>0</v>
      </c>
      <c r="B1" s="40"/>
      <c r="C1" s="40"/>
      <c r="D1" s="40"/>
      <c r="E1" s="40"/>
      <c r="F1" s="33" t="s">
        <v>92</v>
      </c>
      <c r="G1" s="34" t="str">
        <f>TEXT(F1,"[$-FC19]ДД ММММ")</f>
        <v>30 октября</v>
      </c>
      <c r="H1" s="34" t="str">
        <f>TEXT(F1,"[$-FC19]ДД.ММ.ГГГ \г")</f>
        <v>30.10.2020 г</v>
      </c>
    </row>
    <row r="2" spans="1:9" ht="15.75" x14ac:dyDescent="0.25">
      <c r="A2" s="40" t="str">
        <f>CONCATENATE("с ",G1," по ",G2,"ода")</f>
        <v>с 30 октября по 05 ноября 2020 года</v>
      </c>
      <c r="B2" s="40"/>
      <c r="C2" s="40"/>
      <c r="D2" s="40"/>
      <c r="E2" s="40"/>
      <c r="F2" s="33" t="s">
        <v>53</v>
      </c>
      <c r="G2" s="34" t="str">
        <f>TEXT(F2,"[$-FC19]ДД ММММ ГГГ \г")</f>
        <v>05 ноября 2020 г</v>
      </c>
      <c r="H2" s="34" t="str">
        <f>TEXT(F2,"[$-FC19]ДД.ММ.ГГГ \г")</f>
        <v>05.11.2020 г</v>
      </c>
      <c r="I2" s="35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1" t="str">
        <f>CONCATENATE("Остатки средств на ",H1,".")</f>
        <v>Остатки средств на 30.10.2020 г.</v>
      </c>
      <c r="B5" s="42"/>
      <c r="C5" s="42"/>
      <c r="D5" s="43"/>
      <c r="E5" s="56">
        <v>1456112.6</v>
      </c>
      <c r="F5" s="35"/>
    </row>
    <row r="6" spans="1:9" x14ac:dyDescent="0.25">
      <c r="A6" s="9"/>
      <c r="B6" s="10"/>
      <c r="C6" s="10"/>
      <c r="D6" s="10"/>
      <c r="E6" s="11"/>
    </row>
    <row r="7" spans="1:9" x14ac:dyDescent="0.25">
      <c r="A7" s="50" t="s">
        <v>2</v>
      </c>
      <c r="B7" s="51"/>
      <c r="C7" s="51"/>
      <c r="D7" s="51"/>
      <c r="E7" s="12"/>
    </row>
    <row r="8" spans="1:9" x14ac:dyDescent="0.25">
      <c r="A8" s="45" t="s">
        <v>3</v>
      </c>
      <c r="B8" s="51"/>
      <c r="C8" s="51"/>
      <c r="D8" s="51"/>
      <c r="E8" s="8">
        <f>E40-E9</f>
        <v>548545.21423000097</v>
      </c>
    </row>
    <row r="9" spans="1:9" x14ac:dyDescent="0.25">
      <c r="A9" s="52" t="s">
        <v>4</v>
      </c>
      <c r="B9" s="51"/>
      <c r="C9" s="51"/>
      <c r="D9" s="51"/>
      <c r="E9" s="13">
        <f>SUM(E10:E39)</f>
        <v>3865213.5999999996</v>
      </c>
    </row>
    <row r="10" spans="1:9" s="53" customFormat="1" ht="18" customHeight="1" x14ac:dyDescent="0.25">
      <c r="A10" s="60" t="s">
        <v>93</v>
      </c>
      <c r="B10" s="58"/>
      <c r="C10" s="58"/>
      <c r="D10" s="59"/>
      <c r="E10" s="54">
        <v>3320100</v>
      </c>
    </row>
    <row r="11" spans="1:9" s="53" customFormat="1" ht="33.75" customHeight="1" x14ac:dyDescent="0.25">
      <c r="A11" s="60" t="s">
        <v>94</v>
      </c>
      <c r="B11" s="58"/>
      <c r="C11" s="58"/>
      <c r="D11" s="59"/>
      <c r="E11" s="54">
        <v>13947.9</v>
      </c>
    </row>
    <row r="12" spans="1:9" s="53" customFormat="1" ht="35.25" customHeight="1" x14ac:dyDescent="0.25">
      <c r="A12" s="60" t="s">
        <v>95</v>
      </c>
      <c r="B12" s="58"/>
      <c r="C12" s="58"/>
      <c r="D12" s="59"/>
      <c r="E12" s="54">
        <v>38428</v>
      </c>
    </row>
    <row r="13" spans="1:9" s="53" customFormat="1" ht="48.75" customHeight="1" x14ac:dyDescent="0.25">
      <c r="A13" s="60" t="s">
        <v>96</v>
      </c>
      <c r="B13" s="58"/>
      <c r="C13" s="58"/>
      <c r="D13" s="59"/>
      <c r="E13" s="54">
        <v>15.7</v>
      </c>
    </row>
    <row r="14" spans="1:9" s="53" customFormat="1" ht="37.5" customHeight="1" x14ac:dyDescent="0.25">
      <c r="A14" s="60" t="s">
        <v>97</v>
      </c>
      <c r="B14" s="58"/>
      <c r="C14" s="58"/>
      <c r="D14" s="59"/>
      <c r="E14" s="54">
        <v>24</v>
      </c>
    </row>
    <row r="15" spans="1:9" s="53" customFormat="1" ht="17.25" customHeight="1" x14ac:dyDescent="0.25">
      <c r="A15" s="60" t="s">
        <v>98</v>
      </c>
      <c r="B15" s="58"/>
      <c r="C15" s="58"/>
      <c r="D15" s="59"/>
      <c r="E15" s="54">
        <v>45.1</v>
      </c>
    </row>
    <row r="16" spans="1:9" s="53" customFormat="1" ht="44.25" customHeight="1" x14ac:dyDescent="0.25">
      <c r="A16" s="60" t="s">
        <v>99</v>
      </c>
      <c r="B16" s="58"/>
      <c r="C16" s="58"/>
      <c r="D16" s="59"/>
      <c r="E16" s="54">
        <v>39057.800000000003</v>
      </c>
    </row>
    <row r="17" spans="1:5" s="53" customFormat="1" ht="30" customHeight="1" x14ac:dyDescent="0.25">
      <c r="A17" s="60" t="s">
        <v>100</v>
      </c>
      <c r="B17" s="58"/>
      <c r="C17" s="58"/>
      <c r="D17" s="59"/>
      <c r="E17" s="54">
        <v>88.9</v>
      </c>
    </row>
    <row r="18" spans="1:5" s="53" customFormat="1" ht="44.25" customHeight="1" x14ac:dyDescent="0.25">
      <c r="A18" s="60" t="s">
        <v>101</v>
      </c>
      <c r="B18" s="58"/>
      <c r="C18" s="58"/>
      <c r="D18" s="59"/>
      <c r="E18" s="54">
        <v>148</v>
      </c>
    </row>
    <row r="19" spans="1:5" s="53" customFormat="1" ht="18.75" customHeight="1" x14ac:dyDescent="0.25">
      <c r="A19" s="60" t="s">
        <v>102</v>
      </c>
      <c r="B19" s="58"/>
      <c r="C19" s="58"/>
      <c r="D19" s="59"/>
      <c r="E19" s="54">
        <v>290.3</v>
      </c>
    </row>
    <row r="20" spans="1:5" s="53" customFormat="1" ht="33.75" customHeight="1" x14ac:dyDescent="0.25">
      <c r="A20" s="60" t="s">
        <v>103</v>
      </c>
      <c r="B20" s="58"/>
      <c r="C20" s="58"/>
      <c r="D20" s="59"/>
      <c r="E20" s="54">
        <v>14957.4</v>
      </c>
    </row>
    <row r="21" spans="1:5" s="53" customFormat="1" ht="44.25" customHeight="1" x14ac:dyDescent="0.25">
      <c r="A21" s="60" t="s">
        <v>104</v>
      </c>
      <c r="B21" s="58"/>
      <c r="C21" s="58"/>
      <c r="D21" s="59"/>
      <c r="E21" s="54">
        <v>52960.1</v>
      </c>
    </row>
    <row r="22" spans="1:5" s="53" customFormat="1" ht="44.25" customHeight="1" x14ac:dyDescent="0.25">
      <c r="A22" s="60" t="s">
        <v>105</v>
      </c>
      <c r="B22" s="58"/>
      <c r="C22" s="58"/>
      <c r="D22" s="59"/>
      <c r="E22" s="54">
        <v>1900</v>
      </c>
    </row>
    <row r="23" spans="1:5" s="53" customFormat="1" ht="34.5" customHeight="1" x14ac:dyDescent="0.25">
      <c r="A23" s="60" t="s">
        <v>106</v>
      </c>
      <c r="B23" s="58"/>
      <c r="C23" s="58"/>
      <c r="D23" s="59"/>
      <c r="E23" s="54">
        <v>3141.8</v>
      </c>
    </row>
    <row r="24" spans="1:5" s="53" customFormat="1" ht="33.75" customHeight="1" x14ac:dyDescent="0.25">
      <c r="A24" s="60" t="s">
        <v>107</v>
      </c>
      <c r="B24" s="58"/>
      <c r="C24" s="58"/>
      <c r="D24" s="59"/>
      <c r="E24" s="54">
        <v>2018.6</v>
      </c>
    </row>
    <row r="25" spans="1:5" s="53" customFormat="1" ht="36" customHeight="1" x14ac:dyDescent="0.25">
      <c r="A25" s="60" t="s">
        <v>108</v>
      </c>
      <c r="B25" s="58"/>
      <c r="C25" s="58"/>
      <c r="D25" s="59"/>
      <c r="E25" s="54">
        <v>2222.4</v>
      </c>
    </row>
    <row r="26" spans="1:5" s="53" customFormat="1" ht="36" customHeight="1" x14ac:dyDescent="0.25">
      <c r="A26" s="60" t="s">
        <v>109</v>
      </c>
      <c r="B26" s="58"/>
      <c r="C26" s="58"/>
      <c r="D26" s="59"/>
      <c r="E26" s="54">
        <v>1398.3</v>
      </c>
    </row>
    <row r="27" spans="1:5" s="53" customFormat="1" ht="31.5" customHeight="1" x14ac:dyDescent="0.25">
      <c r="A27" s="60" t="s">
        <v>110</v>
      </c>
      <c r="B27" s="58"/>
      <c r="C27" s="58"/>
      <c r="D27" s="59"/>
      <c r="E27" s="54">
        <v>322.89999999999998</v>
      </c>
    </row>
    <row r="28" spans="1:5" s="53" customFormat="1" ht="33.75" customHeight="1" x14ac:dyDescent="0.25">
      <c r="A28" s="60" t="s">
        <v>111</v>
      </c>
      <c r="B28" s="58"/>
      <c r="C28" s="58"/>
      <c r="D28" s="59"/>
      <c r="E28" s="54">
        <v>4333.3</v>
      </c>
    </row>
    <row r="29" spans="1:5" s="53" customFormat="1" ht="44.25" customHeight="1" x14ac:dyDescent="0.25">
      <c r="A29" s="60" t="s">
        <v>112</v>
      </c>
      <c r="B29" s="58"/>
      <c r="C29" s="58"/>
      <c r="D29" s="59"/>
      <c r="E29" s="54">
        <v>148.1</v>
      </c>
    </row>
    <row r="30" spans="1:5" s="53" customFormat="1" ht="22.5" customHeight="1" x14ac:dyDescent="0.25">
      <c r="A30" s="60" t="s">
        <v>113</v>
      </c>
      <c r="B30" s="58"/>
      <c r="C30" s="58"/>
      <c r="D30" s="59"/>
      <c r="E30" s="54">
        <v>2323.9</v>
      </c>
    </row>
    <row r="31" spans="1:5" s="53" customFormat="1" ht="48" customHeight="1" x14ac:dyDescent="0.25">
      <c r="A31" s="60" t="s">
        <v>114</v>
      </c>
      <c r="B31" s="58"/>
      <c r="C31" s="58"/>
      <c r="D31" s="59"/>
      <c r="E31" s="54">
        <v>251295.1</v>
      </c>
    </row>
    <row r="32" spans="1:5" s="53" customFormat="1" ht="36" customHeight="1" x14ac:dyDescent="0.25">
      <c r="A32" s="60" t="s">
        <v>115</v>
      </c>
      <c r="B32" s="58"/>
      <c r="C32" s="58"/>
      <c r="D32" s="59"/>
      <c r="E32" s="54">
        <v>6.7</v>
      </c>
    </row>
    <row r="33" spans="1:5" s="53" customFormat="1" ht="38.25" customHeight="1" x14ac:dyDescent="0.25">
      <c r="A33" s="60" t="s">
        <v>116</v>
      </c>
      <c r="B33" s="58"/>
      <c r="C33" s="58"/>
      <c r="D33" s="59"/>
      <c r="E33" s="54">
        <v>590.9</v>
      </c>
    </row>
    <row r="34" spans="1:5" s="53" customFormat="1" ht="25.5" customHeight="1" x14ac:dyDescent="0.25">
      <c r="A34" s="60" t="s">
        <v>117</v>
      </c>
      <c r="B34" s="58"/>
      <c r="C34" s="58"/>
      <c r="D34" s="59"/>
      <c r="E34" s="54">
        <v>1652.7</v>
      </c>
    </row>
    <row r="35" spans="1:5" s="53" customFormat="1" ht="33.75" customHeight="1" x14ac:dyDescent="0.25">
      <c r="A35" s="60" t="s">
        <v>118</v>
      </c>
      <c r="B35" s="58"/>
      <c r="C35" s="58"/>
      <c r="D35" s="59"/>
      <c r="E35" s="54">
        <v>204.6</v>
      </c>
    </row>
    <row r="36" spans="1:5" s="53" customFormat="1" ht="30.75" customHeight="1" x14ac:dyDescent="0.25">
      <c r="A36" s="60" t="s">
        <v>119</v>
      </c>
      <c r="B36" s="58"/>
      <c r="C36" s="58"/>
      <c r="D36" s="59"/>
      <c r="E36" s="54">
        <v>540.5</v>
      </c>
    </row>
    <row r="37" spans="1:5" s="53" customFormat="1" ht="34.5" customHeight="1" x14ac:dyDescent="0.25">
      <c r="A37" s="60" t="s">
        <v>120</v>
      </c>
      <c r="B37" s="58"/>
      <c r="C37" s="58"/>
      <c r="D37" s="59"/>
      <c r="E37" s="54">
        <v>109069</v>
      </c>
    </row>
    <row r="38" spans="1:5" s="53" customFormat="1" ht="18" customHeight="1" x14ac:dyDescent="0.25">
      <c r="A38" s="60" t="s">
        <v>121</v>
      </c>
      <c r="B38" s="58"/>
      <c r="C38" s="58"/>
      <c r="D38" s="59"/>
      <c r="E38" s="54">
        <v>1366.7</v>
      </c>
    </row>
    <row r="39" spans="1:5" s="53" customFormat="1" ht="18" customHeight="1" x14ac:dyDescent="0.25">
      <c r="A39" s="60" t="s">
        <v>122</v>
      </c>
      <c r="B39" s="58"/>
      <c r="C39" s="58"/>
      <c r="D39" s="59"/>
      <c r="E39" s="54">
        <v>2614.9</v>
      </c>
    </row>
    <row r="40" spans="1:5" x14ac:dyDescent="0.25">
      <c r="A40" s="44" t="s">
        <v>5</v>
      </c>
      <c r="B40" s="45"/>
      <c r="C40" s="45"/>
      <c r="D40" s="45"/>
      <c r="E40" s="12">
        <f>'Муниципальные районы'!B28-Учреждения!E5+'Муниципальные районы'!B27</f>
        <v>4413758.8142300006</v>
      </c>
    </row>
    <row r="41" spans="1:5" x14ac:dyDescent="0.25">
      <c r="A41" s="14"/>
      <c r="B41" s="15"/>
      <c r="C41" s="15"/>
      <c r="D41" s="6"/>
      <c r="E41" s="16"/>
    </row>
    <row r="42" spans="1:5" x14ac:dyDescent="0.25">
      <c r="A42" s="46" t="s">
        <v>14</v>
      </c>
      <c r="B42" s="48" t="s">
        <v>6</v>
      </c>
      <c r="C42" s="49" t="s">
        <v>7</v>
      </c>
      <c r="D42" s="49"/>
      <c r="E42" s="49"/>
    </row>
    <row r="43" spans="1:5" ht="90" x14ac:dyDescent="0.25">
      <c r="A43" s="47"/>
      <c r="B43" s="48"/>
      <c r="C43" s="17" t="s">
        <v>8</v>
      </c>
      <c r="D43" s="17" t="s">
        <v>9</v>
      </c>
      <c r="E43" s="17" t="s">
        <v>10</v>
      </c>
    </row>
    <row r="44" spans="1:5" x14ac:dyDescent="0.25">
      <c r="A44" s="18" t="s">
        <v>54</v>
      </c>
      <c r="B44" s="37">
        <v>-51.054360000000003</v>
      </c>
      <c r="C44" s="37"/>
      <c r="D44" s="37">
        <v>-3.8250000000000002</v>
      </c>
      <c r="E44" s="37"/>
    </row>
    <row r="45" spans="1:5" x14ac:dyDescent="0.25">
      <c r="A45" s="18" t="s">
        <v>55</v>
      </c>
      <c r="B45" s="37">
        <v>310</v>
      </c>
      <c r="C45" s="37"/>
      <c r="D45" s="37"/>
      <c r="E45" s="37"/>
    </row>
    <row r="46" spans="1:5" x14ac:dyDescent="0.25">
      <c r="A46" s="18" t="s">
        <v>56</v>
      </c>
      <c r="B46" s="37">
        <v>33181.376380000002</v>
      </c>
      <c r="C46" s="37">
        <v>4809.1878299999998</v>
      </c>
      <c r="D46" s="37">
        <v>1422.0607299999999</v>
      </c>
      <c r="E46" s="37"/>
    </row>
    <row r="47" spans="1:5" ht="30" x14ac:dyDescent="0.25">
      <c r="A47" s="18" t="s">
        <v>57</v>
      </c>
      <c r="B47" s="37">
        <v>9823.3132100000003</v>
      </c>
      <c r="C47" s="37">
        <v>2325.1875500000001</v>
      </c>
      <c r="D47" s="37"/>
      <c r="E47" s="37"/>
    </row>
    <row r="48" spans="1:5" x14ac:dyDescent="0.25">
      <c r="A48" s="18" t="s">
        <v>58</v>
      </c>
      <c r="B48" s="37">
        <v>4529.6629999999996</v>
      </c>
      <c r="C48" s="37"/>
      <c r="D48" s="37">
        <v>535</v>
      </c>
      <c r="E48" s="37"/>
    </row>
    <row r="49" spans="1:5" x14ac:dyDescent="0.25">
      <c r="A49" s="18" t="s">
        <v>59</v>
      </c>
      <c r="B49" s="37">
        <v>823.08813999999995</v>
      </c>
      <c r="C49" s="37">
        <v>300</v>
      </c>
      <c r="D49" s="37">
        <v>500</v>
      </c>
      <c r="E49" s="37"/>
    </row>
    <row r="50" spans="1:5" ht="30" x14ac:dyDescent="0.25">
      <c r="A50" s="18" t="s">
        <v>60</v>
      </c>
      <c r="B50" s="37">
        <v>19096.234970000001</v>
      </c>
      <c r="C50" s="37">
        <v>4856.0882199999996</v>
      </c>
      <c r="D50" s="37">
        <v>1773.24305</v>
      </c>
      <c r="E50" s="37">
        <v>6625.8720000000003</v>
      </c>
    </row>
    <row r="51" spans="1:5" x14ac:dyDescent="0.25">
      <c r="A51" s="18" t="s">
        <v>61</v>
      </c>
      <c r="B51" s="37">
        <v>2102</v>
      </c>
      <c r="C51" s="37"/>
      <c r="D51" s="37"/>
      <c r="E51" s="37"/>
    </row>
    <row r="52" spans="1:5" x14ac:dyDescent="0.25">
      <c r="A52" s="18" t="s">
        <v>62</v>
      </c>
      <c r="B52" s="37">
        <v>110560.24396000001</v>
      </c>
      <c r="C52" s="37">
        <v>3270</v>
      </c>
      <c r="D52" s="37">
        <v>924</v>
      </c>
      <c r="E52" s="37"/>
    </row>
    <row r="53" spans="1:5" x14ac:dyDescent="0.25">
      <c r="A53" s="18" t="s">
        <v>63</v>
      </c>
      <c r="B53" s="37">
        <v>180102.49037000001</v>
      </c>
      <c r="C53" s="37">
        <v>800</v>
      </c>
      <c r="D53" s="37"/>
      <c r="E53" s="37">
        <v>1667.5666200000001</v>
      </c>
    </row>
    <row r="54" spans="1:5" x14ac:dyDescent="0.25">
      <c r="A54" s="18" t="s">
        <v>64</v>
      </c>
      <c r="B54" s="37">
        <v>203704.18379000001</v>
      </c>
      <c r="C54" s="37">
        <v>12540.16041</v>
      </c>
      <c r="D54" s="37">
        <v>4103.4753300000002</v>
      </c>
      <c r="E54" s="37">
        <v>14684.48424</v>
      </c>
    </row>
    <row r="55" spans="1:5" ht="30" x14ac:dyDescent="0.25">
      <c r="A55" s="18" t="s">
        <v>65</v>
      </c>
      <c r="B55" s="37">
        <v>362652.59391</v>
      </c>
      <c r="C55" s="37">
        <v>8369.5099300000002</v>
      </c>
      <c r="D55" s="37">
        <v>4005.13706</v>
      </c>
      <c r="E55" s="37">
        <v>262961.93329999998</v>
      </c>
    </row>
    <row r="56" spans="1:5" x14ac:dyDescent="0.25">
      <c r="A56" s="18" t="s">
        <v>66</v>
      </c>
      <c r="B56" s="37">
        <v>25887.467089999998</v>
      </c>
      <c r="C56" s="37">
        <v>1400</v>
      </c>
      <c r="D56" s="37"/>
      <c r="E56" s="37"/>
    </row>
    <row r="57" spans="1:5" ht="30" x14ac:dyDescent="0.25">
      <c r="A57" s="18" t="s">
        <v>67</v>
      </c>
      <c r="B57" s="37">
        <v>50521.694159999999</v>
      </c>
      <c r="C57" s="37">
        <v>30000</v>
      </c>
      <c r="D57" s="37">
        <v>15337.20046</v>
      </c>
      <c r="E57" s="37">
        <v>153.57853</v>
      </c>
    </row>
    <row r="58" spans="1:5" x14ac:dyDescent="0.25">
      <c r="A58" s="18" t="s">
        <v>68</v>
      </c>
      <c r="B58" s="37">
        <v>2378.7779999999998</v>
      </c>
      <c r="C58" s="37">
        <v>900</v>
      </c>
      <c r="D58" s="37">
        <v>245</v>
      </c>
      <c r="E58" s="37"/>
    </row>
    <row r="59" spans="1:5" ht="30" x14ac:dyDescent="0.25">
      <c r="A59" s="18" t="s">
        <v>69</v>
      </c>
      <c r="B59" s="37">
        <v>103.6</v>
      </c>
      <c r="C59" s="37"/>
      <c r="D59" s="37"/>
      <c r="E59" s="37"/>
    </row>
    <row r="60" spans="1:5" ht="30" x14ac:dyDescent="0.25">
      <c r="A60" s="18" t="s">
        <v>70</v>
      </c>
      <c r="B60" s="37">
        <v>35652.959499999997</v>
      </c>
      <c r="C60" s="37">
        <v>11363.62</v>
      </c>
      <c r="D60" s="37">
        <v>3650.9140000000002</v>
      </c>
      <c r="E60" s="37">
        <v>13883.46198</v>
      </c>
    </row>
    <row r="61" spans="1:5" x14ac:dyDescent="0.25">
      <c r="A61" s="18" t="s">
        <v>71</v>
      </c>
      <c r="B61" s="37">
        <v>5001.8440799999998</v>
      </c>
      <c r="C61" s="37"/>
      <c r="D61" s="37"/>
      <c r="E61" s="37"/>
    </row>
    <row r="62" spans="1:5" x14ac:dyDescent="0.25">
      <c r="A62" s="18" t="s">
        <v>72</v>
      </c>
      <c r="B62" s="37">
        <v>126730.56638</v>
      </c>
      <c r="C62" s="37">
        <v>4749</v>
      </c>
      <c r="D62" s="37">
        <v>1866</v>
      </c>
      <c r="E62" s="37"/>
    </row>
    <row r="63" spans="1:5" ht="30" x14ac:dyDescent="0.25">
      <c r="A63" s="18" t="s">
        <v>73</v>
      </c>
      <c r="B63" s="37">
        <v>6526.9511300000004</v>
      </c>
      <c r="C63" s="37">
        <v>4200</v>
      </c>
      <c r="D63" s="37">
        <v>-1484.7145</v>
      </c>
      <c r="E63" s="37"/>
    </row>
    <row r="64" spans="1:5" x14ac:dyDescent="0.25">
      <c r="A64" s="18" t="s">
        <v>74</v>
      </c>
      <c r="B64" s="37">
        <v>112</v>
      </c>
      <c r="C64" s="37"/>
      <c r="D64" s="37"/>
      <c r="E64" s="37"/>
    </row>
    <row r="65" spans="1:5" x14ac:dyDescent="0.25">
      <c r="A65" s="18" t="s">
        <v>75</v>
      </c>
      <c r="B65" s="37">
        <v>320</v>
      </c>
      <c r="C65" s="37">
        <v>100</v>
      </c>
      <c r="D65" s="37">
        <v>220</v>
      </c>
      <c r="E65" s="37"/>
    </row>
    <row r="66" spans="1:5" x14ac:dyDescent="0.25">
      <c r="A66" s="18" t="s">
        <v>76</v>
      </c>
      <c r="B66" s="37">
        <v>1610.09</v>
      </c>
      <c r="C66" s="37">
        <v>1000</v>
      </c>
      <c r="D66" s="37">
        <v>50</v>
      </c>
      <c r="E66" s="37"/>
    </row>
    <row r="67" spans="1:5" x14ac:dyDescent="0.25">
      <c r="A67" s="18" t="s">
        <v>77</v>
      </c>
      <c r="B67" s="37">
        <v>5.6770000000000001E-2</v>
      </c>
      <c r="C67" s="37"/>
      <c r="D67" s="37"/>
      <c r="E67" s="37"/>
    </row>
    <row r="68" spans="1:5" x14ac:dyDescent="0.25">
      <c r="A68" s="18" t="s">
        <v>78</v>
      </c>
      <c r="B68" s="37">
        <v>527.15518999999995</v>
      </c>
      <c r="C68" s="37">
        <v>213.34951000000001</v>
      </c>
      <c r="D68" s="37">
        <v>313.80568</v>
      </c>
      <c r="E68" s="37"/>
    </row>
    <row r="69" spans="1:5" x14ac:dyDescent="0.25">
      <c r="A69" s="18" t="s">
        <v>79</v>
      </c>
      <c r="B69" s="37">
        <v>8640.3370400000003</v>
      </c>
      <c r="C69" s="37"/>
      <c r="D69" s="37">
        <v>970</v>
      </c>
      <c r="E69" s="37"/>
    </row>
    <row r="70" spans="1:5" ht="30" x14ac:dyDescent="0.25">
      <c r="A70" s="18" t="s">
        <v>80</v>
      </c>
      <c r="B70" s="37">
        <v>145.58365000000001</v>
      </c>
      <c r="C70" s="37">
        <v>111.81542</v>
      </c>
      <c r="D70" s="37">
        <v>33.768230000000003</v>
      </c>
      <c r="E70" s="37"/>
    </row>
    <row r="71" spans="1:5" x14ac:dyDescent="0.25">
      <c r="A71" s="18" t="s">
        <v>81</v>
      </c>
      <c r="B71" s="37">
        <v>3484.15</v>
      </c>
      <c r="C71" s="37"/>
      <c r="D71" s="37"/>
      <c r="E71" s="37"/>
    </row>
    <row r="72" spans="1:5" x14ac:dyDescent="0.25">
      <c r="A72" s="18" t="s">
        <v>82</v>
      </c>
      <c r="B72" s="37">
        <v>62350.38809</v>
      </c>
      <c r="C72" s="37"/>
      <c r="D72" s="37">
        <v>50</v>
      </c>
      <c r="E72" s="37">
        <v>84</v>
      </c>
    </row>
    <row r="73" spans="1:5" x14ac:dyDescent="0.25">
      <c r="A73" s="18" t="s">
        <v>83</v>
      </c>
      <c r="B73" s="37">
        <v>37846.80485</v>
      </c>
      <c r="C73" s="37">
        <v>14430</v>
      </c>
      <c r="D73" s="37">
        <v>4418.3809600000004</v>
      </c>
      <c r="E73" s="37">
        <v>0.30692000000000003</v>
      </c>
    </row>
    <row r="74" spans="1:5" x14ac:dyDescent="0.25">
      <c r="A74" s="18" t="s">
        <v>84</v>
      </c>
      <c r="B74" s="37">
        <v>1339.9417599999999</v>
      </c>
      <c r="C74" s="37"/>
      <c r="D74" s="37"/>
      <c r="E74" s="37"/>
    </row>
    <row r="75" spans="1:5" x14ac:dyDescent="0.25">
      <c r="A75" s="18" t="s">
        <v>85</v>
      </c>
      <c r="B75" s="37">
        <v>807.55370000000005</v>
      </c>
      <c r="C75" s="37"/>
      <c r="D75" s="37"/>
      <c r="E75" s="37">
        <v>307.64210000000003</v>
      </c>
    </row>
    <row r="76" spans="1:5" x14ac:dyDescent="0.25">
      <c r="A76" s="18" t="s">
        <v>86</v>
      </c>
      <c r="B76" s="37">
        <v>1873.7882500000001</v>
      </c>
      <c r="C76" s="37">
        <v>1445</v>
      </c>
      <c r="D76" s="37">
        <v>380.8</v>
      </c>
      <c r="E76" s="37"/>
    </row>
    <row r="77" spans="1:5" x14ac:dyDescent="0.25">
      <c r="A77" s="18" t="s">
        <v>87</v>
      </c>
      <c r="B77" s="37">
        <v>564.04549999999995</v>
      </c>
      <c r="C77" s="37"/>
      <c r="D77" s="37"/>
      <c r="E77" s="37"/>
    </row>
    <row r="78" spans="1:5" ht="30" x14ac:dyDescent="0.25">
      <c r="A78" s="18" t="s">
        <v>88</v>
      </c>
      <c r="B78" s="37">
        <v>700</v>
      </c>
      <c r="C78" s="37">
        <v>700</v>
      </c>
      <c r="D78" s="37"/>
      <c r="E78" s="37"/>
    </row>
    <row r="79" spans="1:5" x14ac:dyDescent="0.25">
      <c r="A79" s="18" t="s">
        <v>89</v>
      </c>
      <c r="B79" s="37">
        <v>7201.9250000000002</v>
      </c>
      <c r="C79" s="37">
        <v>411.3</v>
      </c>
      <c r="D79" s="37">
        <v>140.535</v>
      </c>
      <c r="E79" s="37"/>
    </row>
    <row r="80" spans="1:5" ht="30" x14ac:dyDescent="0.25">
      <c r="A80" s="18" t="s">
        <v>90</v>
      </c>
      <c r="B80" s="37">
        <v>4920.1190999999999</v>
      </c>
      <c r="C80" s="37">
        <v>2600</v>
      </c>
      <c r="D80" s="37">
        <v>800</v>
      </c>
      <c r="E80" s="37"/>
    </row>
    <row r="81" spans="1:5" x14ac:dyDescent="0.25">
      <c r="A81" s="57" t="s">
        <v>91</v>
      </c>
      <c r="B81" s="55">
        <v>1312081.93261</v>
      </c>
      <c r="C81" s="55">
        <v>110894.21887</v>
      </c>
      <c r="D81" s="55">
        <v>40250.781000000003</v>
      </c>
      <c r="E81" s="55">
        <v>300368.84568999999</v>
      </c>
    </row>
    <row r="82" spans="1:5" x14ac:dyDescent="0.25">
      <c r="B82" s="36"/>
      <c r="C82" s="36"/>
      <c r="D82" s="36"/>
      <c r="E82" s="36"/>
    </row>
  </sheetData>
  <mergeCells count="40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0:D40"/>
    <mergeCell ref="A42:A43"/>
    <mergeCell ref="B42:B43"/>
    <mergeCell ref="C42:E42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48" right="0.21" top="0.26" bottom="0.5" header="0.17" footer="0.26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22" zoomScaleNormal="100" zoomScaleSheetLayoutView="100" workbookViewId="0">
      <selection activeCell="B28" sqref="B28"/>
    </sheetView>
  </sheetViews>
  <sheetFormatPr defaultColWidth="8.7109375" defaultRowHeight="15" x14ac:dyDescent="0.25"/>
  <cols>
    <col min="1" max="1" width="38.28515625" style="27" customWidth="1"/>
    <col min="2" max="2" width="13.140625" style="27" customWidth="1"/>
    <col min="3" max="3" width="10.5703125" style="27" customWidth="1"/>
    <col min="4" max="4" width="11.42578125" style="27" customWidth="1"/>
    <col min="5" max="5" width="13.140625" style="27" customWidth="1"/>
    <col min="6" max="6" width="12.140625" style="27" customWidth="1"/>
    <col min="7" max="7" width="12.5703125" style="27" customWidth="1"/>
    <col min="8" max="8" width="12.7109375" style="27" customWidth="1"/>
    <col min="9" max="9" width="10.85546875" style="27" customWidth="1"/>
    <col min="10" max="10" width="12.7109375" style="27" customWidth="1"/>
    <col min="11" max="11" width="11" style="27" customWidth="1"/>
    <col min="12" max="13" width="11.85546875" style="27" customWidth="1"/>
    <col min="14" max="14" width="11.140625" style="27" customWidth="1"/>
    <col min="15" max="15" width="11.5703125" style="27" customWidth="1"/>
    <col min="16" max="16384" width="8.7109375" style="27"/>
  </cols>
  <sheetData>
    <row r="1" spans="1:16" s="24" customFormat="1" ht="15.75" x14ac:dyDescent="0.25">
      <c r="A1" s="23" t="s">
        <v>53</v>
      </c>
      <c r="C1" s="25" t="s">
        <v>13</v>
      </c>
    </row>
    <row r="2" spans="1:16" x14ac:dyDescent="0.25">
      <c r="A2" s="26" t="str">
        <f>TEXT(EndData2,"[$-FC19]ДД.ММ.ГГГ")</f>
        <v>05.11.2020</v>
      </c>
      <c r="B2" s="26">
        <f>A2+1</f>
        <v>44141</v>
      </c>
      <c r="C2" s="22" t="str">
        <f>TEXT(B2,"[$-FC19]ДД.ММ.ГГГ")</f>
        <v>06.11.2020</v>
      </c>
      <c r="P2" s="28" t="s">
        <v>12</v>
      </c>
    </row>
    <row r="3" spans="1:16" ht="51.75" customHeight="1" x14ac:dyDescent="0.25">
      <c r="A3" s="20" t="s">
        <v>15</v>
      </c>
      <c r="B3" s="29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0" t="s">
        <v>28</v>
      </c>
      <c r="O3" s="30" t="s">
        <v>29</v>
      </c>
      <c r="P3" s="31" t="s">
        <v>11</v>
      </c>
    </row>
    <row r="4" spans="1:16" ht="26.25" x14ac:dyDescent="0.25">
      <c r="A4" s="19" t="s">
        <v>31</v>
      </c>
      <c r="B4" s="21"/>
      <c r="C4" s="21"/>
      <c r="D4" s="21"/>
      <c r="E4" s="21"/>
      <c r="F4" s="21"/>
      <c r="G4" s="21"/>
      <c r="H4" s="21"/>
      <c r="I4" s="21"/>
      <c r="J4" s="21">
        <v>1573.3140000000001</v>
      </c>
      <c r="K4" s="21"/>
      <c r="L4" s="21"/>
      <c r="M4" s="21"/>
      <c r="N4" s="21"/>
      <c r="O4" s="21"/>
      <c r="P4" s="38">
        <v>1573.3140000000001</v>
      </c>
    </row>
    <row r="5" spans="1:16" ht="102.75" x14ac:dyDescent="0.25">
      <c r="A5" s="19" t="s">
        <v>32</v>
      </c>
      <c r="B5" s="21">
        <v>1917.19508</v>
      </c>
      <c r="C5" s="21">
        <v>11007.702660000001</v>
      </c>
      <c r="D5" s="21"/>
      <c r="E5" s="21"/>
      <c r="F5" s="21"/>
      <c r="G5" s="21">
        <v>2518.8560000000002</v>
      </c>
      <c r="H5" s="21"/>
      <c r="I5" s="21"/>
      <c r="J5" s="21">
        <v>4845.6647999999996</v>
      </c>
      <c r="K5" s="21">
        <v>3552.9815600000002</v>
      </c>
      <c r="L5" s="21"/>
      <c r="M5" s="21">
        <v>356.4</v>
      </c>
      <c r="N5" s="21"/>
      <c r="O5" s="21"/>
      <c r="P5" s="38">
        <v>24198.8001</v>
      </c>
    </row>
    <row r="6" spans="1:16" ht="90" x14ac:dyDescent="0.25">
      <c r="A6" s="19" t="s">
        <v>33</v>
      </c>
      <c r="B6" s="21">
        <v>132.5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8">
        <v>132.5</v>
      </c>
    </row>
    <row r="7" spans="1:16" ht="51.75" x14ac:dyDescent="0.25">
      <c r="A7" s="19" t="s">
        <v>34</v>
      </c>
      <c r="B7" s="21">
        <v>665.6</v>
      </c>
      <c r="C7" s="21">
        <v>178.46700000000001</v>
      </c>
      <c r="D7" s="21">
        <v>289</v>
      </c>
      <c r="E7" s="21">
        <v>118</v>
      </c>
      <c r="F7" s="21">
        <v>76.834999999999994</v>
      </c>
      <c r="G7" s="21">
        <v>266</v>
      </c>
      <c r="H7" s="21">
        <v>94.279330000000002</v>
      </c>
      <c r="I7" s="21">
        <v>45</v>
      </c>
      <c r="J7" s="21">
        <v>280.60000000000002</v>
      </c>
      <c r="K7" s="21">
        <v>30</v>
      </c>
      <c r="L7" s="21">
        <v>20</v>
      </c>
      <c r="M7" s="21">
        <v>85</v>
      </c>
      <c r="N7" s="21">
        <v>85.4</v>
      </c>
      <c r="O7" s="21">
        <v>46.09</v>
      </c>
      <c r="P7" s="38">
        <v>2280.27133</v>
      </c>
    </row>
    <row r="8" spans="1:16" ht="77.25" x14ac:dyDescent="0.25">
      <c r="A8" s="19" t="s">
        <v>35</v>
      </c>
      <c r="B8" s="21">
        <v>2000</v>
      </c>
      <c r="C8" s="21">
        <v>851.17866000000004</v>
      </c>
      <c r="D8" s="21">
        <v>75</v>
      </c>
      <c r="E8" s="21">
        <v>137.80000000000001</v>
      </c>
      <c r="F8" s="21"/>
      <c r="G8" s="21">
        <v>125</v>
      </c>
      <c r="H8" s="21">
        <v>188.27502000000001</v>
      </c>
      <c r="I8" s="21">
        <v>124</v>
      </c>
      <c r="J8" s="21">
        <v>59.2</v>
      </c>
      <c r="K8" s="21">
        <v>155</v>
      </c>
      <c r="L8" s="21">
        <v>40</v>
      </c>
      <c r="M8" s="21">
        <v>85</v>
      </c>
      <c r="N8" s="21">
        <v>318.125</v>
      </c>
      <c r="O8" s="21"/>
      <c r="P8" s="38">
        <v>4158.5786799999996</v>
      </c>
    </row>
    <row r="9" spans="1:16" ht="102.75" x14ac:dyDescent="0.25">
      <c r="A9" s="19" t="s">
        <v>36</v>
      </c>
      <c r="B9" s="21"/>
      <c r="C9" s="21">
        <v>1030</v>
      </c>
      <c r="D9" s="21"/>
      <c r="E9" s="21"/>
      <c r="F9" s="21"/>
      <c r="G9" s="21"/>
      <c r="H9" s="21"/>
      <c r="I9" s="21"/>
      <c r="J9" s="21">
        <v>80</v>
      </c>
      <c r="K9" s="21"/>
      <c r="L9" s="21"/>
      <c r="M9" s="21"/>
      <c r="N9" s="21"/>
      <c r="O9" s="21"/>
      <c r="P9" s="38">
        <v>1110</v>
      </c>
    </row>
    <row r="10" spans="1:16" ht="90" x14ac:dyDescent="0.25">
      <c r="A10" s="19" t="s">
        <v>37</v>
      </c>
      <c r="B10" s="21">
        <v>200</v>
      </c>
      <c r="C10" s="21">
        <v>264</v>
      </c>
      <c r="D10" s="21"/>
      <c r="E10" s="21"/>
      <c r="F10" s="21"/>
      <c r="G10" s="21">
        <v>48</v>
      </c>
      <c r="H10" s="21"/>
      <c r="I10" s="21"/>
      <c r="J10" s="21">
        <v>84</v>
      </c>
      <c r="K10" s="21"/>
      <c r="L10" s="21"/>
      <c r="M10" s="21"/>
      <c r="N10" s="21"/>
      <c r="O10" s="21"/>
      <c r="P10" s="38">
        <v>596</v>
      </c>
    </row>
    <row r="11" spans="1:16" ht="319.5" x14ac:dyDescent="0.25">
      <c r="A11" s="19" t="s">
        <v>38</v>
      </c>
      <c r="B11" s="21">
        <v>20000</v>
      </c>
      <c r="C11" s="21">
        <v>12696.89961</v>
      </c>
      <c r="D11" s="21"/>
      <c r="E11" s="21">
        <v>2000</v>
      </c>
      <c r="F11" s="21">
        <v>138</v>
      </c>
      <c r="G11" s="21"/>
      <c r="H11" s="21">
        <v>1279</v>
      </c>
      <c r="I11" s="21">
        <v>140</v>
      </c>
      <c r="J11" s="21">
        <v>2800</v>
      </c>
      <c r="K11" s="21">
        <v>2100</v>
      </c>
      <c r="L11" s="21"/>
      <c r="M11" s="21">
        <v>1700</v>
      </c>
      <c r="N11" s="21"/>
      <c r="O11" s="21"/>
      <c r="P11" s="38">
        <v>42853.89961</v>
      </c>
    </row>
    <row r="12" spans="1:16" ht="153.75" x14ac:dyDescent="0.25">
      <c r="A12" s="19" t="s">
        <v>39</v>
      </c>
      <c r="B12" s="21">
        <v>112383.80088</v>
      </c>
      <c r="C12" s="21">
        <v>51000</v>
      </c>
      <c r="D12" s="21">
        <v>24448.581109999999</v>
      </c>
      <c r="E12" s="21">
        <v>-53.814999999999998</v>
      </c>
      <c r="F12" s="21">
        <v>6125</v>
      </c>
      <c r="G12" s="21">
        <v>5685.55</v>
      </c>
      <c r="H12" s="21">
        <v>8237.0010000000002</v>
      </c>
      <c r="I12" s="21">
        <v>3000</v>
      </c>
      <c r="J12" s="21">
        <v>15602.26</v>
      </c>
      <c r="K12" s="21">
        <v>8527.777</v>
      </c>
      <c r="L12" s="21">
        <v>9830</v>
      </c>
      <c r="M12" s="21">
        <v>9375.2000000000007</v>
      </c>
      <c r="N12" s="21">
        <v>18041.8</v>
      </c>
      <c r="O12" s="21">
        <v>6835.5</v>
      </c>
      <c r="P12" s="38">
        <v>279038.65499000001</v>
      </c>
    </row>
    <row r="13" spans="1:16" ht="90" x14ac:dyDescent="0.25">
      <c r="A13" s="19" t="s">
        <v>40</v>
      </c>
      <c r="B13" s="21"/>
      <c r="C13" s="21">
        <v>6000</v>
      </c>
      <c r="D13" s="21"/>
      <c r="E13" s="21"/>
      <c r="F13" s="21">
        <v>450</v>
      </c>
      <c r="G13" s="21"/>
      <c r="H13" s="21">
        <v>1761.8</v>
      </c>
      <c r="I13" s="21"/>
      <c r="J13" s="21"/>
      <c r="K13" s="21">
        <v>1157.3</v>
      </c>
      <c r="L13" s="21"/>
      <c r="M13" s="21"/>
      <c r="N13" s="21">
        <v>3014.1</v>
      </c>
      <c r="O13" s="21">
        <v>475.54716000000002</v>
      </c>
      <c r="P13" s="38">
        <v>12858.747160000001</v>
      </c>
    </row>
    <row r="14" spans="1:16" ht="128.25" x14ac:dyDescent="0.25">
      <c r="A14" s="19" t="s">
        <v>41</v>
      </c>
      <c r="B14" s="21">
        <v>-10.568009999999999</v>
      </c>
      <c r="C14" s="21">
        <v>7.4471400000000001</v>
      </c>
      <c r="D14" s="21"/>
      <c r="E14" s="21"/>
      <c r="F14" s="21"/>
      <c r="G14" s="21"/>
      <c r="H14" s="21">
        <v>3.7250000000000001</v>
      </c>
      <c r="I14" s="21"/>
      <c r="J14" s="21">
        <v>3.7250000000000001</v>
      </c>
      <c r="K14" s="21">
        <v>4.0101599999999999</v>
      </c>
      <c r="L14" s="21"/>
      <c r="M14" s="21"/>
      <c r="N14" s="21"/>
      <c r="O14" s="21"/>
      <c r="P14" s="38">
        <v>8.3392900000000001</v>
      </c>
    </row>
    <row r="15" spans="1:16" ht="115.5" x14ac:dyDescent="0.25">
      <c r="A15" s="19" t="s">
        <v>42</v>
      </c>
      <c r="B15" s="21">
        <v>5000</v>
      </c>
      <c r="C15" s="21">
        <v>3108.74</v>
      </c>
      <c r="D15" s="21"/>
      <c r="E15" s="21">
        <v>15</v>
      </c>
      <c r="F15" s="21">
        <v>85</v>
      </c>
      <c r="G15" s="21"/>
      <c r="H15" s="21">
        <v>72.5</v>
      </c>
      <c r="I15" s="21">
        <v>10</v>
      </c>
      <c r="J15" s="21">
        <v>1000</v>
      </c>
      <c r="K15" s="21">
        <v>250</v>
      </c>
      <c r="L15" s="21"/>
      <c r="M15" s="21"/>
      <c r="N15" s="21">
        <v>300</v>
      </c>
      <c r="O15" s="21"/>
      <c r="P15" s="38">
        <v>9841.24</v>
      </c>
    </row>
    <row r="16" spans="1:16" ht="115.5" x14ac:dyDescent="0.25">
      <c r="A16" s="19" t="s">
        <v>43</v>
      </c>
      <c r="B16" s="21">
        <v>99081.058000000005</v>
      </c>
      <c r="C16" s="21">
        <v>50000</v>
      </c>
      <c r="D16" s="21">
        <v>11653.773929999999</v>
      </c>
      <c r="E16" s="21"/>
      <c r="F16" s="21">
        <v>1510.35</v>
      </c>
      <c r="G16" s="21">
        <v>150</v>
      </c>
      <c r="H16" s="21">
        <v>3054.4659999999999</v>
      </c>
      <c r="I16" s="21">
        <v>1270</v>
      </c>
      <c r="J16" s="21"/>
      <c r="K16" s="21">
        <v>2812</v>
      </c>
      <c r="L16" s="21">
        <v>2250</v>
      </c>
      <c r="M16" s="21"/>
      <c r="N16" s="21">
        <v>2600</v>
      </c>
      <c r="O16" s="21">
        <v>1116.09806</v>
      </c>
      <c r="P16" s="38">
        <v>175497.74599</v>
      </c>
    </row>
    <row r="17" spans="1:16" ht="64.5" x14ac:dyDescent="0.25">
      <c r="A17" s="19" t="s">
        <v>44</v>
      </c>
      <c r="B17" s="21">
        <v>13098.375050000001</v>
      </c>
      <c r="C17" s="21">
        <v>2955.5</v>
      </c>
      <c r="D17" s="21">
        <v>2337.1660000000002</v>
      </c>
      <c r="E17" s="21">
        <v>1400</v>
      </c>
      <c r="F17" s="21"/>
      <c r="G17" s="21">
        <v>2300</v>
      </c>
      <c r="H17" s="21">
        <v>126.61655</v>
      </c>
      <c r="I17" s="21">
        <v>40</v>
      </c>
      <c r="J17" s="21">
        <v>1556.76577</v>
      </c>
      <c r="K17" s="21">
        <v>377</v>
      </c>
      <c r="L17" s="21">
        <v>507.17014999999998</v>
      </c>
      <c r="M17" s="21">
        <v>600</v>
      </c>
      <c r="N17" s="21">
        <v>2412.85536</v>
      </c>
      <c r="O17" s="21">
        <v>1164.691</v>
      </c>
      <c r="P17" s="38">
        <v>28876.139879999999</v>
      </c>
    </row>
    <row r="18" spans="1:16" ht="90" x14ac:dyDescent="0.25">
      <c r="A18" s="19" t="s">
        <v>45</v>
      </c>
      <c r="B18" s="21">
        <v>2480.7928200000001</v>
      </c>
      <c r="C18" s="21"/>
      <c r="D18" s="21">
        <v>250</v>
      </c>
      <c r="E18" s="21"/>
      <c r="F18" s="21">
        <v>7.9</v>
      </c>
      <c r="G18" s="21"/>
      <c r="H18" s="21">
        <v>86.75</v>
      </c>
      <c r="I18" s="21"/>
      <c r="J18" s="21">
        <v>385.392</v>
      </c>
      <c r="K18" s="21">
        <v>62.5</v>
      </c>
      <c r="L18" s="21"/>
      <c r="M18" s="21"/>
      <c r="N18" s="21"/>
      <c r="O18" s="21"/>
      <c r="P18" s="38">
        <v>3273.33482</v>
      </c>
    </row>
    <row r="19" spans="1:16" ht="77.25" x14ac:dyDescent="0.25">
      <c r="A19" s="19" t="s">
        <v>46</v>
      </c>
      <c r="B19" s="21">
        <v>377.47849000000002</v>
      </c>
      <c r="C19" s="21">
        <v>2965.2357999999999</v>
      </c>
      <c r="D19" s="21">
        <v>271.7</v>
      </c>
      <c r="E19" s="21">
        <v>1700</v>
      </c>
      <c r="F19" s="21"/>
      <c r="G19" s="21">
        <v>344.34165999999999</v>
      </c>
      <c r="H19" s="21"/>
      <c r="I19" s="21"/>
      <c r="J19" s="21">
        <v>10.762</v>
      </c>
      <c r="K19" s="21">
        <v>205.19951</v>
      </c>
      <c r="L19" s="21">
        <v>422.12200000000001</v>
      </c>
      <c r="M19" s="21"/>
      <c r="N19" s="21">
        <v>95</v>
      </c>
      <c r="O19" s="21"/>
      <c r="P19" s="38">
        <v>6391.8394600000001</v>
      </c>
    </row>
    <row r="20" spans="1:16" ht="90" x14ac:dyDescent="0.25">
      <c r="A20" s="19" t="s">
        <v>47</v>
      </c>
      <c r="B20" s="21">
        <v>27008.729899999998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8">
        <v>27008.729899999998</v>
      </c>
    </row>
    <row r="21" spans="1:16" ht="51.75" x14ac:dyDescent="0.25">
      <c r="A21" s="19" t="s">
        <v>48</v>
      </c>
      <c r="B21" s="21"/>
      <c r="C21" s="21"/>
      <c r="D21" s="21"/>
      <c r="E21" s="21"/>
      <c r="F21" s="21"/>
      <c r="G21" s="21"/>
      <c r="H21" s="21"/>
      <c r="I21" s="21"/>
      <c r="J21" s="21">
        <v>38428</v>
      </c>
      <c r="K21" s="21"/>
      <c r="L21" s="21"/>
      <c r="M21" s="21"/>
      <c r="N21" s="21"/>
      <c r="O21" s="21"/>
      <c r="P21" s="38">
        <v>38428</v>
      </c>
    </row>
    <row r="22" spans="1:16" ht="39" x14ac:dyDescent="0.25">
      <c r="A22" s="19" t="s">
        <v>49</v>
      </c>
      <c r="B22" s="21"/>
      <c r="C22" s="21">
        <v>1063.82744</v>
      </c>
      <c r="D22" s="21">
        <v>180.65</v>
      </c>
      <c r="E22" s="21"/>
      <c r="F22" s="21">
        <v>169.84048999999999</v>
      </c>
      <c r="G22" s="21">
        <v>56.613500000000002</v>
      </c>
      <c r="H22" s="21"/>
      <c r="I22" s="21"/>
      <c r="J22" s="21"/>
      <c r="K22" s="21">
        <v>138.52500000000001</v>
      </c>
      <c r="L22" s="21"/>
      <c r="M22" s="21">
        <v>360.22500000000002</v>
      </c>
      <c r="N22" s="21"/>
      <c r="O22" s="21">
        <v>330.19985000000003</v>
      </c>
      <c r="P22" s="38">
        <v>2299.8812800000001</v>
      </c>
    </row>
    <row r="23" spans="1:16" ht="77.25" x14ac:dyDescent="0.25">
      <c r="A23" s="19" t="s">
        <v>50</v>
      </c>
      <c r="B23" s="21"/>
      <c r="C23" s="21">
        <v>995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38">
        <v>995</v>
      </c>
    </row>
    <row r="24" spans="1:16" ht="39" x14ac:dyDescent="0.25">
      <c r="A24" s="19" t="s">
        <v>51</v>
      </c>
      <c r="B24" s="21">
        <v>220.10581999999999</v>
      </c>
      <c r="C24" s="21">
        <v>172.83954</v>
      </c>
      <c r="D24" s="21">
        <v>28.80659</v>
      </c>
      <c r="E24" s="21"/>
      <c r="F24" s="21"/>
      <c r="G24" s="21">
        <v>28.80659</v>
      </c>
      <c r="H24" s="21"/>
      <c r="I24" s="21"/>
      <c r="J24" s="21">
        <v>28.80659</v>
      </c>
      <c r="K24" s="21"/>
      <c r="L24" s="21"/>
      <c r="M24" s="21"/>
      <c r="N24" s="21"/>
      <c r="O24" s="21"/>
      <c r="P24" s="38">
        <v>479.36513000000002</v>
      </c>
    </row>
    <row r="25" spans="1:16" x14ac:dyDescent="0.25">
      <c r="A25" s="19" t="s">
        <v>52</v>
      </c>
      <c r="B25" s="21">
        <v>284555.06803000002</v>
      </c>
      <c r="C25" s="21">
        <v>144296.83785000001</v>
      </c>
      <c r="D25" s="21">
        <v>39534.677629999998</v>
      </c>
      <c r="E25" s="21">
        <v>5316.9849999999997</v>
      </c>
      <c r="F25" s="21">
        <v>8562.9254899999996</v>
      </c>
      <c r="G25" s="21">
        <v>11523.167750000001</v>
      </c>
      <c r="H25" s="21">
        <v>14904.412899999999</v>
      </c>
      <c r="I25" s="21">
        <v>4629</v>
      </c>
      <c r="J25" s="21">
        <v>66738.490160000001</v>
      </c>
      <c r="K25" s="21">
        <v>19372.293229999999</v>
      </c>
      <c r="L25" s="21">
        <v>13069.292149999999</v>
      </c>
      <c r="M25" s="21">
        <v>12561.825000000001</v>
      </c>
      <c r="N25" s="21">
        <v>26867.280360000001</v>
      </c>
      <c r="O25" s="21">
        <v>9968.1260700000003</v>
      </c>
      <c r="P25" s="38">
        <v>661900.38162</v>
      </c>
    </row>
    <row r="26" spans="1:16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2" t="s">
        <v>30</v>
      </c>
      <c r="B27" s="39">
        <f>Учреждения!B81+'Муниципальные районы'!P25</f>
        <v>1973982.3142300001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ht="32.25" customHeight="1" x14ac:dyDescent="0.25">
      <c r="A28" s="32" t="str">
        <f>CONCATENATE("Остатки бюджетных средств на ",C2,"г.")</f>
        <v>Остатки бюджетных средств на 06.11.2020г.</v>
      </c>
      <c r="B28" s="39">
        <v>3895889.1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2020-11-12T05:06:24Z</dcterms:modified>
</cp:coreProperties>
</file>