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Учреждения!$F$4</definedName>
    <definedName name="EndData1">Учреждения!$F$2</definedName>
    <definedName name="EndData2">'Муниципальные районы'!$A$1</definedName>
    <definedName name="StartData">Учреждения!$F$3</definedName>
    <definedName name="StartData1">Учреждения!$F$1</definedName>
    <definedName name="_xlnm.Print_Titles" localSheetId="1">'Муниципальные районы'!$1:$3</definedName>
    <definedName name="_xlnm.Print_Titles" localSheetId="0">Учреждения!$53:$54</definedName>
    <definedName name="_xlnm.Print_Area" localSheetId="1">'Муниципальные районы'!$A$1:$P$20</definedName>
    <definedName name="_xlnm.Print_Area" localSheetId="0">Учреждения!$A$1:$E$96</definedName>
  </definedNames>
  <calcPr calcId="162913"/>
</workbook>
</file>

<file path=xl/calcChain.xml><?xml version="1.0" encoding="utf-8"?>
<calcChain xmlns="http://schemas.openxmlformats.org/spreadsheetml/2006/main">
  <c r="E7" i="1" l="1"/>
  <c r="E8" i="1"/>
  <c r="B18" i="2"/>
  <c r="E51" i="1" s="1"/>
  <c r="A2" i="2" l="1"/>
  <c r="B2" i="2" s="1"/>
  <c r="C2" i="2" s="1"/>
  <c r="A19" i="2" s="1"/>
  <c r="H1" i="1" l="1"/>
  <c r="A4" i="1" s="1"/>
  <c r="H2" i="1"/>
  <c r="G1" i="1"/>
  <c r="G2" i="1"/>
  <c r="A2" i="1" l="1"/>
</calcChain>
</file>

<file path=xl/sharedStrings.xml><?xml version="1.0" encoding="utf-8"?>
<sst xmlns="http://schemas.openxmlformats.org/spreadsheetml/2006/main" count="129" uniqueCount="128">
  <si>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</si>
  <si>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</si>
  <si>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</si>
  <si>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</si>
  <si>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</si>
  <si>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</si>
  <si>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</si>
  <si>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</si>
  <si>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</si>
  <si>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</si>
  <si>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</si>
  <si>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</si>
  <si>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</si>
  <si>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</si>
  <si>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</si>
  <si>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</si>
  <si>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</si>
  <si>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</si>
  <si>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</si>
  <si>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</si>
  <si>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</si>
  <si>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</si>
  <si>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</si>
  <si>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</si>
  <si>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</si>
  <si>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</si>
  <si>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</si>
  <si>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</si>
  <si>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</si>
  <si>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</si>
  <si>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</si>
  <si>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</si>
  <si>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</si>
  <si>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</si>
  <si>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</si>
  <si>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Осуществление первичного воинского учета на территориях, где отсутствуют военные комиссариаты</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</si>
  <si>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</si>
  <si>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Оснащение объектов спортивной инфраструктуры спортивно-технологическим оборудованием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</si>
  <si>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</si>
  <si>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Финансовое обеспечение дорожной деятельности в рамках реализации национального проекта "Безопасные и качественные автомобильные дороги"</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</si>
  <si>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</si>
  <si>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t>
  </si>
  <si>
    <t>Реализация мероприятий по обеспечению жильем молодых семей</t>
  </si>
  <si>
    <t>Всего:</t>
  </si>
  <si>
    <t>29.10.2020</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</si>
  <si>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</si>
  <si>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</si>
  <si>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</si>
  <si>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</si>
  <si>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</si>
  <si>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</si>
  <si>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</si>
  <si>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</si>
  <si>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</si>
  <si>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</si>
  <si>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</si>
  <si>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</si>
  <si>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</si>
  <si>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</si>
  <si>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</si>
  <si>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</si>
  <si>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</si>
  <si>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</si>
  <si>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</si>
  <si>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</si>
  <si>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</si>
  <si>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</si>
  <si>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</si>
  <si>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</si>
  <si>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</si>
  <si>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</si>
  <si>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</si>
  <si>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</si>
  <si>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</si>
  <si>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</si>
  <si>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</si>
  <si>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</si>
  <si>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</si>
  <si>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</si>
  <si>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</si>
  <si>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</si>
  <si>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</si>
  <si>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</si>
  <si>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</si>
  <si>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</si>
  <si>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23.10.2020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</si>
  <si>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</si>
  <si>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</si>
  <si>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</si>
  <si>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</si>
  <si>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</si>
  <si>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</si>
  <si>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</si>
  <si>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</si>
  <si>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</si>
  <si>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</si>
  <si>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</si>
  <si>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</si>
  <si>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</si>
  <si>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</si>
  <si>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</si>
  <si>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</si>
  <si>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</si>
  <si>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</si>
  <si>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</si>
  <si>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</si>
  <si>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</si>
  <si>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</si>
  <si>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</si>
  <si>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</si>
  <si>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</si>
  <si>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</si>
  <si>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</si>
  <si>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</si>
  <si>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</si>
  <si>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</si>
  <si>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</si>
  <si>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</si>
  <si>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</si>
  <si>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</si>
  <si>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</si>
  <si>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</si>
  <si>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</si>
  <si>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</si>
  <si>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</si>
  <si>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</si>
  <si>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в бюджеты субъектов Российской Федерации</t>
  </si>
  <si>
    <t>Дотации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</si>
</sst>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sz val="10"/>
      <name val="Arial"/>
      <family val="2"/>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15" fillId="0" borderId="0"/>
    <xf numFmtId="0" fontId="15" fillId="0" borderId="0" applyNumberFormat="0" applyBorder="0" applyAlignment="0"/>
  </cellStyleXfs>
  <cellXfs count="57">
    <xf numFmtId="0" fontId="0" fillId="0" borderId="0" xfId="0"/>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4" xfId="0" applyNumberFormat="1" applyFont="1" applyBorder="1" applyAlignment="1">
      <alignment horizontal="left" vertical="center"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12" fillId="0" borderId="0" xfId="0" applyFont="1"/>
    <xf numFmtId="164" fontId="7" fillId="0" borderId="4" xfId="0" applyNumberFormat="1" applyFont="1" applyBorder="1" applyAlignment="1">
      <alignment horizontal="right"/>
    </xf>
    <xf numFmtId="164" fontId="2" fillId="0" borderId="4" xfId="0" applyNumberFormat="1" applyFont="1" applyFill="1" applyBorder="1" applyAlignment="1">
      <alignment horizontal="right" vertical="center"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xf numFmtId="164" fontId="2" fillId="0" borderId="7"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tabSelected="1" view="pageBreakPreview" zoomScaleNormal="100" zoomScaleSheetLayoutView="100" workbookViewId="0">
      <selection activeCell="E49" sqref="E49"/>
    </sheetView>
  </sheetViews>
  <sheetFormatPr defaultColWidth="8.7109375" defaultRowHeight="15" x14ac:dyDescent="0.25"/>
  <cols>
    <col min="1" max="1" width="69.28515625" style="19" customWidth="1"/>
    <col min="2" max="2" width="13.85546875" style="19" customWidth="1"/>
    <col min="3" max="3" width="14.42578125" style="19" customWidth="1"/>
    <col min="4" max="4" width="25" style="19" customWidth="1"/>
    <col min="5" max="5" width="12.42578125" style="19" customWidth="1"/>
    <col min="6" max="6" width="12.5703125" style="19" customWidth="1"/>
    <col min="7" max="7" width="16" style="19" bestFit="1" customWidth="1"/>
    <col min="8" max="8" width="8.7109375" style="19"/>
    <col min="9" max="9" width="10.140625" style="19" bestFit="1" customWidth="1"/>
    <col min="10" max="16384" width="8.7109375" style="19"/>
  </cols>
  <sheetData>
    <row r="1" spans="1:9" ht="15.75" x14ac:dyDescent="0.25">
      <c r="A1" s="33" t="s">
        <v>0</v>
      </c>
      <c r="B1" s="33"/>
      <c r="C1" s="33"/>
      <c r="D1" s="33"/>
      <c r="E1" s="33"/>
      <c r="F1" s="25" t="s">
        <v>85</v>
      </c>
      <c r="G1" s="26" t="str">
        <f>TEXT(F1,"[$-FC19]ДД ММММ")</f>
        <v>23 октября</v>
      </c>
      <c r="H1" s="26" t="str">
        <f>TEXT(F1,"[$-FC19]ДД.ММ.ГГГ \г")</f>
        <v>23.10.2020 г</v>
      </c>
    </row>
    <row r="2" spans="1:9" ht="15.75" x14ac:dyDescent="0.25">
      <c r="A2" s="33" t="str">
        <f>CONCATENATE("с ",G1," по ",G2,"ода")</f>
        <v>с 23 октября по 29 октября 2020 года</v>
      </c>
      <c r="B2" s="33"/>
      <c r="C2" s="33"/>
      <c r="D2" s="33"/>
      <c r="E2" s="33"/>
      <c r="F2" s="25" t="s">
        <v>44</v>
      </c>
      <c r="G2" s="26" t="str">
        <f>TEXT(F2,"[$-FC19]ДД ММММ ГГГ \г")</f>
        <v>29 октября 2020 г</v>
      </c>
      <c r="H2" s="26" t="str">
        <f>TEXT(F2,"[$-FC19]ДД.ММ.ГГГ \г")</f>
        <v>29.10.2020 г</v>
      </c>
      <c r="I2" s="27"/>
    </row>
    <row r="3" spans="1:9" x14ac:dyDescent="0.25">
      <c r="A3" s="1"/>
      <c r="B3" s="2"/>
      <c r="C3" s="2"/>
      <c r="D3" s="3"/>
      <c r="E3" s="4" t="s">
        <v>1</v>
      </c>
    </row>
    <row r="4" spans="1:9" x14ac:dyDescent="0.25">
      <c r="A4" s="34" t="str">
        <f>CONCATENATE("Остатки средств на ",H1,".")</f>
        <v>Остатки средств на 23.10.2020 г.</v>
      </c>
      <c r="B4" s="35"/>
      <c r="C4" s="35"/>
      <c r="D4" s="36"/>
      <c r="E4" s="49">
        <v>1275056.1000000001</v>
      </c>
      <c r="F4" s="27"/>
    </row>
    <row r="5" spans="1:9" x14ac:dyDescent="0.25">
      <c r="A5" s="5"/>
      <c r="B5" s="6"/>
      <c r="C5" s="6"/>
      <c r="D5" s="6"/>
      <c r="E5" s="7"/>
    </row>
    <row r="6" spans="1:9" x14ac:dyDescent="0.25">
      <c r="A6" s="42" t="s">
        <v>2</v>
      </c>
      <c r="B6" s="43"/>
      <c r="C6" s="43"/>
      <c r="D6" s="43"/>
      <c r="E6" s="8"/>
    </row>
    <row r="7" spans="1:9" x14ac:dyDescent="0.25">
      <c r="A7" s="37" t="s">
        <v>3</v>
      </c>
      <c r="B7" s="43"/>
      <c r="C7" s="43"/>
      <c r="D7" s="43"/>
      <c r="E7" s="46">
        <f>E51-E8</f>
        <v>1157715.6288400004</v>
      </c>
    </row>
    <row r="8" spans="1:9" x14ac:dyDescent="0.25">
      <c r="A8" s="44" t="s">
        <v>4</v>
      </c>
      <c r="B8" s="43"/>
      <c r="C8" s="43"/>
      <c r="D8" s="43"/>
      <c r="E8" s="50">
        <f>SUM(E9:E50)</f>
        <v>1079678.7999999998</v>
      </c>
    </row>
    <row r="9" spans="1:9" s="48" customFormat="1" ht="16.5" customHeight="1" x14ac:dyDescent="0.25">
      <c r="A9" s="44" t="s">
        <v>86</v>
      </c>
      <c r="B9" s="43"/>
      <c r="C9" s="43"/>
      <c r="D9" s="43"/>
      <c r="E9" s="47">
        <v>280.60000000000002</v>
      </c>
    </row>
    <row r="10" spans="1:9" s="48" customFormat="1" ht="37.5" customHeight="1" x14ac:dyDescent="0.25">
      <c r="A10" s="44" t="s">
        <v>87</v>
      </c>
      <c r="B10" s="43"/>
      <c r="C10" s="43"/>
      <c r="D10" s="43"/>
      <c r="E10" s="47">
        <v>467.1</v>
      </c>
    </row>
    <row r="11" spans="1:9" s="48" customFormat="1" ht="33" customHeight="1" x14ac:dyDescent="0.25">
      <c r="A11" s="44" t="s">
        <v>88</v>
      </c>
      <c r="B11" s="43"/>
      <c r="C11" s="43"/>
      <c r="D11" s="43"/>
      <c r="E11" s="47">
        <v>32.6</v>
      </c>
    </row>
    <row r="12" spans="1:9" s="48" customFormat="1" ht="30" customHeight="1" x14ac:dyDescent="0.25">
      <c r="A12" s="44" t="s">
        <v>89</v>
      </c>
      <c r="B12" s="43"/>
      <c r="C12" s="43"/>
      <c r="D12" s="43"/>
      <c r="E12" s="47">
        <v>893.7</v>
      </c>
    </row>
    <row r="13" spans="1:9" s="48" customFormat="1" ht="30" customHeight="1" x14ac:dyDescent="0.25">
      <c r="A13" s="44" t="s">
        <v>90</v>
      </c>
      <c r="B13" s="43"/>
      <c r="C13" s="43"/>
      <c r="D13" s="43"/>
      <c r="E13" s="47">
        <v>2937</v>
      </c>
    </row>
    <row r="14" spans="1:9" s="48" customFormat="1" ht="50.25" customHeight="1" x14ac:dyDescent="0.25">
      <c r="A14" s="44" t="s">
        <v>91</v>
      </c>
      <c r="B14" s="43"/>
      <c r="C14" s="43"/>
      <c r="D14" s="43"/>
      <c r="E14" s="47">
        <v>119.7</v>
      </c>
    </row>
    <row r="15" spans="1:9" s="48" customFormat="1" ht="30" customHeight="1" x14ac:dyDescent="0.25">
      <c r="A15" s="44" t="s">
        <v>92</v>
      </c>
      <c r="B15" s="43"/>
      <c r="C15" s="43"/>
      <c r="D15" s="43"/>
      <c r="E15" s="47">
        <v>3857.2</v>
      </c>
    </row>
    <row r="16" spans="1:9" s="48" customFormat="1" ht="51" customHeight="1" x14ac:dyDescent="0.25">
      <c r="A16" s="44" t="s">
        <v>93</v>
      </c>
      <c r="B16" s="43"/>
      <c r="C16" s="43"/>
      <c r="D16" s="43"/>
      <c r="E16" s="47">
        <v>3800</v>
      </c>
    </row>
    <row r="17" spans="1:5" s="48" customFormat="1" ht="30" customHeight="1" x14ac:dyDescent="0.25">
      <c r="A17" s="44" t="s">
        <v>94</v>
      </c>
      <c r="B17" s="43"/>
      <c r="C17" s="43"/>
      <c r="D17" s="43"/>
      <c r="E17" s="47">
        <v>2352.1999999999998</v>
      </c>
    </row>
    <row r="18" spans="1:5" s="48" customFormat="1" ht="30" customHeight="1" x14ac:dyDescent="0.25">
      <c r="A18" s="44" t="s">
        <v>95</v>
      </c>
      <c r="B18" s="43"/>
      <c r="C18" s="43"/>
      <c r="D18" s="43"/>
      <c r="E18" s="47">
        <v>475.3</v>
      </c>
    </row>
    <row r="19" spans="1:5" s="48" customFormat="1" ht="30" customHeight="1" x14ac:dyDescent="0.25">
      <c r="A19" s="44" t="s">
        <v>96</v>
      </c>
      <c r="B19" s="43"/>
      <c r="C19" s="43"/>
      <c r="D19" s="43"/>
      <c r="E19" s="47">
        <v>7993.6</v>
      </c>
    </row>
    <row r="20" spans="1:5" s="48" customFormat="1" ht="30" customHeight="1" x14ac:dyDescent="0.25">
      <c r="A20" s="44" t="s">
        <v>97</v>
      </c>
      <c r="B20" s="43"/>
      <c r="C20" s="43"/>
      <c r="D20" s="43"/>
      <c r="E20" s="47">
        <v>19084.2</v>
      </c>
    </row>
    <row r="21" spans="1:5" s="48" customFormat="1" ht="30" customHeight="1" x14ac:dyDescent="0.25">
      <c r="A21" s="44" t="s">
        <v>98</v>
      </c>
      <c r="B21" s="43"/>
      <c r="C21" s="43"/>
      <c r="D21" s="43"/>
      <c r="E21" s="47">
        <v>5720.7</v>
      </c>
    </row>
    <row r="22" spans="1:5" s="48" customFormat="1" ht="30" customHeight="1" x14ac:dyDescent="0.25">
      <c r="A22" s="44" t="s">
        <v>99</v>
      </c>
      <c r="B22" s="43"/>
      <c r="C22" s="43"/>
      <c r="D22" s="43"/>
      <c r="E22" s="47">
        <v>10125.299999999999</v>
      </c>
    </row>
    <row r="23" spans="1:5" s="48" customFormat="1" ht="30" customHeight="1" x14ac:dyDescent="0.25">
      <c r="A23" s="44" t="s">
        <v>100</v>
      </c>
      <c r="B23" s="43"/>
      <c r="C23" s="43"/>
      <c r="D23" s="43"/>
      <c r="E23" s="47">
        <v>85.9</v>
      </c>
    </row>
    <row r="24" spans="1:5" s="48" customFormat="1" ht="30" customHeight="1" x14ac:dyDescent="0.25">
      <c r="A24" s="44" t="s">
        <v>101</v>
      </c>
      <c r="B24" s="43"/>
      <c r="C24" s="43"/>
      <c r="D24" s="43"/>
      <c r="E24" s="47">
        <v>365.6</v>
      </c>
    </row>
    <row r="25" spans="1:5" s="48" customFormat="1" ht="30" customHeight="1" x14ac:dyDescent="0.25">
      <c r="A25" s="44" t="s">
        <v>102</v>
      </c>
      <c r="B25" s="43"/>
      <c r="C25" s="43"/>
      <c r="D25" s="43"/>
      <c r="E25" s="47">
        <v>675.9</v>
      </c>
    </row>
    <row r="26" spans="1:5" s="48" customFormat="1" ht="30" customHeight="1" x14ac:dyDescent="0.25">
      <c r="A26" s="44" t="s">
        <v>103</v>
      </c>
      <c r="B26" s="43"/>
      <c r="C26" s="43"/>
      <c r="D26" s="43"/>
      <c r="E26" s="47">
        <v>940.5</v>
      </c>
    </row>
    <row r="27" spans="1:5" s="48" customFormat="1" ht="30" customHeight="1" x14ac:dyDescent="0.25">
      <c r="A27" s="44" t="s">
        <v>104</v>
      </c>
      <c r="B27" s="43"/>
      <c r="C27" s="43"/>
      <c r="D27" s="43"/>
      <c r="E27" s="47">
        <v>269.2</v>
      </c>
    </row>
    <row r="28" spans="1:5" s="48" customFormat="1" ht="30" customHeight="1" x14ac:dyDescent="0.25">
      <c r="A28" s="44" t="s">
        <v>105</v>
      </c>
      <c r="B28" s="43"/>
      <c r="C28" s="43"/>
      <c r="D28" s="43"/>
      <c r="E28" s="47">
        <v>87.5</v>
      </c>
    </row>
    <row r="29" spans="1:5" s="48" customFormat="1" ht="30" customHeight="1" x14ac:dyDescent="0.25">
      <c r="A29" s="44" t="s">
        <v>106</v>
      </c>
      <c r="B29" s="43"/>
      <c r="C29" s="43"/>
      <c r="D29" s="43"/>
      <c r="E29" s="47">
        <v>3.1</v>
      </c>
    </row>
    <row r="30" spans="1:5" s="48" customFormat="1" ht="30" customHeight="1" x14ac:dyDescent="0.25">
      <c r="A30" s="44" t="s">
        <v>107</v>
      </c>
      <c r="B30" s="43"/>
      <c r="C30" s="43"/>
      <c r="D30" s="43"/>
      <c r="E30" s="47">
        <v>1270</v>
      </c>
    </row>
    <row r="31" spans="1:5" s="48" customFormat="1" ht="30" customHeight="1" x14ac:dyDescent="0.25">
      <c r="A31" s="44" t="s">
        <v>108</v>
      </c>
      <c r="B31" s="43"/>
      <c r="C31" s="43"/>
      <c r="D31" s="43"/>
      <c r="E31" s="47">
        <v>1840.7</v>
      </c>
    </row>
    <row r="32" spans="1:5" s="48" customFormat="1" ht="30" customHeight="1" x14ac:dyDescent="0.25">
      <c r="A32" s="44" t="s">
        <v>109</v>
      </c>
      <c r="B32" s="43"/>
      <c r="C32" s="43"/>
      <c r="D32" s="43"/>
      <c r="E32" s="47">
        <v>479.1</v>
      </c>
    </row>
    <row r="33" spans="1:5" s="48" customFormat="1" ht="30" customHeight="1" x14ac:dyDescent="0.25">
      <c r="A33" s="44" t="s">
        <v>110</v>
      </c>
      <c r="B33" s="43"/>
      <c r="C33" s="43"/>
      <c r="D33" s="43"/>
      <c r="E33" s="47">
        <v>126.9</v>
      </c>
    </row>
    <row r="34" spans="1:5" s="48" customFormat="1" ht="30" customHeight="1" x14ac:dyDescent="0.25">
      <c r="A34" s="44" t="s">
        <v>111</v>
      </c>
      <c r="B34" s="43"/>
      <c r="C34" s="43"/>
      <c r="D34" s="43"/>
      <c r="E34" s="47">
        <v>386.6</v>
      </c>
    </row>
    <row r="35" spans="1:5" s="48" customFormat="1" ht="30" customHeight="1" x14ac:dyDescent="0.25">
      <c r="A35" s="44" t="s">
        <v>112</v>
      </c>
      <c r="B35" s="43"/>
      <c r="C35" s="43"/>
      <c r="D35" s="43"/>
      <c r="E35" s="47">
        <v>1323.4</v>
      </c>
    </row>
    <row r="36" spans="1:5" s="48" customFormat="1" ht="30" customHeight="1" x14ac:dyDescent="0.25">
      <c r="A36" s="44" t="s">
        <v>113</v>
      </c>
      <c r="B36" s="43"/>
      <c r="C36" s="43"/>
      <c r="D36" s="43"/>
      <c r="E36" s="47">
        <v>28.8</v>
      </c>
    </row>
    <row r="37" spans="1:5" s="48" customFormat="1" ht="30" customHeight="1" x14ac:dyDescent="0.25">
      <c r="A37" s="44" t="s">
        <v>114</v>
      </c>
      <c r="B37" s="43"/>
      <c r="C37" s="43"/>
      <c r="D37" s="43"/>
      <c r="E37" s="47">
        <v>5436.8</v>
      </c>
    </row>
    <row r="38" spans="1:5" s="48" customFormat="1" ht="54.75" customHeight="1" x14ac:dyDescent="0.25">
      <c r="A38" s="44" t="s">
        <v>115</v>
      </c>
      <c r="B38" s="43"/>
      <c r="C38" s="43"/>
      <c r="D38" s="43"/>
      <c r="E38" s="47">
        <v>35.299999999999997</v>
      </c>
    </row>
    <row r="39" spans="1:5" s="48" customFormat="1" ht="48" customHeight="1" x14ac:dyDescent="0.25">
      <c r="A39" s="44" t="s">
        <v>116</v>
      </c>
      <c r="B39" s="43"/>
      <c r="C39" s="43"/>
      <c r="D39" s="43"/>
      <c r="E39" s="47">
        <v>483.9</v>
      </c>
    </row>
    <row r="40" spans="1:5" s="48" customFormat="1" ht="30" customHeight="1" x14ac:dyDescent="0.25">
      <c r="A40" s="44" t="s">
        <v>117</v>
      </c>
      <c r="B40" s="43"/>
      <c r="C40" s="43"/>
      <c r="D40" s="43"/>
      <c r="E40" s="47">
        <v>588.4</v>
      </c>
    </row>
    <row r="41" spans="1:5" s="48" customFormat="1" ht="30" customHeight="1" x14ac:dyDescent="0.25">
      <c r="A41" s="44" t="s">
        <v>118</v>
      </c>
      <c r="B41" s="43"/>
      <c r="C41" s="43"/>
      <c r="D41" s="43"/>
      <c r="E41" s="47">
        <v>717</v>
      </c>
    </row>
    <row r="42" spans="1:5" s="48" customFormat="1" ht="30" customHeight="1" x14ac:dyDescent="0.25">
      <c r="A42" s="44" t="s">
        <v>119</v>
      </c>
      <c r="B42" s="43"/>
      <c r="C42" s="43"/>
      <c r="D42" s="43"/>
      <c r="E42" s="47">
        <v>190.5</v>
      </c>
    </row>
    <row r="43" spans="1:5" s="48" customFormat="1" ht="30" customHeight="1" x14ac:dyDescent="0.25">
      <c r="A43" s="44" t="s">
        <v>120</v>
      </c>
      <c r="B43" s="43"/>
      <c r="C43" s="43"/>
      <c r="D43" s="43"/>
      <c r="E43" s="47">
        <v>52.2</v>
      </c>
    </row>
    <row r="44" spans="1:5" s="48" customFormat="1" ht="33.75" customHeight="1" x14ac:dyDescent="0.25">
      <c r="A44" s="44" t="s">
        <v>121</v>
      </c>
      <c r="B44" s="43"/>
      <c r="C44" s="43"/>
      <c r="D44" s="43"/>
      <c r="E44" s="47">
        <v>11427.4</v>
      </c>
    </row>
    <row r="45" spans="1:5" s="48" customFormat="1" ht="33.75" customHeight="1" x14ac:dyDescent="0.25">
      <c r="A45" s="44" t="s">
        <v>122</v>
      </c>
      <c r="B45" s="43"/>
      <c r="C45" s="43"/>
      <c r="D45" s="43"/>
      <c r="E45" s="47">
        <v>14423.8</v>
      </c>
    </row>
    <row r="46" spans="1:5" s="48" customFormat="1" ht="51.75" customHeight="1" x14ac:dyDescent="0.25">
      <c r="A46" s="44" t="s">
        <v>123</v>
      </c>
      <c r="B46" s="43"/>
      <c r="C46" s="43"/>
      <c r="D46" s="43"/>
      <c r="E46" s="47">
        <v>4143</v>
      </c>
    </row>
    <row r="47" spans="1:5" s="48" customFormat="1" ht="30" customHeight="1" x14ac:dyDescent="0.25">
      <c r="A47" s="44" t="s">
        <v>124</v>
      </c>
      <c r="B47" s="43"/>
      <c r="C47" s="43"/>
      <c r="D47" s="43"/>
      <c r="E47" s="47">
        <v>132730</v>
      </c>
    </row>
    <row r="48" spans="1:5" s="48" customFormat="1" ht="36" customHeight="1" x14ac:dyDescent="0.25">
      <c r="A48" s="44" t="s">
        <v>125</v>
      </c>
      <c r="B48" s="43"/>
      <c r="C48" s="43"/>
      <c r="D48" s="43"/>
      <c r="E48" s="47">
        <v>9737.9</v>
      </c>
    </row>
    <row r="49" spans="1:5" s="48" customFormat="1" ht="33.75" customHeight="1" x14ac:dyDescent="0.25">
      <c r="A49" s="44" t="s">
        <v>127</v>
      </c>
      <c r="B49" s="43"/>
      <c r="C49" s="43"/>
      <c r="D49" s="43"/>
      <c r="E49" s="47">
        <v>109069</v>
      </c>
    </row>
    <row r="50" spans="1:5" s="48" customFormat="1" ht="16.5" customHeight="1" x14ac:dyDescent="0.25">
      <c r="A50" s="44" t="s">
        <v>126</v>
      </c>
      <c r="B50" s="43"/>
      <c r="C50" s="43"/>
      <c r="D50" s="43"/>
      <c r="E50" s="47">
        <v>724621.2</v>
      </c>
    </row>
    <row r="51" spans="1:5" x14ac:dyDescent="0.25">
      <c r="A51" s="51" t="s">
        <v>5</v>
      </c>
      <c r="B51" s="52"/>
      <c r="C51" s="52"/>
      <c r="D51" s="53"/>
      <c r="E51" s="8">
        <f>'Муниципальные районы'!B19-Учреждения!E4+'Муниципальные районы'!B18</f>
        <v>2237394.4288400002</v>
      </c>
    </row>
    <row r="52" spans="1:5" s="48" customFormat="1" x14ac:dyDescent="0.25">
      <c r="A52" s="54"/>
      <c r="B52" s="55"/>
      <c r="C52" s="55"/>
      <c r="D52" s="56"/>
      <c r="E52" s="46"/>
    </row>
    <row r="53" spans="1:5" x14ac:dyDescent="0.25">
      <c r="A53" s="38" t="s">
        <v>14</v>
      </c>
      <c r="B53" s="40" t="s">
        <v>6</v>
      </c>
      <c r="C53" s="41" t="s">
        <v>7</v>
      </c>
      <c r="D53" s="41"/>
      <c r="E53" s="41"/>
    </row>
    <row r="54" spans="1:5" ht="90" x14ac:dyDescent="0.25">
      <c r="A54" s="39"/>
      <c r="B54" s="40"/>
      <c r="C54" s="9" t="s">
        <v>8</v>
      </c>
      <c r="D54" s="9" t="s">
        <v>9</v>
      </c>
      <c r="E54" s="9" t="s">
        <v>10</v>
      </c>
    </row>
    <row r="55" spans="1:5" x14ac:dyDescent="0.25">
      <c r="A55" s="10" t="s">
        <v>45</v>
      </c>
      <c r="B55" s="29">
        <v>5579.0764600000002</v>
      </c>
      <c r="C55" s="29">
        <v>3221.6664099999998</v>
      </c>
      <c r="D55" s="29">
        <v>2235.3421499999999</v>
      </c>
      <c r="E55" s="29"/>
    </row>
    <row r="56" spans="1:5" x14ac:dyDescent="0.25">
      <c r="A56" s="10" t="s">
        <v>46</v>
      </c>
      <c r="B56" s="29">
        <v>2990</v>
      </c>
      <c r="C56" s="29">
        <v>2400</v>
      </c>
      <c r="D56" s="29">
        <v>550</v>
      </c>
      <c r="E56" s="29"/>
    </row>
    <row r="57" spans="1:5" x14ac:dyDescent="0.25">
      <c r="A57" s="10" t="s">
        <v>47</v>
      </c>
      <c r="B57" s="29">
        <v>20566.377949999998</v>
      </c>
      <c r="C57" s="29">
        <v>13132.25122</v>
      </c>
      <c r="D57" s="29">
        <v>1210.8775900000001</v>
      </c>
      <c r="E57" s="29">
        <v>645.75040000000001</v>
      </c>
    </row>
    <row r="58" spans="1:5" ht="30" x14ac:dyDescent="0.25">
      <c r="A58" s="10" t="s">
        <v>48</v>
      </c>
      <c r="B58" s="29">
        <v>7769.8504199999998</v>
      </c>
      <c r="C58" s="29">
        <v>57.884129999999999</v>
      </c>
      <c r="D58" s="29"/>
      <c r="E58" s="29">
        <v>690.47</v>
      </c>
    </row>
    <row r="59" spans="1:5" x14ac:dyDescent="0.25">
      <c r="A59" s="10" t="s">
        <v>49</v>
      </c>
      <c r="B59" s="29">
        <v>2012.36195</v>
      </c>
      <c r="C59" s="29">
        <v>1706.8</v>
      </c>
      <c r="D59" s="29">
        <v>75</v>
      </c>
      <c r="E59" s="29"/>
    </row>
    <row r="60" spans="1:5" x14ac:dyDescent="0.25">
      <c r="A60" s="10" t="s">
        <v>50</v>
      </c>
      <c r="B60" s="29">
        <v>33.513979999999997</v>
      </c>
      <c r="C60" s="29"/>
      <c r="D60" s="29"/>
      <c r="E60" s="29"/>
    </row>
    <row r="61" spans="1:5" ht="30" x14ac:dyDescent="0.25">
      <c r="A61" s="10" t="s">
        <v>51</v>
      </c>
      <c r="B61" s="29">
        <v>189660.36780000001</v>
      </c>
      <c r="C61" s="29">
        <v>1999.125</v>
      </c>
      <c r="D61" s="29"/>
      <c r="E61" s="29">
        <v>13716.475</v>
      </c>
    </row>
    <row r="62" spans="1:5" x14ac:dyDescent="0.25">
      <c r="A62" s="10" t="s">
        <v>52</v>
      </c>
      <c r="B62" s="29">
        <v>66965.978390000004</v>
      </c>
      <c r="C62" s="29">
        <v>2510</v>
      </c>
      <c r="D62" s="29">
        <v>1020</v>
      </c>
      <c r="E62" s="29"/>
    </row>
    <row r="63" spans="1:5" x14ac:dyDescent="0.25">
      <c r="A63" s="10" t="s">
        <v>53</v>
      </c>
      <c r="B63" s="29">
        <v>31651.463810000001</v>
      </c>
      <c r="C63" s="29"/>
      <c r="D63" s="29"/>
      <c r="E63" s="29"/>
    </row>
    <row r="64" spans="1:5" x14ac:dyDescent="0.25">
      <c r="A64" s="10" t="s">
        <v>54</v>
      </c>
      <c r="B64" s="29">
        <v>22641.252499999999</v>
      </c>
      <c r="C64" s="29">
        <v>1718.8521499999999</v>
      </c>
      <c r="D64" s="29">
        <v>1314.83276</v>
      </c>
      <c r="E64" s="29">
        <v>48.700180000000003</v>
      </c>
    </row>
    <row r="65" spans="1:5" x14ac:dyDescent="0.25">
      <c r="A65" s="10" t="s">
        <v>55</v>
      </c>
      <c r="B65" s="29">
        <v>88222.028680000003</v>
      </c>
      <c r="C65" s="29">
        <v>8637.6004799999992</v>
      </c>
      <c r="D65" s="29">
        <v>1500</v>
      </c>
      <c r="E65" s="29">
        <v>10767.192999999999</v>
      </c>
    </row>
    <row r="66" spans="1:5" x14ac:dyDescent="0.25">
      <c r="A66" s="10" t="s">
        <v>56</v>
      </c>
      <c r="B66" s="29">
        <v>25364.907220000001</v>
      </c>
      <c r="C66" s="29">
        <v>850</v>
      </c>
      <c r="D66" s="29">
        <v>439.32324999999997</v>
      </c>
      <c r="E66" s="29">
        <v>15577.986629999999</v>
      </c>
    </row>
    <row r="67" spans="1:5" x14ac:dyDescent="0.25">
      <c r="A67" s="10" t="s">
        <v>57</v>
      </c>
      <c r="B67" s="29">
        <v>7167.56059</v>
      </c>
      <c r="C67" s="29"/>
      <c r="D67" s="29"/>
      <c r="E67" s="29"/>
    </row>
    <row r="68" spans="1:5" ht="30" x14ac:dyDescent="0.25">
      <c r="A68" s="10" t="s">
        <v>58</v>
      </c>
      <c r="B68" s="29">
        <v>4381.2891399999999</v>
      </c>
      <c r="C68" s="29">
        <v>1846</v>
      </c>
      <c r="D68" s="29">
        <v>571.25</v>
      </c>
      <c r="E68" s="29"/>
    </row>
    <row r="69" spans="1:5" x14ac:dyDescent="0.25">
      <c r="A69" s="10" t="s">
        <v>59</v>
      </c>
      <c r="B69" s="29">
        <v>-227.29</v>
      </c>
      <c r="C69" s="29"/>
      <c r="D69" s="29"/>
      <c r="E69" s="29"/>
    </row>
    <row r="70" spans="1:5" ht="30" x14ac:dyDescent="0.25">
      <c r="A70" s="10" t="s">
        <v>60</v>
      </c>
      <c r="B70" s="29">
        <v>7348.2551199999998</v>
      </c>
      <c r="C70" s="29">
        <v>2179.8126099999999</v>
      </c>
      <c r="D70" s="29">
        <v>1046.4425100000001</v>
      </c>
      <c r="E70" s="29"/>
    </row>
    <row r="71" spans="1:5" ht="30" x14ac:dyDescent="0.25">
      <c r="A71" s="10" t="s">
        <v>61</v>
      </c>
      <c r="B71" s="29">
        <v>10763.621419999999</v>
      </c>
      <c r="C71" s="29">
        <v>3620.7110400000001</v>
      </c>
      <c r="D71" s="29">
        <v>1561.5</v>
      </c>
      <c r="E71" s="29">
        <v>1440.54079</v>
      </c>
    </row>
    <row r="72" spans="1:5" x14ac:dyDescent="0.25">
      <c r="A72" s="10" t="s">
        <v>62</v>
      </c>
      <c r="B72" s="29">
        <v>1056.0989500000001</v>
      </c>
      <c r="C72" s="29">
        <v>500</v>
      </c>
      <c r="D72" s="29">
        <v>450</v>
      </c>
      <c r="E72" s="29"/>
    </row>
    <row r="73" spans="1:5" x14ac:dyDescent="0.25">
      <c r="A73" s="10" t="s">
        <v>63</v>
      </c>
      <c r="B73" s="29">
        <v>466492.45942999999</v>
      </c>
      <c r="C73" s="29">
        <v>1260</v>
      </c>
      <c r="D73" s="29">
        <v>98</v>
      </c>
      <c r="E73" s="29"/>
    </row>
    <row r="74" spans="1:5" ht="30" x14ac:dyDescent="0.25">
      <c r="A74" s="10" t="s">
        <v>64</v>
      </c>
      <c r="B74" s="29">
        <v>19087.99511</v>
      </c>
      <c r="C74" s="29">
        <v>14000</v>
      </c>
      <c r="D74" s="29">
        <v>5580</v>
      </c>
      <c r="E74" s="29">
        <v>32.004280000000001</v>
      </c>
    </row>
    <row r="75" spans="1:5" x14ac:dyDescent="0.25">
      <c r="A75" s="10" t="s">
        <v>65</v>
      </c>
      <c r="B75" s="29">
        <v>2340</v>
      </c>
      <c r="C75" s="29">
        <v>1650</v>
      </c>
      <c r="D75" s="29">
        <v>690</v>
      </c>
      <c r="E75" s="29"/>
    </row>
    <row r="76" spans="1:5" x14ac:dyDescent="0.25">
      <c r="A76" s="10" t="s">
        <v>66</v>
      </c>
      <c r="B76" s="29">
        <v>576</v>
      </c>
      <c r="C76" s="29">
        <v>540</v>
      </c>
      <c r="D76" s="29"/>
      <c r="E76" s="29"/>
    </row>
    <row r="77" spans="1:5" x14ac:dyDescent="0.25">
      <c r="A77" s="10" t="s">
        <v>67</v>
      </c>
      <c r="B77" s="29">
        <v>1313.6105700000001</v>
      </c>
      <c r="C77" s="29">
        <v>821.60442999999998</v>
      </c>
      <c r="D77" s="29">
        <v>425.02091000000001</v>
      </c>
      <c r="E77" s="29"/>
    </row>
    <row r="78" spans="1:5" x14ac:dyDescent="0.25">
      <c r="A78" s="10" t="s">
        <v>68</v>
      </c>
      <c r="B78" s="29">
        <v>2900</v>
      </c>
      <c r="C78" s="29">
        <v>2300</v>
      </c>
      <c r="D78" s="29">
        <v>600</v>
      </c>
      <c r="E78" s="29"/>
    </row>
    <row r="79" spans="1:5" x14ac:dyDescent="0.25">
      <c r="A79" s="10" t="s">
        <v>69</v>
      </c>
      <c r="B79" s="29">
        <v>1591.6488099999999</v>
      </c>
      <c r="C79" s="29">
        <v>750</v>
      </c>
      <c r="D79" s="29">
        <v>350</v>
      </c>
      <c r="E79" s="29"/>
    </row>
    <row r="80" spans="1:5" ht="30" x14ac:dyDescent="0.25">
      <c r="A80" s="10" t="s">
        <v>70</v>
      </c>
      <c r="B80" s="29">
        <v>516.48299999999995</v>
      </c>
      <c r="C80" s="29">
        <v>305.25</v>
      </c>
      <c r="D80" s="29">
        <v>172.333</v>
      </c>
      <c r="E80" s="29"/>
    </row>
    <row r="81" spans="1:5" x14ac:dyDescent="0.25">
      <c r="A81" s="10" t="s">
        <v>71</v>
      </c>
      <c r="B81" s="29">
        <v>2440.0945499999998</v>
      </c>
      <c r="C81" s="29">
        <v>2090.4327600000001</v>
      </c>
      <c r="D81" s="29">
        <v>307.47948000000002</v>
      </c>
      <c r="E81" s="29"/>
    </row>
    <row r="82" spans="1:5" x14ac:dyDescent="0.25">
      <c r="A82" s="10" t="s">
        <v>72</v>
      </c>
      <c r="B82" s="29">
        <v>926010.91732999997</v>
      </c>
      <c r="C82" s="29">
        <v>650</v>
      </c>
      <c r="D82" s="29"/>
      <c r="E82" s="29"/>
    </row>
    <row r="83" spans="1:5" x14ac:dyDescent="0.25">
      <c r="A83" s="10" t="s">
        <v>73</v>
      </c>
      <c r="B83" s="29">
        <v>3242.0183900000002</v>
      </c>
      <c r="C83" s="29">
        <v>2286.5169999999998</v>
      </c>
      <c r="D83" s="29">
        <v>474.7</v>
      </c>
      <c r="E83" s="29"/>
    </row>
    <row r="84" spans="1:5" x14ac:dyDescent="0.25">
      <c r="A84" s="10" t="s">
        <v>74</v>
      </c>
      <c r="B84" s="29">
        <v>1656.7819999999999</v>
      </c>
      <c r="C84" s="29">
        <v>1526.3</v>
      </c>
      <c r="D84" s="29"/>
      <c r="E84" s="29"/>
    </row>
    <row r="85" spans="1:5" ht="30" x14ac:dyDescent="0.25">
      <c r="A85" s="10" t="s">
        <v>75</v>
      </c>
      <c r="B85" s="29">
        <v>1780.1091899999999</v>
      </c>
      <c r="C85" s="29">
        <v>801.41594999999995</v>
      </c>
      <c r="D85" s="29">
        <v>87.812079999999995</v>
      </c>
      <c r="E85" s="29"/>
    </row>
    <row r="86" spans="1:5" x14ac:dyDescent="0.25">
      <c r="A86" s="10" t="s">
        <v>76</v>
      </c>
      <c r="B86" s="29">
        <v>1970</v>
      </c>
      <c r="C86" s="29">
        <v>500</v>
      </c>
      <c r="D86" s="29"/>
      <c r="E86" s="29"/>
    </row>
    <row r="87" spans="1:5" x14ac:dyDescent="0.25">
      <c r="A87" s="10" t="s">
        <v>77</v>
      </c>
      <c r="B87" s="29">
        <v>1350.13</v>
      </c>
      <c r="C87" s="29">
        <v>822</v>
      </c>
      <c r="D87" s="29">
        <v>298</v>
      </c>
      <c r="E87" s="29"/>
    </row>
    <row r="88" spans="1:5" x14ac:dyDescent="0.25">
      <c r="A88" s="10" t="s">
        <v>78</v>
      </c>
      <c r="B88" s="29">
        <v>38.340000000000003</v>
      </c>
      <c r="C88" s="29"/>
      <c r="D88" s="29"/>
      <c r="E88" s="29"/>
    </row>
    <row r="89" spans="1:5" x14ac:dyDescent="0.25">
      <c r="A89" s="10" t="s">
        <v>79</v>
      </c>
      <c r="B89" s="29">
        <v>427.91156999999998</v>
      </c>
      <c r="C89" s="29"/>
      <c r="D89" s="29"/>
      <c r="E89" s="29"/>
    </row>
    <row r="90" spans="1:5" x14ac:dyDescent="0.25">
      <c r="A90" s="10" t="s">
        <v>80</v>
      </c>
      <c r="B90" s="29">
        <v>1145.7796599999999</v>
      </c>
      <c r="C90" s="29">
        <v>153.77679000000001</v>
      </c>
      <c r="D90" s="29">
        <v>67.273870000000002</v>
      </c>
      <c r="E90" s="29"/>
    </row>
    <row r="91" spans="1:5" ht="30" x14ac:dyDescent="0.25">
      <c r="A91" s="10" t="s">
        <v>81</v>
      </c>
      <c r="B91" s="29">
        <v>5078.7756900000004</v>
      </c>
      <c r="C91" s="29">
        <v>3519.7793200000001</v>
      </c>
      <c r="D91" s="29">
        <v>1640.95198</v>
      </c>
      <c r="E91" s="29"/>
    </row>
    <row r="92" spans="1:5" x14ac:dyDescent="0.25">
      <c r="A92" s="10" t="s">
        <v>82</v>
      </c>
      <c r="B92" s="29">
        <v>-62.461489999999998</v>
      </c>
      <c r="C92" s="29"/>
      <c r="D92" s="29"/>
      <c r="E92" s="29"/>
    </row>
    <row r="93" spans="1:5" x14ac:dyDescent="0.25">
      <c r="A93" s="10" t="s">
        <v>83</v>
      </c>
      <c r="B93" s="29">
        <v>1483.5</v>
      </c>
      <c r="C93" s="29"/>
      <c r="D93" s="29"/>
      <c r="E93" s="29"/>
    </row>
    <row r="94" spans="1:5" x14ac:dyDescent="0.25">
      <c r="A94" s="45" t="s">
        <v>84</v>
      </c>
      <c r="B94" s="30">
        <v>1935326.80819</v>
      </c>
      <c r="C94" s="30">
        <v>78357.779290000006</v>
      </c>
      <c r="D94" s="30">
        <v>22766.139579999999</v>
      </c>
      <c r="E94" s="30">
        <v>42919.120280000003</v>
      </c>
    </row>
    <row r="95" spans="1:5" x14ac:dyDescent="0.25">
      <c r="B95" s="28"/>
      <c r="C95" s="28"/>
      <c r="D95" s="28"/>
      <c r="E95" s="28"/>
    </row>
  </sheetData>
  <mergeCells count="52">
    <mergeCell ref="A45:D45"/>
    <mergeCell ref="A46:D46"/>
    <mergeCell ref="A47:D47"/>
    <mergeCell ref="A48:D48"/>
    <mergeCell ref="A50:D50"/>
    <mergeCell ref="A49:D49"/>
    <mergeCell ref="A40:D40"/>
    <mergeCell ref="A41:D41"/>
    <mergeCell ref="A42:D42"/>
    <mergeCell ref="A43:D43"/>
    <mergeCell ref="A44:D44"/>
    <mergeCell ref="A35:D35"/>
    <mergeCell ref="A36:D36"/>
    <mergeCell ref="A37:D37"/>
    <mergeCell ref="A38:D38"/>
    <mergeCell ref="A39:D39"/>
    <mergeCell ref="A30:D30"/>
    <mergeCell ref="A31:D31"/>
    <mergeCell ref="A32:D32"/>
    <mergeCell ref="A33:D33"/>
    <mergeCell ref="A34:D34"/>
    <mergeCell ref="A25:D25"/>
    <mergeCell ref="A26:D26"/>
    <mergeCell ref="A27:D27"/>
    <mergeCell ref="A28:D28"/>
    <mergeCell ref="A29:D29"/>
    <mergeCell ref="A20:D20"/>
    <mergeCell ref="A21:D21"/>
    <mergeCell ref="A22:D22"/>
    <mergeCell ref="A23:D23"/>
    <mergeCell ref="A24:D24"/>
    <mergeCell ref="A15:D15"/>
    <mergeCell ref="A16:D16"/>
    <mergeCell ref="A17:D17"/>
    <mergeCell ref="A18:D18"/>
    <mergeCell ref="A19:D19"/>
    <mergeCell ref="A1:E1"/>
    <mergeCell ref="A2:E2"/>
    <mergeCell ref="A4:D4"/>
    <mergeCell ref="A51:D51"/>
    <mergeCell ref="A53:A54"/>
    <mergeCell ref="B53:B54"/>
    <mergeCell ref="C53:E53"/>
    <mergeCell ref="A6:D6"/>
    <mergeCell ref="A7:D7"/>
    <mergeCell ref="A8:D8"/>
    <mergeCell ref="A9:D9"/>
    <mergeCell ref="A10:D10"/>
    <mergeCell ref="A11:D11"/>
    <mergeCell ref="A12:D12"/>
    <mergeCell ref="A13:D13"/>
    <mergeCell ref="A14:D14"/>
  </mergeCells>
  <pageMargins left="0.45" right="0.15748031496062992" top="0.23622047244094491" bottom="0.31496062992125984" header="0.15748031496062992" footer="0.15748031496062992"/>
  <pageSetup paperSize="9" scale="6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topLeftCell="A10" zoomScaleNormal="100" zoomScaleSheetLayoutView="100" workbookViewId="0">
      <selection activeCell="B19" sqref="B19"/>
    </sheetView>
  </sheetViews>
  <sheetFormatPr defaultColWidth="8.7109375" defaultRowHeight="15" x14ac:dyDescent="0.25"/>
  <cols>
    <col min="1" max="1" width="38.28515625" style="19" customWidth="1"/>
    <col min="2" max="2" width="13.140625" style="19" customWidth="1"/>
    <col min="3" max="3" width="10.5703125" style="19" customWidth="1"/>
    <col min="4" max="4" width="13.85546875" style="19" customWidth="1"/>
    <col min="5" max="5" width="14.5703125" style="19" customWidth="1"/>
    <col min="6" max="6" width="14.28515625" style="19" customWidth="1"/>
    <col min="7" max="8" width="13.85546875" style="19" customWidth="1"/>
    <col min="9" max="9" width="15.140625" style="19" customWidth="1"/>
    <col min="10" max="10" width="12.7109375" style="19" customWidth="1"/>
    <col min="11" max="11" width="11" style="19" customWidth="1"/>
    <col min="12" max="12" width="14.85546875" style="19" customWidth="1"/>
    <col min="13" max="13" width="14.140625" style="19" customWidth="1"/>
    <col min="14" max="15" width="14.28515625" style="19" customWidth="1"/>
    <col min="16" max="16" width="9.5703125" style="19" customWidth="1"/>
    <col min="17" max="16384" width="8.7109375" style="19"/>
  </cols>
  <sheetData>
    <row r="1" spans="1:16" s="16" customFormat="1" ht="15.75" x14ac:dyDescent="0.25">
      <c r="A1" s="15" t="s">
        <v>44</v>
      </c>
      <c r="C1" s="17" t="s">
        <v>13</v>
      </c>
    </row>
    <row r="2" spans="1:16" x14ac:dyDescent="0.25">
      <c r="A2" s="18" t="str">
        <f>TEXT(EndData2,"[$-FC19]ДД.ММ.ГГГ")</f>
        <v>29.10.2020</v>
      </c>
      <c r="B2" s="18">
        <f>A2+1</f>
        <v>44134</v>
      </c>
      <c r="C2" s="14" t="str">
        <f>TEXT(B2,"[$-FC19]ДД.ММ.ГГГ")</f>
        <v>30.10.2020</v>
      </c>
      <c r="P2" s="20" t="s">
        <v>12</v>
      </c>
    </row>
    <row r="3" spans="1:16" ht="51.75" customHeight="1" x14ac:dyDescent="0.25">
      <c r="A3" s="12" t="s">
        <v>15</v>
      </c>
      <c r="B3" s="21" t="s">
        <v>16</v>
      </c>
      <c r="C3" s="22" t="s">
        <v>17</v>
      </c>
      <c r="D3" s="22" t="s">
        <v>18</v>
      </c>
      <c r="E3" s="22" t="s">
        <v>19</v>
      </c>
      <c r="F3" s="22" t="s">
        <v>20</v>
      </c>
      <c r="G3" s="22" t="s">
        <v>21</v>
      </c>
      <c r="H3" s="22" t="s">
        <v>22</v>
      </c>
      <c r="I3" s="22" t="s">
        <v>23</v>
      </c>
      <c r="J3" s="22" t="s">
        <v>24</v>
      </c>
      <c r="K3" s="22" t="s">
        <v>25</v>
      </c>
      <c r="L3" s="22" t="s">
        <v>26</v>
      </c>
      <c r="M3" s="22" t="s">
        <v>27</v>
      </c>
      <c r="N3" s="22" t="s">
        <v>28</v>
      </c>
      <c r="O3" s="22" t="s">
        <v>29</v>
      </c>
      <c r="P3" s="23" t="s">
        <v>11</v>
      </c>
    </row>
    <row r="4" spans="1:16" ht="26.25" x14ac:dyDescent="0.25">
      <c r="A4" s="11" t="s">
        <v>31</v>
      </c>
      <c r="B4" s="13"/>
      <c r="C4" s="13"/>
      <c r="D4" s="13"/>
      <c r="E4" s="13"/>
      <c r="F4" s="13"/>
      <c r="G4" s="13"/>
      <c r="H4" s="13"/>
      <c r="I4" s="13">
        <v>700</v>
      </c>
      <c r="J4" s="13">
        <v>112.5</v>
      </c>
      <c r="K4" s="13"/>
      <c r="L4" s="13"/>
      <c r="M4" s="13"/>
      <c r="N4" s="13"/>
      <c r="O4" s="13"/>
      <c r="P4" s="31">
        <v>812.5</v>
      </c>
    </row>
    <row r="5" spans="1:16" ht="102.75" x14ac:dyDescent="0.25">
      <c r="A5" s="11" t="s">
        <v>32</v>
      </c>
      <c r="B5" s="13">
        <v>2711.66012</v>
      </c>
      <c r="C5" s="13">
        <v>690.36644999999999</v>
      </c>
      <c r="D5" s="13"/>
      <c r="E5" s="13"/>
      <c r="F5" s="13"/>
      <c r="G5" s="13">
        <v>61.938000000000002</v>
      </c>
      <c r="H5" s="13"/>
      <c r="I5" s="13"/>
      <c r="J5" s="13">
        <v>7101.4641600000004</v>
      </c>
      <c r="K5" s="13"/>
      <c r="L5" s="13">
        <v>2574.4259999999999</v>
      </c>
      <c r="M5" s="13"/>
      <c r="N5" s="13">
        <v>-217.93124</v>
      </c>
      <c r="O5" s="13"/>
      <c r="P5" s="31">
        <v>12921.923489999999</v>
      </c>
    </row>
    <row r="6" spans="1:16" ht="39" x14ac:dyDescent="0.25">
      <c r="A6" s="11" t="s">
        <v>33</v>
      </c>
      <c r="B6" s="13">
        <v>16267.28685</v>
      </c>
      <c r="C6" s="13"/>
      <c r="D6" s="13"/>
      <c r="E6" s="13"/>
      <c r="F6" s="13"/>
      <c r="G6" s="13"/>
      <c r="H6" s="13"/>
      <c r="I6" s="13"/>
      <c r="J6" s="13"/>
      <c r="K6" s="13"/>
      <c r="L6" s="13"/>
      <c r="M6" s="13"/>
      <c r="N6" s="13"/>
      <c r="O6" s="13"/>
      <c r="P6" s="31">
        <v>16267.28685</v>
      </c>
    </row>
    <row r="7" spans="1:16" ht="77.25" x14ac:dyDescent="0.25">
      <c r="A7" s="11" t="s">
        <v>34</v>
      </c>
      <c r="B7" s="13"/>
      <c r="C7" s="13"/>
      <c r="D7" s="13"/>
      <c r="E7" s="13"/>
      <c r="F7" s="13"/>
      <c r="G7" s="13"/>
      <c r="H7" s="13"/>
      <c r="I7" s="13"/>
      <c r="J7" s="13">
        <v>100.6</v>
      </c>
      <c r="K7" s="13"/>
      <c r="L7" s="13"/>
      <c r="M7" s="13"/>
      <c r="N7" s="13"/>
      <c r="O7" s="13"/>
      <c r="P7" s="31">
        <v>100.6</v>
      </c>
    </row>
    <row r="8" spans="1:16" ht="39" x14ac:dyDescent="0.25">
      <c r="A8" s="11" t="s">
        <v>35</v>
      </c>
      <c r="B8" s="13"/>
      <c r="C8" s="13"/>
      <c r="D8" s="13"/>
      <c r="E8" s="13"/>
      <c r="F8" s="13"/>
      <c r="G8" s="13"/>
      <c r="H8" s="13"/>
      <c r="I8" s="13">
        <v>58.774999999999999</v>
      </c>
      <c r="J8" s="13"/>
      <c r="K8" s="13"/>
      <c r="L8" s="13"/>
      <c r="M8" s="13"/>
      <c r="N8" s="13"/>
      <c r="O8" s="13"/>
      <c r="P8" s="31">
        <v>58.774999999999999</v>
      </c>
    </row>
    <row r="9" spans="1:16" ht="64.5" x14ac:dyDescent="0.25">
      <c r="A9" s="11" t="s">
        <v>36</v>
      </c>
      <c r="B9" s="13">
        <v>1948.37004</v>
      </c>
      <c r="C9" s="13">
        <v>9742.9474699999992</v>
      </c>
      <c r="D9" s="13"/>
      <c r="E9" s="13">
        <v>7145.2186300000003</v>
      </c>
      <c r="F9" s="13"/>
      <c r="G9" s="13"/>
      <c r="H9" s="13"/>
      <c r="I9" s="13"/>
      <c r="J9" s="13"/>
      <c r="K9" s="13"/>
      <c r="L9" s="13"/>
      <c r="M9" s="13"/>
      <c r="N9" s="13"/>
      <c r="O9" s="13"/>
      <c r="P9" s="31">
        <v>18836.53614</v>
      </c>
    </row>
    <row r="10" spans="1:16" ht="39" x14ac:dyDescent="0.25">
      <c r="A10" s="11" t="s">
        <v>37</v>
      </c>
      <c r="B10" s="13"/>
      <c r="C10" s="13"/>
      <c r="D10" s="13"/>
      <c r="E10" s="13">
        <v>-1436.3366900000001</v>
      </c>
      <c r="F10" s="13"/>
      <c r="G10" s="13"/>
      <c r="H10" s="13"/>
      <c r="I10" s="13"/>
      <c r="J10" s="13"/>
      <c r="K10" s="13"/>
      <c r="L10" s="13"/>
      <c r="M10" s="13"/>
      <c r="N10" s="13"/>
      <c r="O10" s="13"/>
      <c r="P10" s="31">
        <v>-1436.3366900000001</v>
      </c>
    </row>
    <row r="11" spans="1:16" ht="77.25" x14ac:dyDescent="0.25">
      <c r="A11" s="11" t="s">
        <v>38</v>
      </c>
      <c r="B11" s="13"/>
      <c r="C11" s="13">
        <v>42635.231879999999</v>
      </c>
      <c r="D11" s="13"/>
      <c r="E11" s="13"/>
      <c r="F11" s="13"/>
      <c r="G11" s="13"/>
      <c r="H11" s="13"/>
      <c r="I11" s="13"/>
      <c r="J11" s="13">
        <v>227.65</v>
      </c>
      <c r="K11" s="13"/>
      <c r="L11" s="13"/>
      <c r="M11" s="13"/>
      <c r="N11" s="13"/>
      <c r="O11" s="13"/>
      <c r="P11" s="31">
        <v>42862.881880000001</v>
      </c>
    </row>
    <row r="12" spans="1:16" ht="51.75" x14ac:dyDescent="0.25">
      <c r="A12" s="11" t="s">
        <v>39</v>
      </c>
      <c r="B12" s="13">
        <v>19180.19153</v>
      </c>
      <c r="C12" s="13"/>
      <c r="D12" s="13"/>
      <c r="E12" s="13"/>
      <c r="F12" s="13"/>
      <c r="G12" s="13"/>
      <c r="H12" s="13"/>
      <c r="I12" s="13"/>
      <c r="J12" s="13"/>
      <c r="K12" s="13"/>
      <c r="L12" s="13"/>
      <c r="M12" s="13"/>
      <c r="N12" s="13"/>
      <c r="O12" s="13"/>
      <c r="P12" s="31">
        <v>19180.19153</v>
      </c>
    </row>
    <row r="13" spans="1:16" ht="64.5" x14ac:dyDescent="0.25">
      <c r="A13" s="11" t="s">
        <v>40</v>
      </c>
      <c r="B13" s="13">
        <v>4848.3957799999998</v>
      </c>
      <c r="C13" s="13"/>
      <c r="D13" s="13"/>
      <c r="E13" s="13"/>
      <c r="F13" s="13"/>
      <c r="G13" s="13"/>
      <c r="H13" s="13"/>
      <c r="I13" s="13"/>
      <c r="J13" s="13">
        <v>6982.7972799999998</v>
      </c>
      <c r="K13" s="13"/>
      <c r="L13" s="13"/>
      <c r="M13" s="13"/>
      <c r="N13" s="13"/>
      <c r="O13" s="13"/>
      <c r="P13" s="31">
        <v>11831.19306</v>
      </c>
    </row>
    <row r="14" spans="1:16" ht="26.25" x14ac:dyDescent="0.25">
      <c r="A14" s="11" t="s">
        <v>41</v>
      </c>
      <c r="B14" s="13"/>
      <c r="C14" s="13"/>
      <c r="D14" s="13"/>
      <c r="E14" s="13"/>
      <c r="F14" s="13"/>
      <c r="G14" s="13"/>
      <c r="H14" s="13"/>
      <c r="I14" s="13"/>
      <c r="J14" s="13"/>
      <c r="K14" s="13">
        <v>1.0000000000000001E-5</v>
      </c>
      <c r="L14" s="13"/>
      <c r="M14" s="13"/>
      <c r="N14" s="13"/>
      <c r="O14" s="13"/>
      <c r="P14" s="31">
        <v>1.0000000000000001E-5</v>
      </c>
    </row>
    <row r="15" spans="1:16" ht="26.25" x14ac:dyDescent="0.25">
      <c r="A15" s="11" t="s">
        <v>42</v>
      </c>
      <c r="B15" s="13">
        <v>-424.43061999999998</v>
      </c>
      <c r="C15" s="13"/>
      <c r="D15" s="13"/>
      <c r="E15" s="13"/>
      <c r="F15" s="13"/>
      <c r="G15" s="13"/>
      <c r="H15" s="13"/>
      <c r="I15" s="13"/>
      <c r="J15" s="13"/>
      <c r="K15" s="13"/>
      <c r="L15" s="13"/>
      <c r="M15" s="13"/>
      <c r="N15" s="13"/>
      <c r="O15" s="13"/>
      <c r="P15" s="31">
        <v>-424.43061999999998</v>
      </c>
    </row>
    <row r="16" spans="1:16" x14ac:dyDescent="0.25">
      <c r="A16" s="11" t="s">
        <v>43</v>
      </c>
      <c r="B16" s="13">
        <v>44531.473700000002</v>
      </c>
      <c r="C16" s="13">
        <v>53068.5458</v>
      </c>
      <c r="D16" s="13"/>
      <c r="E16" s="13">
        <v>5708.8819400000002</v>
      </c>
      <c r="F16" s="13"/>
      <c r="G16" s="13">
        <v>61.938000000000002</v>
      </c>
      <c r="H16" s="13"/>
      <c r="I16" s="13">
        <v>758.77499999999998</v>
      </c>
      <c r="J16" s="13">
        <v>14525.01144</v>
      </c>
      <c r="K16" s="13">
        <v>1.0000000000000001E-5</v>
      </c>
      <c r="L16" s="13">
        <v>2574.4259999999999</v>
      </c>
      <c r="M16" s="13"/>
      <c r="N16" s="13">
        <v>-217.93124</v>
      </c>
      <c r="O16" s="13"/>
      <c r="P16" s="31">
        <v>121011.12065</v>
      </c>
    </row>
    <row r="17" spans="1:16" x14ac:dyDescent="0.25">
      <c r="B17" s="28"/>
      <c r="C17" s="28"/>
      <c r="D17" s="28"/>
      <c r="E17" s="28"/>
      <c r="F17" s="28"/>
      <c r="G17" s="28"/>
      <c r="H17" s="28"/>
      <c r="I17" s="28"/>
      <c r="J17" s="28"/>
      <c r="K17" s="28"/>
      <c r="L17" s="28"/>
      <c r="M17" s="28"/>
      <c r="N17" s="28"/>
      <c r="O17" s="28"/>
      <c r="P17" s="28"/>
    </row>
    <row r="18" spans="1:16" x14ac:dyDescent="0.25">
      <c r="A18" s="24" t="s">
        <v>30</v>
      </c>
      <c r="B18" s="32">
        <f>Учреждения!B94+'Муниципальные районы'!P16</f>
        <v>2056337.9288399999</v>
      </c>
      <c r="C18" s="28"/>
      <c r="D18" s="28"/>
      <c r="E18" s="28"/>
      <c r="F18" s="28"/>
      <c r="G18" s="28"/>
      <c r="H18" s="28"/>
      <c r="I18" s="28"/>
      <c r="J18" s="28"/>
      <c r="K18" s="28"/>
      <c r="L18" s="28"/>
      <c r="M18" s="28"/>
      <c r="N18" s="28"/>
      <c r="O18" s="28"/>
      <c r="P18" s="28"/>
    </row>
    <row r="19" spans="1:16" ht="32.25" customHeight="1" x14ac:dyDescent="0.25">
      <c r="A19" s="24" t="str">
        <f>CONCATENATE("Остатки бюджетных средств на ",C2,"г.")</f>
        <v>Остатки бюджетных средств на 30.10.2020г.</v>
      </c>
      <c r="B19" s="32">
        <v>1456112.6</v>
      </c>
      <c r="C19" s="28"/>
      <c r="D19" s="28"/>
      <c r="E19" s="28"/>
      <c r="F19" s="28"/>
      <c r="G19" s="28"/>
      <c r="H19" s="28"/>
      <c r="I19" s="28"/>
      <c r="J19" s="28"/>
      <c r="K19" s="28"/>
      <c r="L19" s="28"/>
      <c r="M19" s="28"/>
      <c r="N19" s="28"/>
      <c r="O19" s="28"/>
      <c r="P19" s="28"/>
    </row>
  </sheetData>
  <pageMargins left="0.23622047244094491" right="0.23622047244094491" top="0.25" bottom="0.33" header="0.17" footer="0.17"/>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2020-11-05T06:02:31Z</dcterms:modified>
</cp:coreProperties>
</file>