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Учреждения!$57:$58</definedName>
    <definedName name="_xlnm.Print_Area" localSheetId="1">'Муниципальные районы'!$A$1:$P$21</definedName>
    <definedName name="_xlnm.Print_Area" localSheetId="0">Учреждения!$A$1:$E$99</definedName>
  </definedNames>
  <calcPr calcId="162913"/>
</workbook>
</file>

<file path=xl/calcChain.xml><?xml version="1.0" encoding="utf-8"?>
<calcChain xmlns="http://schemas.openxmlformats.org/spreadsheetml/2006/main">
  <c r="E8" i="1" l="1"/>
  <c r="E55" i="1"/>
  <c r="E9" i="1"/>
  <c r="B19" i="2"/>
  <c r="A2" i="2" l="1"/>
  <c r="B2" i="2" s="1"/>
  <c r="C2" i="2" s="1"/>
  <c r="A20" i="2" s="1"/>
  <c r="H1" i="1" l="1"/>
  <c r="A5" i="1" s="1"/>
  <c r="H2" i="1"/>
  <c r="G1" i="1"/>
  <c r="G2" i="1"/>
  <c r="A2" i="1" l="1"/>
</calcChain>
</file>

<file path=xl/sharedStrings.xml><?xml version="1.0" encoding="utf-8"?>
<sst xmlns="http://schemas.openxmlformats.org/spreadsheetml/2006/main" count="132" uniqueCount="131">
  <si>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</si>
  <si>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</si>
  <si>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</si>
  <si>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</si>
  <si>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</si>
  <si>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</si>
  <si>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</si>
  <si>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</si>
  <si>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</si>
  <si>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</si>
  <si>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</si>
  <si>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</si>
  <si>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</si>
  <si>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</si>
  <si>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</si>
  <si>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</si>
  <si>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</si>
  <si>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</si>
  <si>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</si>
  <si>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</si>
  <si>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</si>
  <si>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</si>
  <si>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</si>
  <si>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</si>
  <si>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</si>
  <si>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</si>
  <si>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</si>
  <si>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</si>
  <si>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</si>
  <si>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</si>
  <si>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</si>
  <si>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</si>
  <si>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</si>
  <si>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</si>
  <si>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</si>
  <si>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</si>
  <si>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</si>
  <si>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</si>
  <si>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</si>
  <si>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</si>
  <si>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</si>
  <si>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Выплата единовременного пособия при всех формах устройства детей, лишенных родительского попечения, в семью</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</si>
  <si>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</si>
  <si>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Реализация программ формирования современной городской среды</t>
  </si>
  <si>
    <t>Всего:</t>
  </si>
  <si>
    <t>22.10.2020</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</si>
  <si>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</si>
  <si>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</si>
  <si>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</si>
  <si>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</si>
  <si>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</si>
  <si>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</si>
  <si>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</si>
  <si>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</si>
  <si>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</si>
  <si>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</si>
  <si>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</si>
  <si>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</si>
  <si>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</si>
  <si>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</si>
  <si>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</si>
  <si>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</si>
  <si>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</si>
  <si>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</si>
  <si>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</si>
  <si>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</si>
  <si>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</si>
  <si>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</si>
  <si>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</si>
  <si>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</si>
  <si>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</si>
  <si>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</si>
  <si>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</si>
  <si>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</si>
  <si>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</si>
  <si>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</si>
  <si>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</si>
  <si>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</si>
  <si>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</si>
  <si>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</si>
  <si>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</si>
  <si>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</si>
  <si>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Агентство по делам молодежи Камчатского края</t>
  </si>
  <si>
    <t>Министерство инвестиций и предпринимательства Камчатского края</t>
  </si>
  <si>
    <t>ИТОГО</t>
  </si>
  <si>
    <t>16.10.2020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</si>
  <si>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</si>
  <si>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</si>
  <si>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</si>
  <si>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</si>
  <si>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</si>
  <si>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</si>
  <si>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</si>
  <si>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</si>
  <si>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</si>
  <si>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</si>
  <si>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</si>
  <si>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</si>
  <si>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</si>
  <si>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</si>
  <si>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</si>
  <si>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</si>
  <si>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</si>
  <si>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</si>
  <si>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</si>
  <si>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</si>
  <si>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</si>
  <si>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</si>
  <si>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</si>
  <si>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</si>
  <si>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</si>
  <si>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</si>
  <si>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</si>
  <si>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</si>
  <si>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</si>
  <si>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</si>
  <si>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</si>
  <si>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</si>
  <si>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</si>
  <si>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</si>
  <si>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</si>
  <si>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</si>
  <si>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Субвенции бюджетам субъектов Российской Федерации на государственную регистрацию актов гражданского состояния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</si>
  <si>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</si>
  <si>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</si>
  <si>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</si>
  <si>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 xml:space="preserve">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</si>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</sst>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tabSelected="1" view="pageBreakPreview" zoomScaleNormal="100" zoomScaleSheetLayoutView="100" workbookViewId="0">
      <selection activeCell="E9" sqref="E9"/>
    </sheetView>
  </sheetViews>
  <sheetFormatPr defaultColWidth="8.77734375" defaultRowHeight="13.8" x14ac:dyDescent="0.25"/>
  <cols>
    <col min="1" max="1" width="69.21875" style="31" customWidth="1"/>
    <col min="2" max="2" width="13.77734375" style="31" customWidth="1"/>
    <col min="3" max="4" width="14.44140625" style="31" customWidth="1"/>
    <col min="5" max="5" width="12.44140625" style="31" customWidth="1"/>
    <col min="6" max="6" width="12.5546875" style="31" customWidth="1"/>
    <col min="7" max="7" width="16" style="31" bestFit="1" customWidth="1"/>
    <col min="8" max="8" width="8.77734375" style="31"/>
    <col min="9" max="9" width="10.21875" style="31" bestFit="1" customWidth="1"/>
    <col min="10" max="16384" width="8.77734375" style="31"/>
  </cols>
  <sheetData>
    <row r="1" spans="1:9" ht="15.6" x14ac:dyDescent="0.3">
      <c r="A1" s="46" t="s">
        <v>0</v>
      </c>
      <c r="B1" s="46"/>
      <c r="C1" s="46"/>
      <c r="D1" s="46"/>
      <c r="E1" s="46"/>
      <c r="F1" s="37" t="s">
        <v>85</v>
      </c>
      <c r="G1" s="38" t="str">
        <f>TEXT(F1,"[$-FC19]ДД ММММ")</f>
        <v>16 октября</v>
      </c>
      <c r="H1" s="38" t="str">
        <f>TEXT(F1,"[$-FC19]ДД.ММ.ГГГ \г")</f>
        <v>16.10.2020 г</v>
      </c>
    </row>
    <row r="2" spans="1:9" ht="15.6" x14ac:dyDescent="0.3">
      <c r="A2" s="46" t="str">
        <f>CONCATENATE("с ",G1," по ",G2,"ода")</f>
        <v>с 16 октября по 22 октября 2020 года</v>
      </c>
      <c r="B2" s="46"/>
      <c r="C2" s="46"/>
      <c r="D2" s="46"/>
      <c r="E2" s="46"/>
      <c r="F2" s="37" t="s">
        <v>45</v>
      </c>
      <c r="G2" s="38" t="str">
        <f>TEXT(F2,"[$-FC19]ДД ММММ ГГГ \г")</f>
        <v>22 октября 2020 г</v>
      </c>
      <c r="H2" s="38" t="str">
        <f>TEXT(F2,"[$-FC19]ДД.ММ.ГГГ \г")</f>
        <v>22.10.2020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16.10.2020 г.</v>
      </c>
      <c r="B5" s="48"/>
      <c r="C5" s="48"/>
      <c r="D5" s="49"/>
      <c r="E5" s="8">
        <v>2250847.7999999998</v>
      </c>
      <c r="F5" s="39"/>
    </row>
    <row r="6" spans="1:9" x14ac:dyDescent="0.25">
      <c r="A6" s="10"/>
      <c r="B6" s="11"/>
      <c r="C6" s="11"/>
      <c r="D6" s="11"/>
      <c r="E6" s="12"/>
    </row>
    <row r="7" spans="1:9" x14ac:dyDescent="0.25">
      <c r="A7" s="56" t="s">
        <v>2</v>
      </c>
      <c r="B7" s="57"/>
      <c r="C7" s="57"/>
      <c r="D7" s="57"/>
      <c r="E7" s="13"/>
    </row>
    <row r="8" spans="1:9" x14ac:dyDescent="0.25">
      <c r="A8" s="51" t="s">
        <v>3</v>
      </c>
      <c r="B8" s="57"/>
      <c r="C8" s="57"/>
      <c r="D8" s="57"/>
      <c r="E8" s="9">
        <f>E55-E9</f>
        <v>199389.09308000043</v>
      </c>
    </row>
    <row r="9" spans="1:9" x14ac:dyDescent="0.25">
      <c r="A9" s="58" t="s">
        <v>4</v>
      </c>
      <c r="B9" s="57"/>
      <c r="C9" s="57"/>
      <c r="D9" s="57"/>
      <c r="E9" s="14">
        <f>SUM(E10:E54)</f>
        <v>403213.39999999997</v>
      </c>
    </row>
    <row r="10" spans="1:9" ht="27" customHeight="1" x14ac:dyDescent="0.25">
      <c r="A10" s="58" t="s">
        <v>86</v>
      </c>
      <c r="B10" s="57"/>
      <c r="C10" s="57"/>
      <c r="D10" s="57"/>
      <c r="E10" s="14">
        <v>44870</v>
      </c>
    </row>
    <row r="11" spans="1:9" x14ac:dyDescent="0.25">
      <c r="A11" s="58" t="s">
        <v>87</v>
      </c>
      <c r="B11" s="57"/>
      <c r="C11" s="57"/>
      <c r="D11" s="57"/>
      <c r="E11" s="14">
        <v>15680.2</v>
      </c>
    </row>
    <row r="12" spans="1:9" ht="27.6" customHeight="1" x14ac:dyDescent="0.25">
      <c r="A12" s="58" t="s">
        <v>88</v>
      </c>
      <c r="B12" s="57"/>
      <c r="C12" s="57"/>
      <c r="D12" s="57"/>
      <c r="E12" s="14">
        <v>567.5</v>
      </c>
    </row>
    <row r="13" spans="1:9" ht="41.4" customHeight="1" x14ac:dyDescent="0.25">
      <c r="A13" s="58" t="s">
        <v>89</v>
      </c>
      <c r="B13" s="57"/>
      <c r="C13" s="57"/>
      <c r="D13" s="57"/>
      <c r="E13" s="14">
        <v>3237.9</v>
      </c>
    </row>
    <row r="14" spans="1:9" ht="28.2" customHeight="1" x14ac:dyDescent="0.25">
      <c r="A14" s="58" t="s">
        <v>90</v>
      </c>
      <c r="B14" s="57"/>
      <c r="C14" s="57"/>
      <c r="D14" s="57"/>
      <c r="E14" s="14">
        <v>21145.9</v>
      </c>
    </row>
    <row r="15" spans="1:9" ht="27" customHeight="1" x14ac:dyDescent="0.25">
      <c r="A15" s="58" t="s">
        <v>91</v>
      </c>
      <c r="B15" s="57"/>
      <c r="C15" s="57"/>
      <c r="D15" s="57"/>
      <c r="E15" s="14">
        <v>1749.1</v>
      </c>
    </row>
    <row r="16" spans="1:9" ht="55.2" customHeight="1" x14ac:dyDescent="0.25">
      <c r="A16" s="58" t="s">
        <v>92</v>
      </c>
      <c r="B16" s="57"/>
      <c r="C16" s="57"/>
      <c r="D16" s="57"/>
      <c r="E16" s="14">
        <v>13161.2</v>
      </c>
    </row>
    <row r="17" spans="1:5" ht="27.6" customHeight="1" x14ac:dyDescent="0.25">
      <c r="A17" s="58" t="s">
        <v>93</v>
      </c>
      <c r="B17" s="57"/>
      <c r="C17" s="57"/>
      <c r="D17" s="57"/>
      <c r="E17" s="14">
        <v>2080.9</v>
      </c>
    </row>
    <row r="18" spans="1:5" ht="42.6" customHeight="1" x14ac:dyDescent="0.25">
      <c r="A18" s="58" t="s">
        <v>94</v>
      </c>
      <c r="B18" s="57"/>
      <c r="C18" s="57"/>
      <c r="D18" s="57"/>
      <c r="E18" s="14">
        <v>1968</v>
      </c>
    </row>
    <row r="19" spans="1:5" x14ac:dyDescent="0.25">
      <c r="A19" s="58" t="s">
        <v>95</v>
      </c>
      <c r="B19" s="57"/>
      <c r="C19" s="57"/>
      <c r="D19" s="57"/>
      <c r="E19" s="14">
        <v>1132.5999999999999</v>
      </c>
    </row>
    <row r="20" spans="1:5" ht="27.6" customHeight="1" x14ac:dyDescent="0.25">
      <c r="A20" s="58" t="s">
        <v>96</v>
      </c>
      <c r="B20" s="57"/>
      <c r="C20" s="57"/>
      <c r="D20" s="57"/>
      <c r="E20" s="14">
        <v>400.1</v>
      </c>
    </row>
    <row r="21" spans="1:5" ht="28.8" customHeight="1" x14ac:dyDescent="0.25">
      <c r="A21" s="58" t="s">
        <v>97</v>
      </c>
      <c r="B21" s="57"/>
      <c r="C21" s="57"/>
      <c r="D21" s="57"/>
      <c r="E21" s="14">
        <v>18168.3</v>
      </c>
    </row>
    <row r="22" spans="1:5" ht="27" customHeight="1" x14ac:dyDescent="0.25">
      <c r="A22" s="58" t="s">
        <v>98</v>
      </c>
      <c r="B22" s="57"/>
      <c r="C22" s="57"/>
      <c r="D22" s="57"/>
      <c r="E22" s="14">
        <v>28.8</v>
      </c>
    </row>
    <row r="23" spans="1:5" ht="28.2" customHeight="1" x14ac:dyDescent="0.25">
      <c r="A23" s="58" t="s">
        <v>99</v>
      </c>
      <c r="B23" s="57"/>
      <c r="C23" s="57"/>
      <c r="D23" s="57"/>
      <c r="E23" s="14">
        <v>15454</v>
      </c>
    </row>
    <row r="24" spans="1:5" ht="28.2" customHeight="1" x14ac:dyDescent="0.25">
      <c r="A24" s="58" t="s">
        <v>100</v>
      </c>
      <c r="B24" s="57"/>
      <c r="C24" s="57"/>
      <c r="D24" s="57"/>
      <c r="E24" s="14">
        <v>6751.2</v>
      </c>
    </row>
    <row r="25" spans="1:5" ht="41.4" customHeight="1" x14ac:dyDescent="0.25">
      <c r="A25" s="58" t="s">
        <v>101</v>
      </c>
      <c r="B25" s="57"/>
      <c r="C25" s="57"/>
      <c r="D25" s="57"/>
      <c r="E25" s="14">
        <v>2150</v>
      </c>
    </row>
    <row r="26" spans="1:5" ht="27" customHeight="1" x14ac:dyDescent="0.25">
      <c r="A26" s="58" t="s">
        <v>102</v>
      </c>
      <c r="B26" s="57"/>
      <c r="C26" s="57"/>
      <c r="D26" s="57"/>
      <c r="E26" s="14">
        <v>1021</v>
      </c>
    </row>
    <row r="27" spans="1:5" ht="28.2" customHeight="1" x14ac:dyDescent="0.25">
      <c r="A27" s="58" t="s">
        <v>103</v>
      </c>
      <c r="B27" s="57"/>
      <c r="C27" s="57"/>
      <c r="D27" s="57"/>
      <c r="E27" s="14">
        <v>100.9</v>
      </c>
    </row>
    <row r="28" spans="1:5" ht="28.2" customHeight="1" x14ac:dyDescent="0.25">
      <c r="A28" s="58" t="s">
        <v>104</v>
      </c>
      <c r="B28" s="57"/>
      <c r="C28" s="57"/>
      <c r="D28" s="57"/>
      <c r="E28" s="14">
        <v>1615</v>
      </c>
    </row>
    <row r="29" spans="1:5" ht="27.6" customHeight="1" x14ac:dyDescent="0.25">
      <c r="A29" s="58" t="s">
        <v>105</v>
      </c>
      <c r="B29" s="57"/>
      <c r="C29" s="57"/>
      <c r="D29" s="57"/>
      <c r="E29" s="14">
        <v>609</v>
      </c>
    </row>
    <row r="30" spans="1:5" ht="28.2" customHeight="1" x14ac:dyDescent="0.25">
      <c r="A30" s="58" t="s">
        <v>106</v>
      </c>
      <c r="B30" s="57"/>
      <c r="C30" s="57"/>
      <c r="D30" s="57"/>
      <c r="E30" s="14">
        <v>450</v>
      </c>
    </row>
    <row r="31" spans="1:5" ht="27" customHeight="1" x14ac:dyDescent="0.25">
      <c r="A31" s="58" t="s">
        <v>107</v>
      </c>
      <c r="B31" s="57"/>
      <c r="C31" s="57"/>
      <c r="D31" s="57"/>
      <c r="E31" s="14">
        <v>84.8</v>
      </c>
    </row>
    <row r="32" spans="1:5" ht="28.8" customHeight="1" x14ac:dyDescent="0.25">
      <c r="A32" s="58" t="s">
        <v>108</v>
      </c>
      <c r="B32" s="57"/>
      <c r="C32" s="57"/>
      <c r="D32" s="57"/>
      <c r="E32" s="14">
        <v>15000</v>
      </c>
    </row>
    <row r="33" spans="1:5" ht="28.2" customHeight="1" x14ac:dyDescent="0.25">
      <c r="A33" s="58" t="s">
        <v>109</v>
      </c>
      <c r="B33" s="57"/>
      <c r="C33" s="57"/>
      <c r="D33" s="57"/>
      <c r="E33" s="14">
        <v>11170.7</v>
      </c>
    </row>
    <row r="34" spans="1:5" x14ac:dyDescent="0.25">
      <c r="A34" s="58" t="s">
        <v>110</v>
      </c>
      <c r="B34" s="57"/>
      <c r="C34" s="57"/>
      <c r="D34" s="57"/>
      <c r="E34" s="14">
        <v>346.1</v>
      </c>
    </row>
    <row r="35" spans="1:5" ht="28.2" customHeight="1" x14ac:dyDescent="0.25">
      <c r="A35" s="58" t="s">
        <v>111</v>
      </c>
      <c r="B35" s="57"/>
      <c r="C35" s="57"/>
      <c r="D35" s="57"/>
      <c r="E35" s="14">
        <v>10</v>
      </c>
    </row>
    <row r="36" spans="1:5" ht="28.8" customHeight="1" x14ac:dyDescent="0.25">
      <c r="A36" s="58" t="s">
        <v>112</v>
      </c>
      <c r="B36" s="57"/>
      <c r="C36" s="57"/>
      <c r="D36" s="57"/>
      <c r="E36" s="14">
        <v>1902.4</v>
      </c>
    </row>
    <row r="37" spans="1:5" ht="28.2" customHeight="1" x14ac:dyDescent="0.25">
      <c r="A37" s="58" t="s">
        <v>113</v>
      </c>
      <c r="B37" s="57"/>
      <c r="C37" s="57"/>
      <c r="D37" s="57"/>
      <c r="E37" s="14">
        <v>1.6</v>
      </c>
    </row>
    <row r="38" spans="1:5" ht="27" customHeight="1" x14ac:dyDescent="0.25">
      <c r="A38" s="58" t="s">
        <v>114</v>
      </c>
      <c r="B38" s="57"/>
      <c r="C38" s="57"/>
      <c r="D38" s="57"/>
      <c r="E38" s="14">
        <v>1237.8</v>
      </c>
    </row>
    <row r="39" spans="1:5" ht="28.8" customHeight="1" x14ac:dyDescent="0.25">
      <c r="A39" s="58" t="s">
        <v>115</v>
      </c>
      <c r="B39" s="57"/>
      <c r="C39" s="57"/>
      <c r="D39" s="57"/>
      <c r="E39" s="14">
        <v>115.2</v>
      </c>
    </row>
    <row r="40" spans="1:5" ht="40.799999999999997" customHeight="1" x14ac:dyDescent="0.25">
      <c r="A40" s="58" t="s">
        <v>116</v>
      </c>
      <c r="B40" s="57"/>
      <c r="C40" s="57"/>
      <c r="D40" s="57"/>
      <c r="E40" s="14">
        <v>222.6</v>
      </c>
    </row>
    <row r="41" spans="1:5" ht="28.8" customHeight="1" x14ac:dyDescent="0.25">
      <c r="A41" s="58" t="s">
        <v>117</v>
      </c>
      <c r="B41" s="57"/>
      <c r="C41" s="57"/>
      <c r="D41" s="57"/>
      <c r="E41" s="14">
        <v>7282.6</v>
      </c>
    </row>
    <row r="42" spans="1:5" ht="41.4" customHeight="1" x14ac:dyDescent="0.25">
      <c r="A42" s="58" t="s">
        <v>118</v>
      </c>
      <c r="B42" s="57"/>
      <c r="C42" s="57"/>
      <c r="D42" s="57"/>
      <c r="E42" s="14">
        <v>16822.5</v>
      </c>
    </row>
    <row r="43" spans="1:5" ht="55.2" customHeight="1" x14ac:dyDescent="0.25">
      <c r="A43" s="58" t="s">
        <v>119</v>
      </c>
      <c r="B43" s="57"/>
      <c r="C43" s="57"/>
      <c r="D43" s="57"/>
      <c r="E43" s="14">
        <v>777.6</v>
      </c>
    </row>
    <row r="44" spans="1:5" ht="27.6" customHeight="1" x14ac:dyDescent="0.25">
      <c r="A44" s="58" t="s">
        <v>120</v>
      </c>
      <c r="B44" s="57"/>
      <c r="C44" s="57"/>
      <c r="D44" s="57"/>
      <c r="E44" s="14">
        <v>39870.199999999997</v>
      </c>
    </row>
    <row r="45" spans="1:5" x14ac:dyDescent="0.25">
      <c r="A45" s="58" t="s">
        <v>121</v>
      </c>
      <c r="B45" s="57"/>
      <c r="C45" s="57"/>
      <c r="D45" s="57"/>
      <c r="E45" s="14">
        <v>648.79999999999995</v>
      </c>
    </row>
    <row r="46" spans="1:5" x14ac:dyDescent="0.25">
      <c r="A46" s="58" t="s">
        <v>122</v>
      </c>
      <c r="B46" s="57"/>
      <c r="C46" s="57"/>
      <c r="D46" s="57"/>
      <c r="E46" s="14">
        <v>128.30000000000001</v>
      </c>
    </row>
    <row r="47" spans="1:5" ht="28.2" customHeight="1" x14ac:dyDescent="0.25">
      <c r="A47" s="58" t="s">
        <v>123</v>
      </c>
      <c r="B47" s="57"/>
      <c r="C47" s="57"/>
      <c r="D47" s="57"/>
      <c r="E47" s="14">
        <v>845.8</v>
      </c>
    </row>
    <row r="48" spans="1:5" ht="27" customHeight="1" x14ac:dyDescent="0.25">
      <c r="A48" s="58" t="s">
        <v>124</v>
      </c>
      <c r="B48" s="57"/>
      <c r="C48" s="57"/>
      <c r="D48" s="57"/>
      <c r="E48" s="14">
        <v>26.7</v>
      </c>
    </row>
    <row r="49" spans="1:6" ht="28.2" customHeight="1" x14ac:dyDescent="0.25">
      <c r="A49" s="58" t="s">
        <v>125</v>
      </c>
      <c r="B49" s="57"/>
      <c r="C49" s="57"/>
      <c r="D49" s="57"/>
      <c r="E49" s="14">
        <v>21826.7</v>
      </c>
    </row>
    <row r="50" spans="1:6" ht="28.2" customHeight="1" x14ac:dyDescent="0.25">
      <c r="A50" s="58" t="s">
        <v>126</v>
      </c>
      <c r="B50" s="57"/>
      <c r="C50" s="57"/>
      <c r="D50" s="57"/>
      <c r="E50" s="14">
        <v>12531.1</v>
      </c>
    </row>
    <row r="51" spans="1:6" ht="43.8" customHeight="1" x14ac:dyDescent="0.25">
      <c r="A51" s="58" t="s">
        <v>127</v>
      </c>
      <c r="B51" s="57"/>
      <c r="C51" s="57"/>
      <c r="D51" s="57"/>
      <c r="E51" s="14">
        <v>3741.6</v>
      </c>
    </row>
    <row r="52" spans="1:6" ht="27.6" customHeight="1" x14ac:dyDescent="0.25">
      <c r="A52" s="58" t="s">
        <v>128</v>
      </c>
      <c r="B52" s="57"/>
      <c r="C52" s="57"/>
      <c r="D52" s="57"/>
      <c r="E52" s="14">
        <v>3056.4</v>
      </c>
    </row>
    <row r="53" spans="1:6" ht="40.799999999999997" customHeight="1" x14ac:dyDescent="0.25">
      <c r="A53" s="58" t="s">
        <v>129</v>
      </c>
      <c r="B53" s="57"/>
      <c r="C53" s="57"/>
      <c r="D53" s="57"/>
      <c r="E53" s="14">
        <v>94303.7</v>
      </c>
    </row>
    <row r="54" spans="1:6" ht="28.2" customHeight="1" x14ac:dyDescent="0.25">
      <c r="A54" s="58" t="s">
        <v>130</v>
      </c>
      <c r="B54" s="57"/>
      <c r="C54" s="57"/>
      <c r="D54" s="57"/>
      <c r="E54" s="14">
        <v>18918.599999999999</v>
      </c>
    </row>
    <row r="55" spans="1:6" x14ac:dyDescent="0.25">
      <c r="A55" s="50" t="s">
        <v>5</v>
      </c>
      <c r="B55" s="51"/>
      <c r="C55" s="51"/>
      <c r="D55" s="51"/>
      <c r="E55" s="13">
        <f>'Муниципальные районы'!B20-Учреждения!E5+'Муниципальные районы'!B19</f>
        <v>602602.49308000039</v>
      </c>
    </row>
    <row r="56" spans="1:6" x14ac:dyDescent="0.25">
      <c r="A56" s="15"/>
      <c r="B56" s="16"/>
      <c r="C56" s="16"/>
      <c r="D56" s="6"/>
      <c r="E56" s="17"/>
    </row>
    <row r="57" spans="1:6" x14ac:dyDescent="0.25">
      <c r="A57" s="52" t="s">
        <v>14</v>
      </c>
      <c r="B57" s="54" t="s">
        <v>6</v>
      </c>
      <c r="C57" s="55" t="s">
        <v>7</v>
      </c>
      <c r="D57" s="55"/>
      <c r="E57" s="55"/>
    </row>
    <row r="58" spans="1:6" ht="82.8" x14ac:dyDescent="0.25">
      <c r="A58" s="53"/>
      <c r="B58" s="54"/>
      <c r="C58" s="18" t="s">
        <v>8</v>
      </c>
      <c r="D58" s="18" t="s">
        <v>9</v>
      </c>
      <c r="E58" s="18" t="s">
        <v>10</v>
      </c>
    </row>
    <row r="59" spans="1:6" x14ac:dyDescent="0.25">
      <c r="A59" s="19" t="s">
        <v>46</v>
      </c>
      <c r="B59" s="42">
        <v>1366.1011000000001</v>
      </c>
      <c r="C59" s="42">
        <v>193.36103</v>
      </c>
      <c r="D59" s="42">
        <v>54.12088</v>
      </c>
      <c r="E59" s="42"/>
      <c r="F59" s="41"/>
    </row>
    <row r="60" spans="1:6" x14ac:dyDescent="0.25">
      <c r="A60" s="19" t="s">
        <v>47</v>
      </c>
      <c r="B60" s="42">
        <v>200</v>
      </c>
      <c r="C60" s="42"/>
      <c r="D60" s="42"/>
      <c r="E60" s="42"/>
      <c r="F60" s="41"/>
    </row>
    <row r="61" spans="1:6" x14ac:dyDescent="0.25">
      <c r="A61" s="19" t="s">
        <v>48</v>
      </c>
      <c r="B61" s="42">
        <v>17777.099999999999</v>
      </c>
      <c r="C61" s="42">
        <v>4691.5807699999996</v>
      </c>
      <c r="D61" s="42">
        <v>2358.9679799999999</v>
      </c>
      <c r="E61" s="42"/>
      <c r="F61" s="41"/>
    </row>
    <row r="62" spans="1:6" x14ac:dyDescent="0.25">
      <c r="A62" s="19" t="s">
        <v>49</v>
      </c>
      <c r="B62" s="42">
        <v>3639.2921299999998</v>
      </c>
      <c r="C62" s="42">
        <v>43.50432</v>
      </c>
      <c r="D62" s="42">
        <v>13.138310000000001</v>
      </c>
      <c r="E62" s="42"/>
      <c r="F62" s="41"/>
    </row>
    <row r="63" spans="1:6" ht="27.6" x14ac:dyDescent="0.25">
      <c r="A63" s="19" t="s">
        <v>50</v>
      </c>
      <c r="B63" s="42">
        <v>6390.2789400000001</v>
      </c>
      <c r="C63" s="42">
        <v>1279.7053699999999</v>
      </c>
      <c r="D63" s="42"/>
      <c r="E63" s="42"/>
      <c r="F63" s="41"/>
    </row>
    <row r="64" spans="1:6" x14ac:dyDescent="0.25">
      <c r="A64" s="19" t="s">
        <v>51</v>
      </c>
      <c r="B64" s="42">
        <v>70</v>
      </c>
      <c r="C64" s="42"/>
      <c r="D64" s="42"/>
      <c r="E64" s="42"/>
      <c r="F64" s="41"/>
    </row>
    <row r="65" spans="1:6" ht="27.6" x14ac:dyDescent="0.25">
      <c r="A65" s="19" t="s">
        <v>52</v>
      </c>
      <c r="B65" s="42">
        <v>200165.66832</v>
      </c>
      <c r="C65" s="42"/>
      <c r="D65" s="42"/>
      <c r="E65" s="42">
        <v>4141.17</v>
      </c>
      <c r="F65" s="41"/>
    </row>
    <row r="66" spans="1:6" x14ac:dyDescent="0.25">
      <c r="A66" s="19" t="s">
        <v>53</v>
      </c>
      <c r="B66" s="42">
        <v>12038.9872</v>
      </c>
      <c r="C66" s="42">
        <v>500</v>
      </c>
      <c r="D66" s="42"/>
      <c r="E66" s="42"/>
      <c r="F66" s="41"/>
    </row>
    <row r="67" spans="1:6" x14ac:dyDescent="0.25">
      <c r="A67" s="19" t="s">
        <v>54</v>
      </c>
      <c r="B67" s="42">
        <v>91743.895550000001</v>
      </c>
      <c r="C67" s="42">
        <v>2050</v>
      </c>
      <c r="D67" s="42"/>
      <c r="E67" s="42"/>
      <c r="F67" s="41"/>
    </row>
    <row r="68" spans="1:6" x14ac:dyDescent="0.25">
      <c r="A68" s="19" t="s">
        <v>55</v>
      </c>
      <c r="B68" s="42">
        <v>93931.998430000007</v>
      </c>
      <c r="C68" s="42">
        <v>220</v>
      </c>
      <c r="D68" s="42"/>
      <c r="E68" s="42">
        <v>4261.63418</v>
      </c>
      <c r="F68" s="41"/>
    </row>
    <row r="69" spans="1:6" x14ac:dyDescent="0.25">
      <c r="A69" s="19" t="s">
        <v>56</v>
      </c>
      <c r="B69" s="42">
        <v>171105.4846</v>
      </c>
      <c r="C69" s="42"/>
      <c r="D69" s="42"/>
      <c r="E69" s="42">
        <v>5382.8494000000001</v>
      </c>
      <c r="F69" s="41"/>
    </row>
    <row r="70" spans="1:6" x14ac:dyDescent="0.25">
      <c r="A70" s="19" t="s">
        <v>57</v>
      </c>
      <c r="B70" s="42">
        <v>36906.905169999998</v>
      </c>
      <c r="C70" s="42">
        <v>4455.2520000000004</v>
      </c>
      <c r="D70" s="42">
        <v>1985.933</v>
      </c>
      <c r="E70" s="42">
        <v>17544.445739999999</v>
      </c>
      <c r="F70" s="41"/>
    </row>
    <row r="71" spans="1:6" x14ac:dyDescent="0.25">
      <c r="A71" s="19" t="s">
        <v>58</v>
      </c>
      <c r="B71" s="42">
        <v>15397.701349999999</v>
      </c>
      <c r="C71" s="42"/>
      <c r="D71" s="42">
        <v>-6.7360000000000003E-2</v>
      </c>
      <c r="E71" s="42"/>
      <c r="F71" s="41"/>
    </row>
    <row r="72" spans="1:6" ht="27.6" x14ac:dyDescent="0.25">
      <c r="A72" s="19" t="s">
        <v>59</v>
      </c>
      <c r="B72" s="42">
        <v>31294.513930000001</v>
      </c>
      <c r="C72" s="42">
        <v>17000</v>
      </c>
      <c r="D72" s="42"/>
      <c r="E72" s="42"/>
      <c r="F72" s="41"/>
    </row>
    <row r="73" spans="1:6" x14ac:dyDescent="0.25">
      <c r="A73" s="19" t="s">
        <v>60</v>
      </c>
      <c r="B73" s="42">
        <v>569.14166</v>
      </c>
      <c r="C73" s="42"/>
      <c r="D73" s="42"/>
      <c r="E73" s="42"/>
      <c r="F73" s="41"/>
    </row>
    <row r="74" spans="1:6" x14ac:dyDescent="0.25">
      <c r="A74" s="19" t="s">
        <v>61</v>
      </c>
      <c r="B74" s="42">
        <v>4123.0069599999997</v>
      </c>
      <c r="C74" s="42"/>
      <c r="D74" s="42"/>
      <c r="E74" s="42"/>
      <c r="F74" s="41"/>
    </row>
    <row r="75" spans="1:6" ht="27.6" x14ac:dyDescent="0.25">
      <c r="A75" s="19" t="s">
        <v>62</v>
      </c>
      <c r="B75" s="42">
        <v>8572.5600400000003</v>
      </c>
      <c r="C75" s="42">
        <v>1543.5476799999999</v>
      </c>
      <c r="D75" s="42"/>
      <c r="E75" s="42">
        <v>5535.7200899999998</v>
      </c>
      <c r="F75" s="41"/>
    </row>
    <row r="76" spans="1:6" x14ac:dyDescent="0.25">
      <c r="A76" s="19" t="s">
        <v>63</v>
      </c>
      <c r="B76" s="42">
        <v>9603.2149000000009</v>
      </c>
      <c r="C76" s="42"/>
      <c r="D76" s="42"/>
      <c r="E76" s="42"/>
      <c r="F76" s="41"/>
    </row>
    <row r="77" spans="1:6" x14ac:dyDescent="0.25">
      <c r="A77" s="19" t="s">
        <v>64</v>
      </c>
      <c r="B77" s="42">
        <v>285090.84266999998</v>
      </c>
      <c r="C77" s="42"/>
      <c r="D77" s="42"/>
      <c r="E77" s="42"/>
      <c r="F77" s="41"/>
    </row>
    <row r="78" spans="1:6" x14ac:dyDescent="0.25">
      <c r="A78" s="19" t="s">
        <v>65</v>
      </c>
      <c r="B78" s="42">
        <v>-432.76132999999999</v>
      </c>
      <c r="C78" s="42"/>
      <c r="D78" s="42"/>
      <c r="E78" s="42"/>
      <c r="F78" s="41"/>
    </row>
    <row r="79" spans="1:6" x14ac:dyDescent="0.25">
      <c r="A79" s="19" t="s">
        <v>66</v>
      </c>
      <c r="B79" s="42">
        <v>42.978000000000002</v>
      </c>
      <c r="C79" s="42"/>
      <c r="D79" s="42"/>
      <c r="E79" s="42"/>
      <c r="F79" s="41"/>
    </row>
    <row r="80" spans="1:6" x14ac:dyDescent="0.25">
      <c r="A80" s="19" t="s">
        <v>67</v>
      </c>
      <c r="B80" s="42">
        <v>45.344000000000001</v>
      </c>
      <c r="C80" s="42"/>
      <c r="D80" s="42"/>
      <c r="E80" s="42"/>
      <c r="F80" s="41"/>
    </row>
    <row r="81" spans="1:6" x14ac:dyDescent="0.25">
      <c r="A81" s="19" t="s">
        <v>68</v>
      </c>
      <c r="B81" s="42">
        <v>674.03499999999997</v>
      </c>
      <c r="C81" s="42"/>
      <c r="D81" s="42"/>
      <c r="E81" s="42"/>
      <c r="F81" s="41"/>
    </row>
    <row r="82" spans="1:6" x14ac:dyDescent="0.25">
      <c r="A82" s="19" t="s">
        <v>69</v>
      </c>
      <c r="B82" s="42">
        <v>567.95897000000002</v>
      </c>
      <c r="C82" s="42"/>
      <c r="D82" s="42"/>
      <c r="E82" s="42"/>
      <c r="F82" s="41"/>
    </row>
    <row r="83" spans="1:6" x14ac:dyDescent="0.25">
      <c r="A83" s="19" t="s">
        <v>70</v>
      </c>
      <c r="B83" s="42">
        <v>275.2</v>
      </c>
      <c r="C83" s="42">
        <v>200</v>
      </c>
      <c r="D83" s="42"/>
      <c r="E83" s="42"/>
      <c r="F83" s="41"/>
    </row>
    <row r="84" spans="1:6" x14ac:dyDescent="0.25">
      <c r="A84" s="19" t="s">
        <v>71</v>
      </c>
      <c r="B84" s="42">
        <v>79.932699999999997</v>
      </c>
      <c r="C84" s="42">
        <v>79.932699999999997</v>
      </c>
      <c r="D84" s="42"/>
      <c r="E84" s="42"/>
      <c r="F84" s="41"/>
    </row>
    <row r="85" spans="1:6" x14ac:dyDescent="0.25">
      <c r="A85" s="19" t="s">
        <v>72</v>
      </c>
      <c r="B85" s="42">
        <v>174867.95374999999</v>
      </c>
      <c r="C85" s="42">
        <v>6000</v>
      </c>
      <c r="D85" s="42"/>
      <c r="E85" s="42">
        <v>48.701680000000003</v>
      </c>
      <c r="F85" s="41"/>
    </row>
    <row r="86" spans="1:6" x14ac:dyDescent="0.25">
      <c r="A86" s="19" t="s">
        <v>73</v>
      </c>
      <c r="B86" s="42">
        <v>32.06024</v>
      </c>
      <c r="C86" s="42"/>
      <c r="D86" s="42"/>
      <c r="E86" s="42"/>
      <c r="F86" s="41"/>
    </row>
    <row r="87" spans="1:6" x14ac:dyDescent="0.25">
      <c r="A87" s="19" t="s">
        <v>74</v>
      </c>
      <c r="B87" s="42">
        <v>1434.078</v>
      </c>
      <c r="C87" s="42"/>
      <c r="D87" s="42"/>
      <c r="E87" s="42"/>
      <c r="F87" s="41"/>
    </row>
    <row r="88" spans="1:6" x14ac:dyDescent="0.25">
      <c r="A88" s="19" t="s">
        <v>75</v>
      </c>
      <c r="B88" s="42">
        <v>1812.60797</v>
      </c>
      <c r="C88" s="42">
        <v>1950</v>
      </c>
      <c r="D88" s="42"/>
      <c r="E88" s="42"/>
      <c r="F88" s="41"/>
    </row>
    <row r="89" spans="1:6" x14ac:dyDescent="0.25">
      <c r="A89" s="19" t="s">
        <v>76</v>
      </c>
      <c r="B89" s="42">
        <v>11346.98747</v>
      </c>
      <c r="C89" s="42">
        <v>400</v>
      </c>
      <c r="D89" s="42"/>
      <c r="E89" s="42"/>
      <c r="F89" s="41"/>
    </row>
    <row r="90" spans="1:6" x14ac:dyDescent="0.25">
      <c r="A90" s="19" t="s">
        <v>77</v>
      </c>
      <c r="B90" s="42">
        <v>221.85400000000001</v>
      </c>
      <c r="C90" s="42">
        <v>50</v>
      </c>
      <c r="D90" s="42"/>
      <c r="E90" s="42"/>
      <c r="F90" s="41"/>
    </row>
    <row r="91" spans="1:6" x14ac:dyDescent="0.25">
      <c r="A91" s="19" t="s">
        <v>78</v>
      </c>
      <c r="B91" s="42">
        <v>278.96424999999999</v>
      </c>
      <c r="C91" s="42"/>
      <c r="D91" s="42"/>
      <c r="E91" s="42"/>
      <c r="F91" s="41"/>
    </row>
    <row r="92" spans="1:6" x14ac:dyDescent="0.25">
      <c r="A92" s="19" t="s">
        <v>79</v>
      </c>
      <c r="B92" s="42">
        <v>4421.7334000000001</v>
      </c>
      <c r="C92" s="42"/>
      <c r="D92" s="42"/>
      <c r="E92" s="42"/>
      <c r="F92" s="41"/>
    </row>
    <row r="93" spans="1:6" x14ac:dyDescent="0.25">
      <c r="A93" s="19" t="s">
        <v>80</v>
      </c>
      <c r="B93" s="42">
        <v>19.690000000000001</v>
      </c>
      <c r="C93" s="42"/>
      <c r="D93" s="42"/>
      <c r="E93" s="42"/>
      <c r="F93" s="41"/>
    </row>
    <row r="94" spans="1:6" ht="27.6" x14ac:dyDescent="0.25">
      <c r="A94" s="19" t="s">
        <v>81</v>
      </c>
      <c r="B94" s="42">
        <v>446.37119999999999</v>
      </c>
      <c r="C94" s="42">
        <v>150</v>
      </c>
      <c r="D94" s="42"/>
      <c r="E94" s="42"/>
      <c r="F94" s="41"/>
    </row>
    <row r="95" spans="1:6" x14ac:dyDescent="0.25">
      <c r="A95" s="19" t="s">
        <v>82</v>
      </c>
      <c r="B95" s="42">
        <v>2082.8960900000002</v>
      </c>
      <c r="C95" s="42"/>
      <c r="D95" s="42"/>
      <c r="E95" s="42"/>
      <c r="F95" s="41"/>
    </row>
    <row r="96" spans="1:6" x14ac:dyDescent="0.25">
      <c r="A96" s="19" t="s">
        <v>83</v>
      </c>
      <c r="B96" s="42">
        <v>8514.89372</v>
      </c>
      <c r="C96" s="42"/>
      <c r="D96" s="42"/>
      <c r="E96" s="42"/>
      <c r="F96" s="41"/>
    </row>
    <row r="97" spans="1:6" x14ac:dyDescent="0.25">
      <c r="A97" s="20" t="s">
        <v>84</v>
      </c>
      <c r="B97" s="43">
        <v>1196719.4703800001</v>
      </c>
      <c r="C97" s="43">
        <v>40806.883869999998</v>
      </c>
      <c r="D97" s="43">
        <v>4412.0928100000001</v>
      </c>
      <c r="E97" s="43">
        <v>36914.521090000002</v>
      </c>
      <c r="F97" s="41"/>
    </row>
    <row r="98" spans="1:6" x14ac:dyDescent="0.25">
      <c r="B98" s="41"/>
      <c r="C98" s="41"/>
      <c r="D98" s="41"/>
      <c r="E98" s="41"/>
    </row>
  </sheetData>
  <mergeCells count="55">
    <mergeCell ref="A51:D51"/>
    <mergeCell ref="A52:D52"/>
    <mergeCell ref="A53:D53"/>
    <mergeCell ref="A54:D54"/>
    <mergeCell ref="A46:D46"/>
    <mergeCell ref="A47:D47"/>
    <mergeCell ref="A48:D48"/>
    <mergeCell ref="A49:D49"/>
    <mergeCell ref="A50:D50"/>
    <mergeCell ref="A41:D41"/>
    <mergeCell ref="A42:D42"/>
    <mergeCell ref="A43:D43"/>
    <mergeCell ref="A44:D44"/>
    <mergeCell ref="A45:D45"/>
    <mergeCell ref="A36:D36"/>
    <mergeCell ref="A37:D37"/>
    <mergeCell ref="A38:D38"/>
    <mergeCell ref="A39:D39"/>
    <mergeCell ref="A40:D40"/>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55:D55"/>
    <mergeCell ref="A57:A58"/>
    <mergeCell ref="B57:B58"/>
    <mergeCell ref="C57:E57"/>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view="pageBreakPreview" zoomScaleNormal="100" zoomScaleSheetLayoutView="100" workbookViewId="0">
      <selection activeCell="B21" sqref="B21"/>
    </sheetView>
  </sheetViews>
  <sheetFormatPr defaultColWidth="8.77734375" defaultRowHeight="13.8" x14ac:dyDescent="0.25"/>
  <cols>
    <col min="1" max="1" width="38.21875" style="31" customWidth="1"/>
    <col min="2" max="2" width="13.21875" style="31" customWidth="1"/>
    <col min="3" max="4" width="13" style="31" customWidth="1"/>
    <col min="5" max="5" width="13.21875" style="31" customWidth="1"/>
    <col min="6" max="6" width="13.109375" style="31" customWidth="1"/>
    <col min="7" max="7" width="13" style="31" customWidth="1"/>
    <col min="8" max="9" width="13.109375" style="31" customWidth="1"/>
    <col min="10" max="10" width="12.77734375" style="31" customWidth="1"/>
    <col min="11" max="11" width="11" style="31" customWidth="1"/>
    <col min="12" max="12" width="12.88671875" style="31" customWidth="1"/>
    <col min="13" max="13" width="13.21875" style="31" customWidth="1"/>
    <col min="14" max="14" width="13" style="31" customWidth="1"/>
    <col min="15" max="15" width="13.44140625" style="31" customWidth="1"/>
    <col min="16" max="16" width="9.88671875" style="31" customWidth="1"/>
    <col min="17" max="16384" width="8.77734375" style="31"/>
  </cols>
  <sheetData>
    <row r="1" spans="1:20" s="28" customFormat="1" ht="15.6" x14ac:dyDescent="0.3">
      <c r="A1" s="27" t="s">
        <v>45</v>
      </c>
      <c r="C1" s="29" t="s">
        <v>13</v>
      </c>
    </row>
    <row r="2" spans="1:20" x14ac:dyDescent="0.25">
      <c r="A2" s="30" t="str">
        <f>TEXT(EndData2,"[$-FC19]ДД.ММ.ГГГ")</f>
        <v>22.10.2020</v>
      </c>
      <c r="B2" s="30">
        <f>A2+1</f>
        <v>44127</v>
      </c>
      <c r="C2" s="26" t="str">
        <f>TEXT(B2,"[$-FC19]ДД.ММ.ГГГ")</f>
        <v>23.10.2020</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26.4" x14ac:dyDescent="0.25">
      <c r="A4" s="21" t="s">
        <v>31</v>
      </c>
      <c r="B4" s="24">
        <v>40</v>
      </c>
      <c r="C4" s="24"/>
      <c r="D4" s="24"/>
      <c r="E4" s="24"/>
      <c r="F4" s="24"/>
      <c r="G4" s="24"/>
      <c r="H4" s="24"/>
      <c r="I4" s="24"/>
      <c r="J4" s="24"/>
      <c r="K4" s="24">
        <v>10130</v>
      </c>
      <c r="L4" s="24"/>
      <c r="M4" s="24"/>
      <c r="N4" s="24"/>
      <c r="O4" s="24"/>
      <c r="P4" s="44">
        <v>10170</v>
      </c>
      <c r="Q4" s="32"/>
      <c r="R4" s="32"/>
      <c r="S4" s="32"/>
      <c r="T4" s="32"/>
    </row>
    <row r="5" spans="1:20" ht="105.6" x14ac:dyDescent="0.25">
      <c r="A5" s="21" t="s">
        <v>32</v>
      </c>
      <c r="B5" s="24">
        <v>3000</v>
      </c>
      <c r="C5" s="24">
        <v>2387.7236800000001</v>
      </c>
      <c r="D5" s="24">
        <v>495</v>
      </c>
      <c r="E5" s="24">
        <v>184.63800000000001</v>
      </c>
      <c r="F5" s="24"/>
      <c r="G5" s="24"/>
      <c r="H5" s="24"/>
      <c r="I5" s="24"/>
      <c r="J5" s="24"/>
      <c r="K5" s="24"/>
      <c r="L5" s="24">
        <v>202.65299999999999</v>
      </c>
      <c r="M5" s="24">
        <v>189</v>
      </c>
      <c r="N5" s="24"/>
      <c r="O5" s="24">
        <v>1142.7793999999999</v>
      </c>
      <c r="P5" s="44">
        <v>7601.7940799999997</v>
      </c>
      <c r="Q5" s="32"/>
      <c r="R5" s="32"/>
      <c r="S5" s="32"/>
      <c r="T5" s="32"/>
    </row>
    <row r="6" spans="1:20" ht="158.4" x14ac:dyDescent="0.25">
      <c r="A6" s="21" t="s">
        <v>33</v>
      </c>
      <c r="B6" s="24">
        <v>69442.942360000001</v>
      </c>
      <c r="C6" s="24"/>
      <c r="D6" s="24">
        <v>180</v>
      </c>
      <c r="E6" s="24">
        <v>13881.5</v>
      </c>
      <c r="F6" s="24"/>
      <c r="G6" s="24"/>
      <c r="H6" s="24"/>
      <c r="I6" s="24"/>
      <c r="J6" s="24"/>
      <c r="K6" s="24"/>
      <c r="L6" s="24"/>
      <c r="M6" s="24"/>
      <c r="N6" s="24">
        <v>200</v>
      </c>
      <c r="O6" s="24"/>
      <c r="P6" s="44">
        <v>83704.442360000001</v>
      </c>
      <c r="Q6" s="32"/>
      <c r="R6" s="32"/>
      <c r="S6" s="32"/>
      <c r="T6" s="32"/>
    </row>
    <row r="7" spans="1:20" ht="92.4" x14ac:dyDescent="0.25">
      <c r="A7" s="21" t="s">
        <v>34</v>
      </c>
      <c r="B7" s="24"/>
      <c r="C7" s="24">
        <v>500</v>
      </c>
      <c r="D7" s="24"/>
      <c r="E7" s="24"/>
      <c r="F7" s="24"/>
      <c r="G7" s="24"/>
      <c r="H7" s="24"/>
      <c r="I7" s="24">
        <v>117.5</v>
      </c>
      <c r="J7" s="24"/>
      <c r="K7" s="24"/>
      <c r="L7" s="24"/>
      <c r="M7" s="24"/>
      <c r="N7" s="24"/>
      <c r="O7" s="24"/>
      <c r="P7" s="44">
        <v>617.5</v>
      </c>
      <c r="Q7" s="32"/>
      <c r="R7" s="32"/>
      <c r="S7" s="32"/>
      <c r="T7" s="32"/>
    </row>
    <row r="8" spans="1:20" ht="118.8" x14ac:dyDescent="0.25">
      <c r="A8" s="21" t="s">
        <v>35</v>
      </c>
      <c r="B8" s="24">
        <v>40797.565519999996</v>
      </c>
      <c r="C8" s="24"/>
      <c r="D8" s="24"/>
      <c r="E8" s="24">
        <v>6000</v>
      </c>
      <c r="F8" s="24"/>
      <c r="G8" s="24"/>
      <c r="H8" s="24"/>
      <c r="I8" s="24"/>
      <c r="J8" s="24"/>
      <c r="K8" s="24"/>
      <c r="L8" s="24"/>
      <c r="M8" s="24"/>
      <c r="N8" s="24"/>
      <c r="O8" s="24"/>
      <c r="P8" s="44">
        <v>46797.565519999996</v>
      </c>
      <c r="Q8" s="32"/>
      <c r="R8" s="32"/>
      <c r="S8" s="32"/>
      <c r="T8" s="32"/>
    </row>
    <row r="9" spans="1:20" ht="92.4" x14ac:dyDescent="0.25">
      <c r="A9" s="21" t="s">
        <v>36</v>
      </c>
      <c r="B9" s="24"/>
      <c r="C9" s="24"/>
      <c r="D9" s="24"/>
      <c r="E9" s="24">
        <v>171.4</v>
      </c>
      <c r="F9" s="24"/>
      <c r="G9" s="24"/>
      <c r="H9" s="24"/>
      <c r="I9" s="24"/>
      <c r="J9" s="24"/>
      <c r="K9" s="24"/>
      <c r="L9" s="24"/>
      <c r="M9" s="24"/>
      <c r="N9" s="24">
        <v>10</v>
      </c>
      <c r="O9" s="24"/>
      <c r="P9" s="44">
        <v>181.4</v>
      </c>
      <c r="Q9" s="32"/>
      <c r="R9" s="32"/>
      <c r="S9" s="32"/>
      <c r="T9" s="32"/>
    </row>
    <row r="10" spans="1:20" ht="79.2" x14ac:dyDescent="0.25">
      <c r="A10" s="21" t="s">
        <v>37</v>
      </c>
      <c r="B10" s="24">
        <v>110.36718</v>
      </c>
      <c r="C10" s="24"/>
      <c r="D10" s="24"/>
      <c r="E10" s="24"/>
      <c r="F10" s="24"/>
      <c r="G10" s="24"/>
      <c r="H10" s="24"/>
      <c r="I10" s="24"/>
      <c r="J10" s="24">
        <v>76.204650000000001</v>
      </c>
      <c r="K10" s="24"/>
      <c r="L10" s="24"/>
      <c r="M10" s="24"/>
      <c r="N10" s="24"/>
      <c r="O10" s="24"/>
      <c r="P10" s="44">
        <v>186.57183000000001</v>
      </c>
      <c r="Q10" s="32"/>
      <c r="R10" s="32"/>
      <c r="S10" s="32"/>
      <c r="T10" s="32"/>
    </row>
    <row r="11" spans="1:20" ht="171.6" x14ac:dyDescent="0.25">
      <c r="A11" s="21" t="s">
        <v>38</v>
      </c>
      <c r="B11" s="24">
        <v>623.4</v>
      </c>
      <c r="C11" s="24">
        <v>63.283000000000001</v>
      </c>
      <c r="D11" s="24"/>
      <c r="E11" s="24"/>
      <c r="F11" s="24"/>
      <c r="G11" s="24"/>
      <c r="H11" s="24"/>
      <c r="I11" s="24"/>
      <c r="J11" s="24"/>
      <c r="K11" s="24"/>
      <c r="L11" s="24"/>
      <c r="M11" s="24"/>
      <c r="N11" s="24"/>
      <c r="O11" s="24"/>
      <c r="P11" s="44">
        <v>686.68299999999999</v>
      </c>
      <c r="Q11" s="32"/>
      <c r="R11" s="32"/>
      <c r="S11" s="32"/>
      <c r="T11" s="32"/>
    </row>
    <row r="12" spans="1:20" ht="92.4" x14ac:dyDescent="0.25">
      <c r="A12" s="21" t="s">
        <v>39</v>
      </c>
      <c r="B12" s="24"/>
      <c r="C12" s="24"/>
      <c r="D12" s="24"/>
      <c r="E12" s="24"/>
      <c r="F12" s="24"/>
      <c r="G12" s="24"/>
      <c r="H12" s="24"/>
      <c r="I12" s="24">
        <v>1.7000000000000001E-4</v>
      </c>
      <c r="J12" s="24"/>
      <c r="K12" s="24"/>
      <c r="L12" s="24"/>
      <c r="M12" s="24"/>
      <c r="N12" s="24"/>
      <c r="O12" s="24"/>
      <c r="P12" s="44">
        <v>1.7000000000000001E-4</v>
      </c>
      <c r="Q12" s="32"/>
      <c r="R12" s="32"/>
      <c r="S12" s="32"/>
      <c r="T12" s="32"/>
    </row>
    <row r="13" spans="1:20" ht="79.2" x14ac:dyDescent="0.25">
      <c r="A13" s="21" t="s">
        <v>40</v>
      </c>
      <c r="B13" s="24"/>
      <c r="C13" s="24"/>
      <c r="D13" s="24"/>
      <c r="E13" s="24"/>
      <c r="F13" s="24"/>
      <c r="G13" s="24"/>
      <c r="H13" s="24"/>
      <c r="I13" s="24"/>
      <c r="J13" s="24">
        <v>225924.37861000001</v>
      </c>
      <c r="K13" s="24"/>
      <c r="L13" s="24"/>
      <c r="M13" s="24"/>
      <c r="N13" s="24"/>
      <c r="O13" s="24"/>
      <c r="P13" s="44">
        <v>225924.37861000001</v>
      </c>
      <c r="Q13" s="32"/>
      <c r="R13" s="32"/>
      <c r="S13" s="32"/>
      <c r="T13" s="32"/>
    </row>
    <row r="14" spans="1:20" ht="39.6" x14ac:dyDescent="0.25">
      <c r="A14" s="21" t="s">
        <v>41</v>
      </c>
      <c r="B14" s="24"/>
      <c r="C14" s="24"/>
      <c r="D14" s="24"/>
      <c r="E14" s="24"/>
      <c r="F14" s="24"/>
      <c r="G14" s="24"/>
      <c r="H14" s="24">
        <v>86.41977</v>
      </c>
      <c r="I14" s="24"/>
      <c r="J14" s="24"/>
      <c r="K14" s="24"/>
      <c r="L14" s="24"/>
      <c r="M14" s="24"/>
      <c r="N14" s="24"/>
      <c r="O14" s="24"/>
      <c r="P14" s="44">
        <v>86.41977</v>
      </c>
      <c r="Q14" s="32"/>
      <c r="R14" s="32"/>
      <c r="S14" s="32"/>
      <c r="T14" s="32"/>
    </row>
    <row r="15" spans="1:20" ht="66" x14ac:dyDescent="0.25">
      <c r="A15" s="21" t="s">
        <v>42</v>
      </c>
      <c r="B15" s="24">
        <v>4724.1653699999997</v>
      </c>
      <c r="C15" s="24"/>
      <c r="D15" s="24"/>
      <c r="E15" s="24"/>
      <c r="F15" s="24"/>
      <c r="G15" s="24"/>
      <c r="H15" s="24"/>
      <c r="I15" s="24"/>
      <c r="J15" s="24"/>
      <c r="K15" s="24"/>
      <c r="L15" s="24"/>
      <c r="M15" s="24"/>
      <c r="N15" s="24"/>
      <c r="O15" s="24"/>
      <c r="P15" s="44">
        <v>4724.1653699999997</v>
      </c>
      <c r="Q15" s="32"/>
      <c r="R15" s="32"/>
      <c r="S15" s="32"/>
      <c r="T15" s="32"/>
    </row>
    <row r="16" spans="1:20" ht="26.4" x14ac:dyDescent="0.25">
      <c r="A16" s="21" t="s">
        <v>43</v>
      </c>
      <c r="B16" s="24"/>
      <c r="C16" s="24"/>
      <c r="D16" s="24"/>
      <c r="E16" s="24"/>
      <c r="F16" s="24"/>
      <c r="G16" s="24"/>
      <c r="H16" s="24"/>
      <c r="I16" s="24"/>
      <c r="J16" s="24"/>
      <c r="K16" s="24">
        <v>993.80199000000005</v>
      </c>
      <c r="L16" s="24"/>
      <c r="M16" s="24"/>
      <c r="N16" s="24"/>
      <c r="O16" s="24"/>
      <c r="P16" s="44">
        <v>993.80199000000005</v>
      </c>
      <c r="Q16" s="32"/>
      <c r="R16" s="32"/>
      <c r="S16" s="32"/>
      <c r="T16" s="32"/>
    </row>
    <row r="17" spans="1:20" x14ac:dyDescent="0.25">
      <c r="A17" s="22" t="s">
        <v>44</v>
      </c>
      <c r="B17" s="25">
        <v>118738.44043</v>
      </c>
      <c r="C17" s="25">
        <v>2951.00668</v>
      </c>
      <c r="D17" s="25">
        <v>675</v>
      </c>
      <c r="E17" s="25">
        <v>20237.538</v>
      </c>
      <c r="F17" s="25"/>
      <c r="G17" s="25"/>
      <c r="H17" s="25">
        <v>86.41977</v>
      </c>
      <c r="I17" s="25">
        <v>117.50017</v>
      </c>
      <c r="J17" s="25">
        <v>226000.58326000001</v>
      </c>
      <c r="K17" s="25">
        <v>11123.80199</v>
      </c>
      <c r="L17" s="25">
        <v>202.65299999999999</v>
      </c>
      <c r="M17" s="25">
        <v>189</v>
      </c>
      <c r="N17" s="25">
        <v>210</v>
      </c>
      <c r="O17" s="25">
        <v>1142.7793999999999</v>
      </c>
      <c r="P17" s="44">
        <v>381674.72269999998</v>
      </c>
      <c r="Q17" s="40"/>
      <c r="R17" s="40"/>
      <c r="S17" s="40"/>
      <c r="T17" s="40"/>
    </row>
    <row r="18" spans="1:20" x14ac:dyDescent="0.25">
      <c r="B18" s="41"/>
      <c r="C18" s="41"/>
      <c r="D18" s="41"/>
      <c r="E18" s="41"/>
      <c r="F18" s="41"/>
      <c r="G18" s="41"/>
      <c r="H18" s="41"/>
      <c r="I18" s="41"/>
      <c r="J18" s="41"/>
      <c r="K18" s="41"/>
      <c r="L18" s="41"/>
      <c r="M18" s="41"/>
      <c r="N18" s="41"/>
      <c r="O18" s="41"/>
      <c r="P18" s="41"/>
    </row>
    <row r="19" spans="1:20" x14ac:dyDescent="0.25">
      <c r="A19" s="36" t="s">
        <v>30</v>
      </c>
      <c r="B19" s="45">
        <f>Учреждения!B97+'Муниципальные районы'!P17</f>
        <v>1578394.1930800001</v>
      </c>
      <c r="C19" s="41"/>
      <c r="D19" s="41"/>
      <c r="E19" s="41"/>
      <c r="F19" s="41"/>
      <c r="G19" s="41"/>
      <c r="H19" s="41"/>
      <c r="I19" s="41"/>
      <c r="J19" s="41"/>
      <c r="K19" s="41"/>
      <c r="L19" s="41"/>
      <c r="M19" s="41"/>
      <c r="N19" s="41"/>
      <c r="O19" s="41"/>
      <c r="P19" s="41"/>
    </row>
    <row r="20" spans="1:20" ht="32.25" customHeight="1" x14ac:dyDescent="0.25">
      <c r="A20" s="36" t="str">
        <f>CONCATENATE("Остатки бюджетных средств на ",C2,"г.")</f>
        <v>Остатки бюджетных средств на 23.10.2020г.</v>
      </c>
      <c r="B20" s="45">
        <v>1275056.1000000001</v>
      </c>
      <c r="C20" s="41"/>
      <c r="D20" s="41"/>
      <c r="E20" s="41"/>
      <c r="F20" s="41"/>
      <c r="G20" s="41"/>
      <c r="H20" s="41"/>
      <c r="I20" s="41"/>
      <c r="J20" s="41"/>
      <c r="K20" s="41"/>
      <c r="L20" s="41"/>
      <c r="M20" s="41"/>
      <c r="N20" s="41"/>
      <c r="O20" s="41"/>
      <c r="P20" s="41"/>
    </row>
  </sheetData>
  <pageMargins left="0.23622047244094491" right="0.23622047244094491" top="0.74803149606299213" bottom="0.74803149606299213" header="0.31496062992125984" footer="0.31496062992125984"/>
  <pageSetup paperSize="9" scale="62"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2020-10-26T02:18:00Z</dcterms:modified>
</cp:coreProperties>
</file>