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904"/>
  </bookViews>
  <sheets>
    <sheet name="Бюджетополучатели" sheetId="1" r:id="rId1"/>
    <sheet name="Муниципальные районы" sheetId="2" r:id="rId2"/>
  </sheets>
  <definedNames>
    <definedName name="Date">Бюджетополучатели!$E$8</definedName>
    <definedName name="EndData">Бюджетополучатели!$E$5</definedName>
    <definedName name="EndData1">Бюджетополучатели!$E$2</definedName>
    <definedName name="EndData2">'Муниципальные районы'!$A$1</definedName>
    <definedName name="EndDate">Бюджетополучатели!$E$9</definedName>
    <definedName name="period">Бюджетополучатели!$E$6</definedName>
    <definedName name="StartData">Бюджетополучатели!$E$4</definedName>
    <definedName name="StartData1">Бюджетополучатели!$E$1</definedName>
    <definedName name="Year">Бюджетополучатели!$E$7</definedName>
    <definedName name="_xlnm.Print_Titles" localSheetId="0">Бюджетополучатели!$35:$36</definedName>
    <definedName name="_xlnm.Print_Titles" localSheetId="1">'Муниципальные районы'!$1:$3</definedName>
    <definedName name="_xlnm.Print_Area" localSheetId="0">Бюджетополучатели!$A$1:$D$79</definedName>
    <definedName name="_xlnm.Print_Area" localSheetId="1">'Муниципальные районы'!$A$1:$P$46</definedName>
  </definedNames>
  <calcPr calcId="162913"/>
</workbook>
</file>

<file path=xl/calcChain.xml><?xml version="1.0" encoding="utf-8"?>
<calcChain xmlns="http://schemas.openxmlformats.org/spreadsheetml/2006/main">
  <c r="D13" i="1" l="1"/>
  <c r="D10" i="1"/>
  <c r="D9" i="1" s="1"/>
  <c r="D6" i="1" s="1"/>
  <c r="E3" i="1" l="1"/>
  <c r="H1" i="1" l="1"/>
  <c r="F1" i="1" l="1"/>
  <c r="E6" i="1" s="1"/>
  <c r="A2" i="1" s="1"/>
  <c r="G3" i="1" l="1"/>
  <c r="F3" i="1" l="1"/>
  <c r="A2" i="2"/>
  <c r="G1" i="1" l="1"/>
  <c r="G2" i="1"/>
  <c r="F2" i="1"/>
</calcChain>
</file>

<file path=xl/sharedStrings.xml><?xml version="1.0" encoding="utf-8"?>
<sst xmlns="http://schemas.openxmlformats.org/spreadsheetml/2006/main" count="142" uniqueCount="141">
  <si>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</si>
  <si>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</si>
  <si>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</si>
  <si>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</si>
  <si>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</si>
  <si>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</si>
  <si>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</si>
  <si>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</si>
  <si>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</si>
  <si>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</si>
  <si>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</si>
  <si>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</si>
  <si>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</si>
  <si>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</si>
  <si>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</si>
  <si>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</si>
  <si>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</si>
  <si>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</si>
  <si>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</si>
  <si>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</si>
  <si>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</si>
  <si>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</si>
  <si>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</si>
  <si>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</si>
  <si>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</si>
  <si>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</si>
  <si>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</si>
  <si>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</si>
  <si>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</si>
  <si>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</si>
  <si>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</si>
  <si>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</si>
  <si>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</si>
  <si>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01.01.2020</t>
  </si>
  <si>
    <t>01.10.2020</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</si>
  <si>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</si>
  <si>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</si>
  <si>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</si>
  <si>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</si>
  <si>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</si>
  <si>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</si>
  <si>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</si>
  <si>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</si>
  <si>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</si>
  <si>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</si>
  <si>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</si>
  <si>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</si>
  <si>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</si>
  <si>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</si>
  <si>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</si>
  <si>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</si>
  <si>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</si>
  <si>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</si>
  <si>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</si>
  <si>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</si>
  <si>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</si>
  <si>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</si>
  <si>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</si>
  <si>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</si>
  <si>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</si>
  <si>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первичного воинского учета на территориях, где отсутствуют военные комиссариаты</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</si>
  <si>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</si>
  <si>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</si>
  <si>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</si>
  <si>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</si>
  <si>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</si>
  <si>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</si>
  <si>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модельных муниципальных библиотек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</si>
  <si>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</si>
  <si>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</si>
  <si>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</si>
  <si>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</si>
  <si>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</si>
  <si>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</si>
  <si>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</si>
  <si>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</si>
  <si>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Государственная поддержка отрасли культуры</t>
  </si>
  <si>
    <t>Всего:</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</si>
  <si>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</si>
  <si>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</si>
  <si>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</si>
  <si>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</si>
  <si>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</si>
  <si>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</si>
  <si>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</si>
  <si>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</si>
  <si>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</si>
  <si>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</si>
  <si>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</si>
  <si>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</si>
  <si>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</si>
  <si>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</si>
  <si>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</si>
  <si>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</si>
  <si>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</si>
  <si>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</si>
  <si>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</si>
  <si>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</si>
  <si>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</si>
  <si>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</si>
  <si>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</si>
  <si>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</si>
  <si>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</si>
  <si>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</si>
  <si>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</si>
  <si>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</si>
  <si>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</si>
  <si>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</si>
  <si>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</si>
  <si>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</si>
  <si>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</si>
  <si>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</si>
  <si>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</si>
  <si>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</si>
  <si>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</si>
  <si>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</si>
  <si>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</si>
  <si>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</si>
  <si>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</si>
  <si>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30.09.2020</t>
  </si>
  <si>
    <t>01.09.2020</t>
  </si>
  <si>
    <t>Субсидии на компенсацию отдельным категориям граждан оплаты взноса на капитальный ремонт общего имущества в многоквартирном доме</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</si>
  <si>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</si>
  <si>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Субсидии на выплату региональных социальных доплат к пенсии</t>
  </si>
  <si>
    <t>Субсидии на осуществление ежемесячных выплат на детей в возрасте от трех до семи лет включительно</t>
  </si>
  <si>
    <t>Субвенции на осуществление ежемесячной выплаты в связи с рождением (усыновлением) первого ребенка</t>
  </si>
  <si>
    <t>Субвенции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t>
  </si>
  <si>
    <t>Иные межбюджетные трансферты на обеспечение деятельности депутатов Государственной Думы и их помощников в избирательных округах</t>
  </si>
  <si>
    <t>Иные межбюджетные трансферты на обеспечение деятельности членов Совета Федерации и их помощников в субъектах Российской Федерации</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</si>
  <si>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</si>
  <si>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Возмещение выпадающих доходов энергоснабжающим организациям Камчатского края в связи с доведением цен (тарифов) на электрическую энергию (мощность) до базовых уровней цен (тарифов) за счет средств, предоставляемых в виде безвозмездных целевых взносов субъектом оптового рынка</t>
  </si>
  <si>
    <t>Субсидии на реализацию мероприятий по обеспечению жильем молодых семей</t>
  </si>
  <si>
    <t>Единая субвенция бюджетам субъектов Российской Федерации и бюджету г. Байконура</t>
  </si>
  <si>
    <t>Субвенции на оплату жилищно-коммунальных услуг отдельным категориям граждан</t>
  </si>
  <si>
    <t>Иные межбюджетные трансферты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</si>
  <si>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Иные межбюджетные трансферты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</si>
  <si>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Субвенции на осуществление первичного воинского учета на территориях, где отсутствуют военные комиссариаты</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</si>
  <si>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</si>
  <si>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</si>
  <si>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Остатки средств на 01.09.2020 </t>
  </si>
  <si>
    <t>Остатки средств на 01.10.2020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</si>
</sst>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4" xfId="0" applyNumberFormat="1" applyFont="1" applyBorder="1" applyAlignment="1">
      <alignment horizontal="left" vertical="center" wrapText="1"/>
    </xf>
    <xf numFmtId="0" fontId="6" fillId="2" borderId="0" xfId="0" applyFont="1" applyFill="1" applyBorder="1" applyAlignment="1"/>
    <xf numFmtId="164" fontId="7" fillId="2" borderId="4" xfId="0" applyNumberFormat="1" applyFont="1" applyFill="1" applyBorder="1" applyAlignment="1">
      <alignment horizontal="center" vertical="center" wrapText="1"/>
    </xf>
    <xf numFmtId="0" fontId="8" fillId="0" borderId="0" xfId="0" applyFont="1"/>
    <xf numFmtId="0" fontId="10" fillId="0" borderId="0" xfId="0" applyFont="1"/>
    <xf numFmtId="0" fontId="11" fillId="2" borderId="0" xfId="0" applyFont="1" applyFill="1" applyBorder="1" applyAlignment="1"/>
    <xf numFmtId="0" fontId="12" fillId="0" borderId="4" xfId="0" applyFont="1" applyBorder="1" applyAlignment="1">
      <alignment horizontal="center" vertical="center" wrapText="1"/>
    </xf>
    <xf numFmtId="0" fontId="13" fillId="0" borderId="0" xfId="0" applyFont="1"/>
    <xf numFmtId="0" fontId="14" fillId="0" borderId="0" xfId="0" applyFont="1"/>
    <xf numFmtId="164" fontId="2" fillId="0" borderId="0" xfId="0" applyNumberFormat="1" applyFont="1" applyFill="1" applyBorder="1" applyAlignment="1">
      <alignment horizontal="right" wrapText="1"/>
    </xf>
    <xf numFmtId="164" fontId="16" fillId="0" borderId="0" xfId="0" applyNumberFormat="1" applyFont="1" applyFill="1" applyBorder="1" applyAlignment="1">
      <alignment horizontal="left" wrapText="1"/>
    </xf>
    <xf numFmtId="0" fontId="16" fillId="0" borderId="0" xfId="0" applyFont="1" applyFill="1" applyBorder="1" applyAlignment="1">
      <alignment horizontal="left" wrapText="1"/>
    </xf>
    <xf numFmtId="0" fontId="17" fillId="0" borderId="0" xfId="0" applyFont="1" applyFill="1" applyBorder="1" applyAlignment="1">
      <alignment wrapText="1"/>
    </xf>
    <xf numFmtId="0" fontId="15" fillId="0" borderId="4" xfId="0" applyFont="1" applyFill="1" applyBorder="1" applyAlignment="1">
      <alignment horizontal="center" vertical="top" wrapText="1"/>
    </xf>
    <xf numFmtId="49" fontId="15" fillId="0" borderId="4" xfId="0" applyNumberFormat="1" applyFont="1" applyBorder="1" applyAlignment="1">
      <alignment horizontal="left" vertical="center" wrapText="1"/>
    </xf>
    <xf numFmtId="0" fontId="18" fillId="0" borderId="0" xfId="0" applyNumberFormat="1" applyFont="1"/>
    <xf numFmtId="0" fontId="18" fillId="0" borderId="0" xfId="0" applyFont="1"/>
    <xf numFmtId="14" fontId="18" fillId="0" borderId="0" xfId="0" applyNumberFormat="1" applyFont="1"/>
    <xf numFmtId="49" fontId="5" fillId="2" borderId="4" xfId="0" applyNumberFormat="1" applyFont="1" applyFill="1" applyBorder="1" applyAlignment="1">
      <alignment horizontal="left" wrapText="1"/>
    </xf>
    <xf numFmtId="0" fontId="19" fillId="0" borderId="0" xfId="0" applyFont="1"/>
    <xf numFmtId="0" fontId="20" fillId="0" borderId="0" xfId="0" applyFont="1"/>
    <xf numFmtId="0" fontId="20" fillId="0" borderId="4" xfId="0" applyFont="1" applyBorder="1" applyAlignment="1">
      <alignment horizontal="left" vertical="center" wrapText="1"/>
    </xf>
    <xf numFmtId="164" fontId="9" fillId="2" borderId="4" xfId="0" applyNumberFormat="1" applyFont="1" applyFill="1" applyBorder="1" applyAlignment="1">
      <alignment horizontal="center" vertical="center" wrapText="1"/>
    </xf>
    <xf numFmtId="164" fontId="9" fillId="2" borderId="4" xfId="0" applyNumberFormat="1" applyFont="1" applyFill="1" applyBorder="1" applyAlignment="1">
      <alignment vertical="center" wrapText="1"/>
    </xf>
    <xf numFmtId="164" fontId="3" fillId="0" borderId="4" xfId="0" applyNumberFormat="1" applyFont="1" applyBorder="1" applyAlignment="1">
      <alignment horizontal="right" vertical="center" wrapText="1"/>
    </xf>
    <xf numFmtId="164" fontId="15" fillId="0" borderId="4" xfId="0" applyNumberFormat="1" applyFont="1" applyBorder="1" applyAlignment="1">
      <alignment horizontal="righ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0" fillId="0" borderId="0" xfId="0"/>
    <xf numFmtId="164" fontId="2" fillId="0" borderId="4" xfId="0" applyNumberFormat="1" applyFont="1" applyFill="1" applyBorder="1" applyAlignment="1">
      <alignment horizontal="right" wrapText="1"/>
    </xf>
    <xf numFmtId="164" fontId="2" fillId="0" borderId="0" xfId="0" applyNumberFormat="1" applyFont="1" applyFill="1" applyBorder="1" applyAlignment="1">
      <alignment horizontal="right" wrapText="1"/>
    </xf>
    <xf numFmtId="164" fontId="16" fillId="0" borderId="0" xfId="0" applyNumberFormat="1" applyFont="1" applyFill="1" applyBorder="1" applyAlignment="1">
      <alignment horizontal="left" wrapText="1"/>
    </xf>
    <xf numFmtId="0" fontId="16" fillId="0" borderId="0" xfId="0" applyFont="1" applyFill="1" applyBorder="1" applyAlignment="1">
      <alignment horizontal="left" wrapText="1"/>
    </xf>
    <xf numFmtId="0" fontId="0" fillId="0" borderId="0" xfId="0"/>
    <xf numFmtId="164" fontId="3" fillId="0" borderId="4" xfId="0" applyNumberFormat="1" applyFont="1" applyFill="1" applyBorder="1" applyAlignment="1">
      <alignment horizontal="right" wrapText="1"/>
    </xf>
    <xf numFmtId="164" fontId="16" fillId="0" borderId="1" xfId="0" applyNumberFormat="1" applyFont="1" applyFill="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3" fillId="0" borderId="4" xfId="0" applyFont="1" applyBorder="1" applyAlignment="1">
      <alignment horizontal="left"/>
    </xf>
    <xf numFmtId="0" fontId="3" fillId="0" borderId="4" xfId="0" applyFont="1" applyBorder="1" applyAlignment="1">
      <alignment horizontal="left" wrapText="1"/>
    </xf>
    <xf numFmtId="0" fontId="15" fillId="0" borderId="4" xfId="0" applyFont="1" applyBorder="1" applyAlignment="1">
      <alignment horizontal="left" wrapText="1"/>
    </xf>
    <xf numFmtId="0" fontId="15" fillId="0" borderId="4" xfId="0" applyFont="1" applyBorder="1" applyAlignment="1">
      <alignment horizontal="left"/>
    </xf>
    <xf numFmtId="164" fontId="16" fillId="0" borderId="4" xfId="0" applyNumberFormat="1" applyFont="1" applyFill="1" applyBorder="1" applyAlignment="1">
      <alignment horizontal="left" wrapText="1"/>
    </xf>
    <xf numFmtId="0" fontId="16" fillId="0" borderId="4" xfId="0" applyFont="1" applyFill="1" applyBorder="1" applyAlignment="1">
      <alignment horizontal="left" wrapText="1"/>
    </xf>
    <xf numFmtId="0" fontId="21" fillId="0" borderId="0" xfId="0" applyFont="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view="pageBreakPreview" zoomScaleNormal="100" zoomScaleSheetLayoutView="100" workbookViewId="0">
      <selection activeCell="A11" sqref="A11:C11"/>
    </sheetView>
  </sheetViews>
  <sheetFormatPr defaultRowHeight="14.4" x14ac:dyDescent="0.3"/>
  <cols>
    <col min="1" max="1" width="69.33203125" customWidth="1"/>
    <col min="2" max="2" width="18.109375" customWidth="1"/>
    <col min="3" max="3" width="20.33203125" customWidth="1"/>
    <col min="4" max="4" width="16.5546875" customWidth="1"/>
    <col min="5" max="5" width="12.5546875" customWidth="1"/>
    <col min="6" max="6" width="16" bestFit="1" customWidth="1"/>
    <col min="8" max="8" width="10.109375" bestFit="1" customWidth="1"/>
  </cols>
  <sheetData>
    <row r="1" spans="1:8" ht="15.6" x14ac:dyDescent="0.3">
      <c r="A1" s="50" t="s">
        <v>9</v>
      </c>
      <c r="B1" s="50"/>
      <c r="C1" s="50"/>
      <c r="D1" s="50"/>
      <c r="E1" s="27" t="s">
        <v>120</v>
      </c>
      <c r="F1" s="28" t="str">
        <f>TEXT(E1,"[$-FC19]ММ")</f>
        <v>09</v>
      </c>
      <c r="G1" s="28" t="str">
        <f>TEXT(E1,"[$-FC19]ДД.ММ.ГГГ \г")</f>
        <v>01.09.2020 г</v>
      </c>
      <c r="H1" s="28" t="str">
        <f>TEXT(E1,"[$-FC19]ГГГГ")</f>
        <v>2020</v>
      </c>
    </row>
    <row r="2" spans="1:8" ht="15.6" x14ac:dyDescent="0.3">
      <c r="A2" s="50" t="str">
        <f>CONCATENATE("доходов и расходов краевого бюджета за ",period," ",H1," года")</f>
        <v>доходов и расходов краевого бюджета за сентябрь 2020 года</v>
      </c>
      <c r="B2" s="50"/>
      <c r="C2" s="50"/>
      <c r="D2" s="50"/>
      <c r="E2" s="27" t="s">
        <v>119</v>
      </c>
      <c r="F2" s="28" t="str">
        <f>TEXT(E2,"[$-FC19]ДД ММММ ГГГ \г")</f>
        <v>30 сентября 2020 г</v>
      </c>
      <c r="G2" s="28" t="str">
        <f>TEXT(E2,"[$-FC19]ДД.ММ.ГГГ \г")</f>
        <v>30.09.2020 г</v>
      </c>
      <c r="H2" s="29"/>
    </row>
    <row r="3" spans="1:8" x14ac:dyDescent="0.3">
      <c r="A3" s="1"/>
      <c r="B3" s="2"/>
      <c r="C3" s="2"/>
      <c r="D3" s="3"/>
      <c r="E3" s="28">
        <f>EndDate+1</f>
        <v>44106</v>
      </c>
      <c r="F3" s="28" t="str">
        <f>TEXT(E3,"[$-FC19]ДД ММММ ГГГ \г")</f>
        <v>02 октября 2020 г</v>
      </c>
      <c r="G3" s="28" t="str">
        <f>TEXT(E3,"[$-FC19]ДД.ММ.ГГГ \г")</f>
        <v>02.10.2020 г</v>
      </c>
      <c r="H3" s="28"/>
    </row>
    <row r="4" spans="1:8" x14ac:dyDescent="0.3">
      <c r="A4" s="4"/>
      <c r="B4" s="5"/>
      <c r="C4" s="5"/>
      <c r="D4" s="6" t="s">
        <v>0</v>
      </c>
      <c r="E4" s="28"/>
      <c r="F4" s="28"/>
      <c r="G4" s="28"/>
      <c r="H4" s="28"/>
    </row>
    <row r="5" spans="1:8" x14ac:dyDescent="0.3">
      <c r="A5" s="51" t="s">
        <v>139</v>
      </c>
      <c r="B5" s="52"/>
      <c r="C5" s="52"/>
      <c r="D5" s="41">
        <v>968396.2</v>
      </c>
      <c r="E5" s="29"/>
      <c r="F5" s="28"/>
      <c r="G5" s="28"/>
      <c r="H5" s="28"/>
    </row>
    <row r="6" spans="1:8" x14ac:dyDescent="0.3">
      <c r="A6" s="54" t="s">
        <v>1</v>
      </c>
      <c r="B6" s="60"/>
      <c r="C6" s="60"/>
      <c r="D6" s="7">
        <f>D9-D7</f>
        <v>2075282.8381000003</v>
      </c>
      <c r="E6" s="28" t="str">
        <f>IF(F1="01","январь",(IF(F1="02","февраль",(IF(F1="03","март",(IF(F1="04","апрель",(IF(F1="05","май",(IF(F1="06","июнь",(IF(F1="07","июль",(IF(F1="08","август",(IF(F1="09","сентябрь",(IF(F1="08","август",(IF(F1="09","сентябрь",(IF(F1="10","октябрь",(IF(F1="11","ноябрь","декабрь")))))))))))))))))))))))))</f>
        <v>сентябрь</v>
      </c>
      <c r="F6" s="28"/>
      <c r="G6" s="28"/>
      <c r="H6" s="28"/>
    </row>
    <row r="7" spans="1:8" x14ac:dyDescent="0.3">
      <c r="A7" s="61" t="s">
        <v>10</v>
      </c>
      <c r="B7" s="60"/>
      <c r="C7" s="60"/>
      <c r="D7" s="9">
        <v>5793684</v>
      </c>
      <c r="E7" s="28"/>
      <c r="F7" s="28"/>
      <c r="G7" s="28"/>
      <c r="H7" s="28"/>
    </row>
    <row r="8" spans="1:8" x14ac:dyDescent="0.3">
      <c r="A8" s="61" t="s">
        <v>11</v>
      </c>
      <c r="B8" s="60"/>
      <c r="C8" s="60"/>
      <c r="D8" s="9">
        <v>2473584</v>
      </c>
      <c r="E8" s="28" t="s">
        <v>33</v>
      </c>
    </row>
    <row r="9" spans="1:8" x14ac:dyDescent="0.3">
      <c r="A9" s="62" t="s">
        <v>12</v>
      </c>
      <c r="B9" s="63"/>
      <c r="C9" s="63"/>
      <c r="D9" s="41">
        <f>D11+D10-D5</f>
        <v>7868966.8381000003</v>
      </c>
      <c r="E9" s="28" t="s">
        <v>34</v>
      </c>
    </row>
    <row r="10" spans="1:8" x14ac:dyDescent="0.3">
      <c r="A10" s="62" t="s">
        <v>13</v>
      </c>
      <c r="B10" s="63"/>
      <c r="C10" s="63"/>
      <c r="D10" s="41">
        <f>B78+'Муниципальные районы'!P46</f>
        <v>7398922.4381000008</v>
      </c>
    </row>
    <row r="11" spans="1:8" x14ac:dyDescent="0.3">
      <c r="A11" s="53" t="s">
        <v>140</v>
      </c>
      <c r="B11" s="54"/>
      <c r="C11" s="54"/>
      <c r="D11" s="8">
        <v>1438440.6</v>
      </c>
    </row>
    <row r="12" spans="1:8" x14ac:dyDescent="0.3">
      <c r="A12" s="64" t="s">
        <v>14</v>
      </c>
      <c r="B12" s="65"/>
      <c r="C12" s="65"/>
      <c r="D12" s="8"/>
    </row>
    <row r="13" spans="1:8" x14ac:dyDescent="0.3">
      <c r="A13" s="64" t="s">
        <v>15</v>
      </c>
      <c r="B13" s="65"/>
      <c r="C13" s="65"/>
      <c r="D13" s="8">
        <f>SUM(D15:D31)</f>
        <v>140093.19999999998</v>
      </c>
    </row>
    <row r="14" spans="1:8" s="40" customFormat="1" ht="28.2" customHeight="1" x14ac:dyDescent="0.3">
      <c r="A14" s="47" t="s">
        <v>121</v>
      </c>
      <c r="B14" s="48"/>
      <c r="C14" s="49"/>
      <c r="D14" s="46">
        <v>0.3</v>
      </c>
    </row>
    <row r="15" spans="1:8" s="45" customFormat="1" ht="16.8" customHeight="1" x14ac:dyDescent="0.3">
      <c r="A15" s="47" t="s">
        <v>131</v>
      </c>
      <c r="B15" s="48"/>
      <c r="C15" s="49"/>
      <c r="D15" s="46">
        <v>64.7</v>
      </c>
    </row>
    <row r="16" spans="1:8" s="40" customFormat="1" x14ac:dyDescent="0.3">
      <c r="A16" s="47" t="s">
        <v>122</v>
      </c>
      <c r="B16" s="48"/>
      <c r="C16" s="49"/>
      <c r="D16" s="46">
        <v>10.1</v>
      </c>
    </row>
    <row r="17" spans="1:4" s="45" customFormat="1" x14ac:dyDescent="0.3">
      <c r="A17" s="47" t="s">
        <v>132</v>
      </c>
      <c r="B17" s="48"/>
      <c r="C17" s="49"/>
      <c r="D17" s="46">
        <v>846</v>
      </c>
    </row>
    <row r="18" spans="1:4" s="45" customFormat="1" x14ac:dyDescent="0.3">
      <c r="A18" s="47" t="s">
        <v>133</v>
      </c>
      <c r="B18" s="48"/>
      <c r="C18" s="49"/>
      <c r="D18" s="46">
        <v>29.7</v>
      </c>
    </row>
    <row r="19" spans="1:4" s="45" customFormat="1" x14ac:dyDescent="0.3">
      <c r="A19" s="47" t="s">
        <v>123</v>
      </c>
      <c r="B19" s="48"/>
      <c r="C19" s="49"/>
      <c r="D19" s="46">
        <v>30.2</v>
      </c>
    </row>
    <row r="20" spans="1:4" s="45" customFormat="1" x14ac:dyDescent="0.3">
      <c r="A20" s="47" t="s">
        <v>124</v>
      </c>
      <c r="B20" s="48"/>
      <c r="C20" s="49"/>
      <c r="D20" s="46">
        <v>996.5</v>
      </c>
    </row>
    <row r="21" spans="1:4" s="45" customFormat="1" x14ac:dyDescent="0.3">
      <c r="A21" s="47" t="s">
        <v>125</v>
      </c>
      <c r="B21" s="48"/>
      <c r="C21" s="49"/>
      <c r="D21" s="46">
        <v>44.2</v>
      </c>
    </row>
    <row r="22" spans="1:4" s="40" customFormat="1" ht="72" customHeight="1" x14ac:dyDescent="0.3">
      <c r="A22" s="47" t="s">
        <v>134</v>
      </c>
      <c r="B22" s="48"/>
      <c r="C22" s="49"/>
      <c r="D22" s="46">
        <v>0.7</v>
      </c>
    </row>
    <row r="23" spans="1:4" s="40" customFormat="1" ht="100.8" customHeight="1" x14ac:dyDescent="0.3">
      <c r="A23" s="47" t="s">
        <v>135</v>
      </c>
      <c r="B23" s="48"/>
      <c r="C23" s="49"/>
      <c r="D23" s="46">
        <v>573.79999999999995</v>
      </c>
    </row>
    <row r="24" spans="1:4" s="40" customFormat="1" ht="28.8" customHeight="1" x14ac:dyDescent="0.3">
      <c r="A24" s="47" t="s">
        <v>126</v>
      </c>
      <c r="B24" s="48"/>
      <c r="C24" s="49"/>
      <c r="D24" s="46">
        <v>2498.5</v>
      </c>
    </row>
    <row r="25" spans="1:4" s="40" customFormat="1" ht="19.8" customHeight="1" x14ac:dyDescent="0.3">
      <c r="A25" s="47" t="s">
        <v>136</v>
      </c>
      <c r="B25" s="48"/>
      <c r="C25" s="49"/>
      <c r="D25" s="46">
        <v>1575.8</v>
      </c>
    </row>
    <row r="26" spans="1:4" s="40" customFormat="1" ht="33" customHeight="1" x14ac:dyDescent="0.3">
      <c r="A26" s="47" t="s">
        <v>127</v>
      </c>
      <c r="B26" s="48"/>
      <c r="C26" s="49"/>
      <c r="D26" s="46">
        <v>804.9</v>
      </c>
    </row>
    <row r="27" spans="1:4" s="40" customFormat="1" ht="34.799999999999997" customHeight="1" x14ac:dyDescent="0.3">
      <c r="A27" s="47" t="s">
        <v>128</v>
      </c>
      <c r="B27" s="48"/>
      <c r="C27" s="49"/>
      <c r="D27" s="46">
        <v>4.7</v>
      </c>
    </row>
    <row r="28" spans="1:4" s="40" customFormat="1" ht="30.6" customHeight="1" x14ac:dyDescent="0.3">
      <c r="A28" s="47" t="s">
        <v>137</v>
      </c>
      <c r="B28" s="48"/>
      <c r="C28" s="49"/>
      <c r="D28" s="46">
        <v>250</v>
      </c>
    </row>
    <row r="29" spans="1:4" s="40" customFormat="1" ht="26.4" customHeight="1" x14ac:dyDescent="0.3">
      <c r="A29" s="47" t="s">
        <v>138</v>
      </c>
      <c r="B29" s="48"/>
      <c r="C29" s="49"/>
      <c r="D29" s="46">
        <v>14.1</v>
      </c>
    </row>
    <row r="30" spans="1:4" s="40" customFormat="1" ht="56.4" customHeight="1" x14ac:dyDescent="0.3">
      <c r="A30" s="47" t="s">
        <v>129</v>
      </c>
      <c r="B30" s="48"/>
      <c r="C30" s="49"/>
      <c r="D30" s="46">
        <v>103324.9</v>
      </c>
    </row>
    <row r="31" spans="1:4" s="40" customFormat="1" ht="44.4" customHeight="1" x14ac:dyDescent="0.3">
      <c r="A31" s="47" t="s">
        <v>130</v>
      </c>
      <c r="B31" s="48"/>
      <c r="C31" s="49"/>
      <c r="D31" s="46">
        <v>29024.400000000001</v>
      </c>
    </row>
    <row r="32" spans="1:4" s="40" customFormat="1" x14ac:dyDescent="0.3">
      <c r="A32" s="43"/>
      <c r="B32" s="44"/>
      <c r="C32" s="44"/>
      <c r="D32" s="42"/>
    </row>
    <row r="33" spans="1:4" x14ac:dyDescent="0.3">
      <c r="A33" s="22"/>
      <c r="B33" s="23"/>
      <c r="C33" s="23"/>
      <c r="D33" s="21"/>
    </row>
    <row r="34" spans="1:4" x14ac:dyDescent="0.3">
      <c r="A34" s="24" t="s">
        <v>16</v>
      </c>
      <c r="B34" s="10"/>
      <c r="C34" s="10"/>
      <c r="D34" s="11"/>
    </row>
    <row r="35" spans="1:4" x14ac:dyDescent="0.3">
      <c r="A35" s="55" t="s">
        <v>17</v>
      </c>
      <c r="B35" s="57" t="s">
        <v>2</v>
      </c>
      <c r="C35" s="58" t="s">
        <v>3</v>
      </c>
      <c r="D35" s="59"/>
    </row>
    <row r="36" spans="1:4" ht="90" customHeight="1" x14ac:dyDescent="0.3">
      <c r="A36" s="56"/>
      <c r="B36" s="57"/>
      <c r="C36" s="25" t="s">
        <v>4</v>
      </c>
      <c r="D36" s="25" t="s">
        <v>5</v>
      </c>
    </row>
    <row r="37" spans="1:4" x14ac:dyDescent="0.3">
      <c r="A37" s="12" t="s">
        <v>78</v>
      </c>
      <c r="B37" s="36">
        <v>20009.12961</v>
      </c>
      <c r="C37" s="36">
        <v>13073.514380000001</v>
      </c>
      <c r="D37" s="36">
        <v>2786.6781000000001</v>
      </c>
    </row>
    <row r="38" spans="1:4" x14ac:dyDescent="0.3">
      <c r="A38" s="12" t="s">
        <v>79</v>
      </c>
      <c r="B38" s="36">
        <v>6903.3816699999998</v>
      </c>
      <c r="C38" s="36">
        <v>4825.6555099999996</v>
      </c>
      <c r="D38" s="36">
        <v>1337.3673799999999</v>
      </c>
    </row>
    <row r="39" spans="1:4" x14ac:dyDescent="0.3">
      <c r="A39" s="12" t="s">
        <v>80</v>
      </c>
      <c r="B39" s="36">
        <v>8750.3717799999995</v>
      </c>
      <c r="C39" s="36">
        <v>8071.8923599999998</v>
      </c>
      <c r="D39" s="36">
        <v>678.47942</v>
      </c>
    </row>
    <row r="40" spans="1:4" x14ac:dyDescent="0.3">
      <c r="A40" s="12" t="s">
        <v>81</v>
      </c>
      <c r="B40" s="36">
        <v>94465.505730000004</v>
      </c>
      <c r="C40" s="36">
        <v>22569.857410000001</v>
      </c>
      <c r="D40" s="36">
        <v>7273.3129499999995</v>
      </c>
    </row>
    <row r="41" spans="1:4" ht="27.6" x14ac:dyDescent="0.3">
      <c r="A41" s="12" t="s">
        <v>82</v>
      </c>
      <c r="B41" s="36">
        <v>94919.288310000004</v>
      </c>
      <c r="C41" s="36">
        <v>4447.0245199999999</v>
      </c>
      <c r="D41" s="36">
        <v>1195.5919899999999</v>
      </c>
    </row>
    <row r="42" spans="1:4" x14ac:dyDescent="0.3">
      <c r="A42" s="12" t="s">
        <v>83</v>
      </c>
      <c r="B42" s="36">
        <v>6974.0898800000004</v>
      </c>
      <c r="C42" s="36">
        <v>2374.28343</v>
      </c>
      <c r="D42" s="36">
        <v>584.90056000000004</v>
      </c>
    </row>
    <row r="43" spans="1:4" x14ac:dyDescent="0.3">
      <c r="A43" s="12" t="s">
        <v>84</v>
      </c>
      <c r="B43" s="36">
        <v>2024.78863</v>
      </c>
      <c r="C43" s="36">
        <v>1610.6483700000001</v>
      </c>
      <c r="D43" s="36">
        <v>312.49874999999997</v>
      </c>
    </row>
    <row r="44" spans="1:4" ht="27.6" x14ac:dyDescent="0.3">
      <c r="A44" s="12" t="s">
        <v>85</v>
      </c>
      <c r="B44" s="36">
        <v>483097.15396000003</v>
      </c>
      <c r="C44" s="36">
        <v>8338.5988400000006</v>
      </c>
      <c r="D44" s="36">
        <v>2078.9697999999999</v>
      </c>
    </row>
    <row r="45" spans="1:4" x14ac:dyDescent="0.3">
      <c r="A45" s="12" t="s">
        <v>86</v>
      </c>
      <c r="B45" s="36">
        <v>21506.744930000001</v>
      </c>
      <c r="C45" s="36">
        <v>4625.6993300000004</v>
      </c>
      <c r="D45" s="36">
        <v>2057.77378</v>
      </c>
    </row>
    <row r="46" spans="1:4" x14ac:dyDescent="0.3">
      <c r="A46" s="12" t="s">
        <v>87</v>
      </c>
      <c r="B46" s="36">
        <v>411662.15555000002</v>
      </c>
      <c r="C46" s="36">
        <v>9534.9975099999992</v>
      </c>
      <c r="D46" s="36">
        <v>2064.6499399999998</v>
      </c>
    </row>
    <row r="47" spans="1:4" x14ac:dyDescent="0.3">
      <c r="A47" s="12" t="s">
        <v>88</v>
      </c>
      <c r="B47" s="36">
        <v>303892.82597000001</v>
      </c>
      <c r="C47" s="36">
        <v>5302.4102700000003</v>
      </c>
      <c r="D47" s="36">
        <v>1459.40479</v>
      </c>
    </row>
    <row r="48" spans="1:4" x14ac:dyDescent="0.3">
      <c r="A48" s="12" t="s">
        <v>89</v>
      </c>
      <c r="B48" s="36">
        <v>909495.46591999999</v>
      </c>
      <c r="C48" s="36">
        <v>22316.705549999999</v>
      </c>
      <c r="D48" s="36">
        <v>7984.3460299999997</v>
      </c>
    </row>
    <row r="49" spans="1:4" x14ac:dyDescent="0.3">
      <c r="A49" s="12" t="s">
        <v>90</v>
      </c>
      <c r="B49" s="36">
        <v>808065.6825</v>
      </c>
      <c r="C49" s="36">
        <v>18299.50576</v>
      </c>
      <c r="D49" s="36">
        <v>7611.1566000000003</v>
      </c>
    </row>
    <row r="50" spans="1:4" x14ac:dyDescent="0.3">
      <c r="A50" s="12" t="s">
        <v>91</v>
      </c>
      <c r="B50" s="36">
        <v>83757.030469999998</v>
      </c>
      <c r="C50" s="36">
        <v>4297.8369000000002</v>
      </c>
      <c r="D50" s="36">
        <v>555.13156000000004</v>
      </c>
    </row>
    <row r="51" spans="1:4" ht="27.6" x14ac:dyDescent="0.3">
      <c r="A51" s="12" t="s">
        <v>92</v>
      </c>
      <c r="B51" s="36">
        <v>108623.64344</v>
      </c>
      <c r="C51" s="36">
        <v>54654.55803</v>
      </c>
      <c r="D51" s="36">
        <v>16107.580669999999</v>
      </c>
    </row>
    <row r="52" spans="1:4" x14ac:dyDescent="0.3">
      <c r="A52" s="12" t="s">
        <v>93</v>
      </c>
      <c r="B52" s="36">
        <v>35816.033739999999</v>
      </c>
      <c r="C52" s="36">
        <v>1045.3079700000001</v>
      </c>
      <c r="D52" s="36">
        <v>313.45256000000001</v>
      </c>
    </row>
    <row r="53" spans="1:4" x14ac:dyDescent="0.3">
      <c r="A53" s="12" t="s">
        <v>94</v>
      </c>
      <c r="B53" s="36">
        <v>17305.23847</v>
      </c>
      <c r="C53" s="36">
        <v>3464.30258</v>
      </c>
      <c r="D53" s="36">
        <v>849.16600000000005</v>
      </c>
    </row>
    <row r="54" spans="1:4" ht="27.6" x14ac:dyDescent="0.3">
      <c r="A54" s="12" t="s">
        <v>95</v>
      </c>
      <c r="B54" s="36">
        <v>84625.423880000002</v>
      </c>
      <c r="C54" s="36">
        <v>19056.811369999999</v>
      </c>
      <c r="D54" s="36">
        <v>5045.9751500000002</v>
      </c>
    </row>
    <row r="55" spans="1:4" x14ac:dyDescent="0.3">
      <c r="A55" s="12" t="s">
        <v>96</v>
      </c>
      <c r="B55" s="36">
        <v>13824.81907</v>
      </c>
      <c r="C55" s="36">
        <v>965.10770000000002</v>
      </c>
      <c r="D55" s="36">
        <v>274.024</v>
      </c>
    </row>
    <row r="56" spans="1:4" x14ac:dyDescent="0.3">
      <c r="A56" s="12" t="s">
        <v>97</v>
      </c>
      <c r="B56" s="36">
        <v>741318.33959999995</v>
      </c>
      <c r="C56" s="36">
        <v>7844.7973400000001</v>
      </c>
      <c r="D56" s="36">
        <v>2014.7372800000001</v>
      </c>
    </row>
    <row r="57" spans="1:4" x14ac:dyDescent="0.3">
      <c r="A57" s="12" t="s">
        <v>98</v>
      </c>
      <c r="B57" s="36">
        <v>23992.564620000001</v>
      </c>
      <c r="C57" s="36">
        <v>13460.755279999999</v>
      </c>
      <c r="D57" s="36">
        <v>3808.9681999999998</v>
      </c>
    </row>
    <row r="58" spans="1:4" x14ac:dyDescent="0.3">
      <c r="A58" s="12" t="s">
        <v>99</v>
      </c>
      <c r="B58" s="36">
        <v>4129.6607800000002</v>
      </c>
      <c r="C58" s="36">
        <v>2932.0333000000001</v>
      </c>
      <c r="D58" s="36">
        <v>711.67048</v>
      </c>
    </row>
    <row r="59" spans="1:4" x14ac:dyDescent="0.3">
      <c r="A59" s="12" t="s">
        <v>100</v>
      </c>
      <c r="B59" s="36">
        <v>1568.3652400000001</v>
      </c>
      <c r="C59" s="36">
        <v>1180.6690000000001</v>
      </c>
      <c r="D59" s="36">
        <v>330.98500000000001</v>
      </c>
    </row>
    <row r="60" spans="1:4" x14ac:dyDescent="0.3">
      <c r="A60" s="12" t="s">
        <v>101</v>
      </c>
      <c r="B60" s="36">
        <v>2402.4317500000002</v>
      </c>
      <c r="C60" s="36">
        <v>1823.7364399999999</v>
      </c>
      <c r="D60" s="36">
        <v>465</v>
      </c>
    </row>
    <row r="61" spans="1:4" x14ac:dyDescent="0.3">
      <c r="A61" s="12" t="s">
        <v>102</v>
      </c>
      <c r="B61" s="36">
        <v>5104.2155000000002</v>
      </c>
      <c r="C61" s="36">
        <v>3346.5338999999999</v>
      </c>
      <c r="D61" s="36">
        <v>1203.1159700000001</v>
      </c>
    </row>
    <row r="62" spans="1:4" x14ac:dyDescent="0.3">
      <c r="A62" s="12" t="s">
        <v>103</v>
      </c>
      <c r="B62" s="36">
        <v>1452.1140499999999</v>
      </c>
      <c r="C62" s="36">
        <v>1121.1108300000001</v>
      </c>
      <c r="D62" s="36">
        <v>293.79611</v>
      </c>
    </row>
    <row r="63" spans="1:4" x14ac:dyDescent="0.3">
      <c r="A63" s="12" t="s">
        <v>104</v>
      </c>
      <c r="B63" s="36">
        <v>1101.1437699999999</v>
      </c>
      <c r="C63" s="36">
        <v>752.89094999999998</v>
      </c>
      <c r="D63" s="36">
        <v>229.52691999999999</v>
      </c>
    </row>
    <row r="64" spans="1:4" x14ac:dyDescent="0.3">
      <c r="A64" s="12" t="s">
        <v>105</v>
      </c>
      <c r="B64" s="36">
        <v>16374.03966</v>
      </c>
      <c r="C64" s="36">
        <v>3589.1054399999998</v>
      </c>
      <c r="D64" s="36">
        <v>589.46555999999998</v>
      </c>
    </row>
    <row r="65" spans="1:4" x14ac:dyDescent="0.3">
      <c r="A65" s="12" t="s">
        <v>106</v>
      </c>
      <c r="B65" s="36">
        <v>937059.4852</v>
      </c>
      <c r="C65" s="36">
        <v>18200.50532</v>
      </c>
      <c r="D65" s="36">
        <v>5806.0637699999997</v>
      </c>
    </row>
    <row r="66" spans="1:4" ht="27.6" x14ac:dyDescent="0.3">
      <c r="A66" s="12" t="s">
        <v>107</v>
      </c>
      <c r="B66" s="36">
        <v>251.73945000000001</v>
      </c>
      <c r="C66" s="36">
        <v>181.81641999999999</v>
      </c>
      <c r="D66" s="36">
        <v>54.90822</v>
      </c>
    </row>
    <row r="67" spans="1:4" x14ac:dyDescent="0.3">
      <c r="A67" s="12" t="s">
        <v>108</v>
      </c>
      <c r="B67" s="36">
        <v>11500.703960000001</v>
      </c>
      <c r="C67" s="36">
        <v>3989.8430600000002</v>
      </c>
      <c r="D67" s="36">
        <v>1050.1643099999999</v>
      </c>
    </row>
    <row r="68" spans="1:4" x14ac:dyDescent="0.3">
      <c r="A68" s="12" t="s">
        <v>109</v>
      </c>
      <c r="B68" s="36">
        <v>129377.97562</v>
      </c>
      <c r="C68" s="36">
        <v>1750.5121200000001</v>
      </c>
      <c r="D68" s="36">
        <v>612.09315000000004</v>
      </c>
    </row>
    <row r="69" spans="1:4" x14ac:dyDescent="0.3">
      <c r="A69" s="12" t="s">
        <v>110</v>
      </c>
      <c r="B69" s="36">
        <v>39628.849139999998</v>
      </c>
      <c r="C69" s="36">
        <v>15895.4648</v>
      </c>
      <c r="D69" s="36">
        <v>5503.4173899999996</v>
      </c>
    </row>
    <row r="70" spans="1:4" x14ac:dyDescent="0.3">
      <c r="A70" s="12" t="s">
        <v>111</v>
      </c>
      <c r="B70" s="36">
        <v>10937.475539999999</v>
      </c>
      <c r="C70" s="36">
        <v>1396.2812699999999</v>
      </c>
      <c r="D70" s="36">
        <v>349.60327000000001</v>
      </c>
    </row>
    <row r="71" spans="1:4" x14ac:dyDescent="0.3">
      <c r="A71" s="12" t="s">
        <v>112</v>
      </c>
      <c r="B71" s="36">
        <v>2915.2558199999999</v>
      </c>
      <c r="C71" s="36">
        <v>912.67765999999995</v>
      </c>
      <c r="D71" s="36"/>
    </row>
    <row r="72" spans="1:4" x14ac:dyDescent="0.3">
      <c r="A72" s="12" t="s">
        <v>113</v>
      </c>
      <c r="B72" s="36">
        <v>7815.1119200000003</v>
      </c>
      <c r="C72" s="36">
        <v>1494.5102199999999</v>
      </c>
      <c r="D72" s="36">
        <v>444.16370000000001</v>
      </c>
    </row>
    <row r="73" spans="1:4" x14ac:dyDescent="0.3">
      <c r="A73" s="12" t="s">
        <v>114</v>
      </c>
      <c r="B73" s="36">
        <v>34326.749100000001</v>
      </c>
      <c r="C73" s="36">
        <v>927.22951999999998</v>
      </c>
      <c r="D73" s="36">
        <v>208.83861999999999</v>
      </c>
    </row>
    <row r="74" spans="1:4" x14ac:dyDescent="0.3">
      <c r="A74" s="12" t="s">
        <v>115</v>
      </c>
      <c r="B74" s="36">
        <v>631.13304000000005</v>
      </c>
      <c r="C74" s="36">
        <v>200.68526</v>
      </c>
      <c r="D74" s="36">
        <v>186.27034</v>
      </c>
    </row>
    <row r="75" spans="1:4" ht="27.6" x14ac:dyDescent="0.3">
      <c r="A75" s="12" t="s">
        <v>116</v>
      </c>
      <c r="B75" s="36">
        <v>8953.0035200000002</v>
      </c>
      <c r="C75" s="36">
        <v>6888.3034100000004</v>
      </c>
      <c r="D75" s="36">
        <v>1276.71047</v>
      </c>
    </row>
    <row r="76" spans="1:4" x14ac:dyDescent="0.3">
      <c r="A76" s="12" t="s">
        <v>117</v>
      </c>
      <c r="B76" s="36">
        <v>15385.53866</v>
      </c>
      <c r="C76" s="36">
        <v>887.01775999999995</v>
      </c>
      <c r="D76" s="36">
        <v>179.28092000000001</v>
      </c>
    </row>
    <row r="77" spans="1:4" x14ac:dyDescent="0.3">
      <c r="A77" s="12" t="s">
        <v>118</v>
      </c>
      <c r="B77" s="36">
        <v>10800.63881</v>
      </c>
      <c r="C77" s="36">
        <v>2079.1922800000002</v>
      </c>
      <c r="D77" s="36">
        <v>721.91184999999996</v>
      </c>
    </row>
    <row r="78" spans="1:4" x14ac:dyDescent="0.3">
      <c r="A78" s="26" t="s">
        <v>2</v>
      </c>
      <c r="B78" s="37">
        <v>5522745.3082600003</v>
      </c>
      <c r="C78" s="37">
        <v>299730.38936999999</v>
      </c>
      <c r="D78" s="37">
        <v>86611.151559999998</v>
      </c>
    </row>
  </sheetData>
  <mergeCells count="32">
    <mergeCell ref="A1:D1"/>
    <mergeCell ref="A2:D2"/>
    <mergeCell ref="A5:C5"/>
    <mergeCell ref="A11:C11"/>
    <mergeCell ref="A35:A36"/>
    <mergeCell ref="B35:B36"/>
    <mergeCell ref="C35:D35"/>
    <mergeCell ref="A6:C6"/>
    <mergeCell ref="A7:C7"/>
    <mergeCell ref="A8:C8"/>
    <mergeCell ref="A9:C9"/>
    <mergeCell ref="A10:C10"/>
    <mergeCell ref="A12:C12"/>
    <mergeCell ref="A13:C13"/>
    <mergeCell ref="A27:C27"/>
    <mergeCell ref="A28:C28"/>
    <mergeCell ref="A29:C29"/>
    <mergeCell ref="A30:C30"/>
    <mergeCell ref="A31:C31"/>
    <mergeCell ref="A22:C22"/>
    <mergeCell ref="A23:C23"/>
    <mergeCell ref="A24:C24"/>
    <mergeCell ref="A25:C25"/>
    <mergeCell ref="A26:C26"/>
    <mergeCell ref="A19:C19"/>
    <mergeCell ref="A20:C20"/>
    <mergeCell ref="A21:C21"/>
    <mergeCell ref="A14:C14"/>
    <mergeCell ref="A16:C16"/>
    <mergeCell ref="A15:C15"/>
    <mergeCell ref="A17:C17"/>
    <mergeCell ref="A18:C18"/>
  </mergeCells>
  <pageMargins left="0.70866141732283472" right="0.37" top="0.35" bottom="0.39" header="0.31496062992125984" footer="0.2"/>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topLeftCell="A43" zoomScaleNormal="100" zoomScaleSheetLayoutView="100" workbookViewId="0">
      <selection activeCell="K4" sqref="K4"/>
    </sheetView>
  </sheetViews>
  <sheetFormatPr defaultRowHeight="14.4" x14ac:dyDescent="0.3"/>
  <cols>
    <col min="1" max="1" width="44.77734375" customWidth="1"/>
    <col min="2" max="2" width="14.21875" customWidth="1"/>
    <col min="3" max="4" width="13.21875" customWidth="1"/>
    <col min="5" max="5" width="13.109375" customWidth="1"/>
    <col min="6" max="6" width="13.21875" customWidth="1"/>
    <col min="7" max="7" width="13.109375" customWidth="1"/>
    <col min="8" max="8" width="13.5546875" customWidth="1"/>
    <col min="9" max="9" width="13.109375" customWidth="1"/>
    <col min="10" max="10" width="12.6640625" customWidth="1"/>
    <col min="11" max="11" width="11" customWidth="1"/>
    <col min="12" max="12" width="13.44140625" customWidth="1"/>
    <col min="13" max="13" width="13" customWidth="1"/>
    <col min="14" max="14" width="13.109375" customWidth="1"/>
    <col min="15" max="15" width="14.44140625" customWidth="1"/>
    <col min="16" max="16" width="13.33203125" customWidth="1"/>
  </cols>
  <sheetData>
    <row r="1" spans="1:20" s="16" customFormat="1" ht="15.6" x14ac:dyDescent="0.3">
      <c r="A1" s="19"/>
      <c r="C1" s="17" t="s">
        <v>8</v>
      </c>
    </row>
    <row r="2" spans="1:20" x14ac:dyDescent="0.3">
      <c r="A2" s="20" t="str">
        <f>TEXT(EndData2,"[$-FC19]ДД.ММ.ГГГ")</f>
        <v>00.01.1900</v>
      </c>
      <c r="C2" s="13"/>
      <c r="P2" s="66" t="s">
        <v>7</v>
      </c>
    </row>
    <row r="3" spans="1:20" s="15" customFormat="1" ht="52.8" x14ac:dyDescent="0.25">
      <c r="A3" s="18" t="s">
        <v>18</v>
      </c>
      <c r="B3" s="34" t="s">
        <v>19</v>
      </c>
      <c r="C3" s="35" t="s">
        <v>20</v>
      </c>
      <c r="D3" s="35" t="s">
        <v>21</v>
      </c>
      <c r="E3" s="35" t="s">
        <v>22</v>
      </c>
      <c r="F3" s="35" t="s">
        <v>23</v>
      </c>
      <c r="G3" s="35" t="s">
        <v>24</v>
      </c>
      <c r="H3" s="35" t="s">
        <v>25</v>
      </c>
      <c r="I3" s="35" t="s">
        <v>26</v>
      </c>
      <c r="J3" s="35" t="s">
        <v>27</v>
      </c>
      <c r="K3" s="35" t="s">
        <v>28</v>
      </c>
      <c r="L3" s="35" t="s">
        <v>29</v>
      </c>
      <c r="M3" s="35" t="s">
        <v>30</v>
      </c>
      <c r="N3" s="35" t="s">
        <v>31</v>
      </c>
      <c r="O3" s="35" t="s">
        <v>32</v>
      </c>
      <c r="P3" s="14" t="s">
        <v>6</v>
      </c>
    </row>
    <row r="4" spans="1:20" ht="41.4" x14ac:dyDescent="0.3">
      <c r="A4" s="33" t="s">
        <v>35</v>
      </c>
      <c r="B4" s="38"/>
      <c r="C4" s="38">
        <v>18351.832999999999</v>
      </c>
      <c r="D4" s="38">
        <v>26609.606329999999</v>
      </c>
      <c r="E4" s="38">
        <v>17670</v>
      </c>
      <c r="F4" s="38">
        <v>700</v>
      </c>
      <c r="G4" s="38">
        <v>28568.833340000001</v>
      </c>
      <c r="H4" s="38">
        <v>3761</v>
      </c>
      <c r="I4" s="38">
        <v>7000</v>
      </c>
      <c r="J4" s="38">
        <v>12512.332</v>
      </c>
      <c r="K4" s="38">
        <v>5835.25</v>
      </c>
      <c r="L4" s="38">
        <v>28932.583330000001</v>
      </c>
      <c r="M4" s="38">
        <v>586.91666999999995</v>
      </c>
      <c r="N4" s="38">
        <v>25203.916000000001</v>
      </c>
      <c r="O4" s="38">
        <v>14776.75</v>
      </c>
      <c r="P4" s="39">
        <v>190509.02067</v>
      </c>
      <c r="Q4" s="32"/>
      <c r="R4" s="32"/>
      <c r="S4" s="32"/>
      <c r="T4" s="32"/>
    </row>
    <row r="5" spans="1:20" ht="27.6" x14ac:dyDescent="0.3">
      <c r="A5" s="33" t="s">
        <v>36</v>
      </c>
      <c r="B5" s="38">
        <v>50321.068859999999</v>
      </c>
      <c r="C5" s="38">
        <v>11388.94656</v>
      </c>
      <c r="D5" s="38">
        <v>9897.3410000000003</v>
      </c>
      <c r="E5" s="38">
        <v>9680.0257799999999</v>
      </c>
      <c r="F5" s="38">
        <v>172.30178000000001</v>
      </c>
      <c r="G5" s="38">
        <v>31362.27607</v>
      </c>
      <c r="H5" s="38">
        <v>10003.62039</v>
      </c>
      <c r="I5" s="38">
        <v>596.80287999999996</v>
      </c>
      <c r="J5" s="38">
        <v>3100.04423</v>
      </c>
      <c r="K5" s="38">
        <v>4071.2069000000001</v>
      </c>
      <c r="L5" s="38">
        <v>509.20468</v>
      </c>
      <c r="M5" s="38">
        <v>608.00891000000001</v>
      </c>
      <c r="N5" s="38">
        <v>6670.2105700000002</v>
      </c>
      <c r="O5" s="38">
        <v>645.50779999999997</v>
      </c>
      <c r="P5" s="39">
        <v>139026.56641</v>
      </c>
      <c r="Q5" s="32"/>
      <c r="R5" s="32"/>
      <c r="S5" s="32"/>
      <c r="T5" s="32"/>
    </row>
    <row r="6" spans="1:20" ht="41.4" x14ac:dyDescent="0.3">
      <c r="A6" s="33" t="s">
        <v>37</v>
      </c>
      <c r="B6" s="38">
        <v>111604.22312</v>
      </c>
      <c r="C6" s="38">
        <v>17542.12</v>
      </c>
      <c r="D6" s="38">
        <v>278.13299999999998</v>
      </c>
      <c r="E6" s="38">
        <v>11448</v>
      </c>
      <c r="F6" s="38"/>
      <c r="G6" s="38">
        <v>16619.083330000001</v>
      </c>
      <c r="H6" s="38">
        <v>14000</v>
      </c>
      <c r="I6" s="38">
        <v>3295.9</v>
      </c>
      <c r="J6" s="38"/>
      <c r="K6" s="38">
        <v>5321.08</v>
      </c>
      <c r="L6" s="38">
        <v>54942.021430000001</v>
      </c>
      <c r="M6" s="38"/>
      <c r="N6" s="38">
        <v>11734</v>
      </c>
      <c r="O6" s="38">
        <v>58852.368600000002</v>
      </c>
      <c r="P6" s="39">
        <v>305636.92947999999</v>
      </c>
      <c r="Q6" s="32"/>
      <c r="R6" s="32"/>
      <c r="S6" s="32"/>
      <c r="T6" s="32"/>
    </row>
    <row r="7" spans="1:20" ht="82.8" x14ac:dyDescent="0.3">
      <c r="A7" s="33" t="s">
        <v>38</v>
      </c>
      <c r="B7" s="38">
        <v>22581.638729999999</v>
      </c>
      <c r="C7" s="38">
        <v>19299.239570000002</v>
      </c>
      <c r="D7" s="38">
        <v>816</v>
      </c>
      <c r="E7" s="38">
        <v>4488.1987099999997</v>
      </c>
      <c r="F7" s="38"/>
      <c r="G7" s="38">
        <v>2315.1999999999998</v>
      </c>
      <c r="H7" s="38">
        <v>270</v>
      </c>
      <c r="I7" s="38">
        <v>270</v>
      </c>
      <c r="J7" s="38">
        <v>2440.2488800000001</v>
      </c>
      <c r="K7" s="38">
        <v>6848.4516599999997</v>
      </c>
      <c r="L7" s="38">
        <v>3262.0087800000001</v>
      </c>
      <c r="M7" s="38">
        <v>243.78749999999999</v>
      </c>
      <c r="N7" s="38"/>
      <c r="O7" s="38">
        <v>568.09670000000006</v>
      </c>
      <c r="P7" s="39">
        <v>63402.87053</v>
      </c>
      <c r="Q7" s="32"/>
      <c r="R7" s="32"/>
      <c r="S7" s="32"/>
      <c r="T7" s="32"/>
    </row>
    <row r="8" spans="1:20" ht="41.4" x14ac:dyDescent="0.3">
      <c r="A8" s="33" t="s">
        <v>39</v>
      </c>
      <c r="B8" s="38">
        <v>35738.71948</v>
      </c>
      <c r="C8" s="38"/>
      <c r="D8" s="38"/>
      <c r="E8" s="38"/>
      <c r="F8" s="38"/>
      <c r="G8" s="38"/>
      <c r="H8" s="38"/>
      <c r="I8" s="38"/>
      <c r="J8" s="38"/>
      <c r="K8" s="38">
        <v>5726.0942800000003</v>
      </c>
      <c r="L8" s="38"/>
      <c r="M8" s="38"/>
      <c r="N8" s="38"/>
      <c r="O8" s="38"/>
      <c r="P8" s="39">
        <v>41464.813759999997</v>
      </c>
      <c r="Q8" s="32"/>
      <c r="R8" s="32"/>
      <c r="S8" s="32"/>
      <c r="T8" s="32"/>
    </row>
    <row r="9" spans="1:20" ht="82.8" x14ac:dyDescent="0.3">
      <c r="A9" s="33" t="s">
        <v>40</v>
      </c>
      <c r="B9" s="38">
        <v>132.5</v>
      </c>
      <c r="C9" s="38"/>
      <c r="D9" s="38"/>
      <c r="E9" s="38"/>
      <c r="F9" s="38"/>
      <c r="G9" s="38"/>
      <c r="H9" s="38"/>
      <c r="I9" s="38"/>
      <c r="J9" s="38"/>
      <c r="K9" s="38"/>
      <c r="L9" s="38"/>
      <c r="M9" s="38"/>
      <c r="N9" s="38"/>
      <c r="O9" s="38"/>
      <c r="P9" s="39">
        <v>132.5</v>
      </c>
      <c r="Q9" s="32"/>
      <c r="R9" s="32"/>
      <c r="S9" s="32"/>
      <c r="T9" s="32"/>
    </row>
    <row r="10" spans="1:20" ht="69" x14ac:dyDescent="0.3">
      <c r="A10" s="33" t="s">
        <v>41</v>
      </c>
      <c r="B10" s="38"/>
      <c r="C10" s="38">
        <v>4417.6670000000004</v>
      </c>
      <c r="D10" s="38">
        <v>652.75</v>
      </c>
      <c r="E10" s="38">
        <v>505</v>
      </c>
      <c r="F10" s="38">
        <v>338.4</v>
      </c>
      <c r="G10" s="38">
        <v>654.33333000000005</v>
      </c>
      <c r="H10" s="38">
        <v>100</v>
      </c>
      <c r="I10" s="38">
        <v>50</v>
      </c>
      <c r="J10" s="38"/>
      <c r="K10" s="38"/>
      <c r="L10" s="38">
        <v>266.83332999999999</v>
      </c>
      <c r="M10" s="38">
        <v>249.5</v>
      </c>
      <c r="N10" s="38">
        <v>247.083</v>
      </c>
      <c r="O10" s="38">
        <v>164.2</v>
      </c>
      <c r="P10" s="39">
        <v>7645.7666600000002</v>
      </c>
      <c r="Q10" s="32"/>
      <c r="R10" s="32"/>
      <c r="S10" s="32"/>
      <c r="T10" s="32"/>
    </row>
    <row r="11" spans="1:20" ht="82.8" x14ac:dyDescent="0.3">
      <c r="A11" s="33" t="s">
        <v>42</v>
      </c>
      <c r="B11" s="38">
        <v>500</v>
      </c>
      <c r="C11" s="38">
        <v>242.10372000000001</v>
      </c>
      <c r="D11" s="38">
        <v>194.166</v>
      </c>
      <c r="E11" s="38">
        <v>96.5</v>
      </c>
      <c r="F11" s="38"/>
      <c r="G11" s="38">
        <v>89.583330000000004</v>
      </c>
      <c r="H11" s="38"/>
      <c r="I11" s="38">
        <v>150</v>
      </c>
      <c r="J11" s="38">
        <v>80.400000000000006</v>
      </c>
      <c r="K11" s="38">
        <v>62.5</v>
      </c>
      <c r="L11" s="38">
        <v>150</v>
      </c>
      <c r="M11" s="38">
        <v>92.4</v>
      </c>
      <c r="N11" s="38">
        <v>157.821</v>
      </c>
      <c r="O11" s="38">
        <v>131.81800000000001</v>
      </c>
      <c r="P11" s="39">
        <v>1947.29205</v>
      </c>
      <c r="Q11" s="32"/>
      <c r="R11" s="32"/>
      <c r="S11" s="32"/>
      <c r="T11" s="32"/>
    </row>
    <row r="12" spans="1:20" ht="55.2" x14ac:dyDescent="0.3">
      <c r="A12" s="33" t="s">
        <v>43</v>
      </c>
      <c r="B12" s="38">
        <v>250</v>
      </c>
      <c r="C12" s="38"/>
      <c r="D12" s="38">
        <v>235</v>
      </c>
      <c r="E12" s="38">
        <v>280</v>
      </c>
      <c r="F12" s="38"/>
      <c r="G12" s="38">
        <v>240</v>
      </c>
      <c r="H12" s="38"/>
      <c r="I12" s="38">
        <v>31.745999999999999</v>
      </c>
      <c r="J12" s="38">
        <v>332.9</v>
      </c>
      <c r="K12" s="38">
        <v>110</v>
      </c>
      <c r="L12" s="38">
        <v>183.99472</v>
      </c>
      <c r="M12" s="38">
        <v>70</v>
      </c>
      <c r="N12" s="38">
        <v>76.599999999999994</v>
      </c>
      <c r="O12" s="38">
        <v>69.001000000000005</v>
      </c>
      <c r="P12" s="39">
        <v>1879.24172</v>
      </c>
      <c r="Q12" s="32"/>
      <c r="R12" s="32"/>
      <c r="S12" s="32"/>
      <c r="T12" s="32"/>
    </row>
    <row r="13" spans="1:20" ht="69" x14ac:dyDescent="0.3">
      <c r="A13" s="33" t="s">
        <v>44</v>
      </c>
      <c r="B13" s="38">
        <v>800</v>
      </c>
      <c r="C13" s="38">
        <v>969.15665999999999</v>
      </c>
      <c r="D13" s="38">
        <v>377.13299999999998</v>
      </c>
      <c r="E13" s="38">
        <v>90</v>
      </c>
      <c r="F13" s="38">
        <v>41.134</v>
      </c>
      <c r="G13" s="38">
        <v>221.6</v>
      </c>
      <c r="H13" s="38"/>
      <c r="I13" s="38">
        <v>83.846000000000004</v>
      </c>
      <c r="J13" s="38">
        <v>427.45</v>
      </c>
      <c r="K13" s="38">
        <v>252</v>
      </c>
      <c r="L13" s="38">
        <v>32</v>
      </c>
      <c r="M13" s="38">
        <v>192</v>
      </c>
      <c r="N13" s="38">
        <v>268.125</v>
      </c>
      <c r="O13" s="38">
        <v>351.03733</v>
      </c>
      <c r="P13" s="39">
        <v>4105.4819900000002</v>
      </c>
      <c r="Q13" s="32"/>
      <c r="R13" s="32"/>
      <c r="S13" s="32"/>
      <c r="T13" s="32"/>
    </row>
    <row r="14" spans="1:20" ht="96.6" x14ac:dyDescent="0.3">
      <c r="A14" s="33" t="s">
        <v>45</v>
      </c>
      <c r="B14" s="38">
        <v>11654.359899999999</v>
      </c>
      <c r="C14" s="38">
        <v>300</v>
      </c>
      <c r="D14" s="38">
        <v>100</v>
      </c>
      <c r="E14" s="38"/>
      <c r="F14" s="38"/>
      <c r="G14" s="38"/>
      <c r="H14" s="38"/>
      <c r="I14" s="38"/>
      <c r="J14" s="38">
        <v>100</v>
      </c>
      <c r="K14" s="38"/>
      <c r="L14" s="38"/>
      <c r="M14" s="38"/>
      <c r="N14" s="38"/>
      <c r="O14" s="38"/>
      <c r="P14" s="39">
        <v>12154.359899999999</v>
      </c>
      <c r="Q14" s="32"/>
      <c r="R14" s="32"/>
      <c r="S14" s="32"/>
      <c r="T14" s="32"/>
    </row>
    <row r="15" spans="1:20" ht="82.8" x14ac:dyDescent="0.3">
      <c r="A15" s="33" t="s">
        <v>46</v>
      </c>
      <c r="B15" s="38">
        <v>150</v>
      </c>
      <c r="C15" s="38">
        <v>264</v>
      </c>
      <c r="D15" s="38"/>
      <c r="E15" s="38"/>
      <c r="F15" s="38"/>
      <c r="G15" s="38"/>
      <c r="H15" s="38"/>
      <c r="I15" s="38"/>
      <c r="J15" s="38">
        <v>58</v>
      </c>
      <c r="K15" s="38"/>
      <c r="L15" s="38"/>
      <c r="M15" s="38"/>
      <c r="N15" s="38"/>
      <c r="O15" s="38"/>
      <c r="P15" s="39">
        <v>472</v>
      </c>
      <c r="Q15" s="32"/>
      <c r="R15" s="32"/>
      <c r="S15" s="32"/>
      <c r="T15" s="32"/>
    </row>
    <row r="16" spans="1:20" ht="303.60000000000002" x14ac:dyDescent="0.3">
      <c r="A16" s="33" t="s">
        <v>47</v>
      </c>
      <c r="B16" s="38">
        <v>15000</v>
      </c>
      <c r="C16" s="38">
        <v>11831.717070000001</v>
      </c>
      <c r="D16" s="38">
        <v>2500</v>
      </c>
      <c r="E16" s="38">
        <v>2100</v>
      </c>
      <c r="F16" s="38"/>
      <c r="G16" s="38">
        <v>4200</v>
      </c>
      <c r="H16" s="38">
        <v>886.75490000000002</v>
      </c>
      <c r="I16" s="38">
        <v>130</v>
      </c>
      <c r="J16" s="38">
        <v>4100</v>
      </c>
      <c r="K16" s="38">
        <v>2100</v>
      </c>
      <c r="L16" s="38">
        <v>2100</v>
      </c>
      <c r="M16" s="38">
        <v>1700</v>
      </c>
      <c r="N16" s="38">
        <v>1200</v>
      </c>
      <c r="O16" s="38">
        <v>1400</v>
      </c>
      <c r="P16" s="39">
        <v>49248.471969999999</v>
      </c>
      <c r="Q16" s="32"/>
      <c r="R16" s="32"/>
      <c r="S16" s="32"/>
      <c r="T16" s="32"/>
    </row>
    <row r="17" spans="1:20" ht="151.80000000000001" x14ac:dyDescent="0.3">
      <c r="A17" s="33" t="s">
        <v>48</v>
      </c>
      <c r="B17" s="38">
        <v>150796.73693000001</v>
      </c>
      <c r="C17" s="38">
        <v>95200</v>
      </c>
      <c r="D17" s="38">
        <v>21880.672999999999</v>
      </c>
      <c r="E17" s="38">
        <v>25260</v>
      </c>
      <c r="F17" s="38">
        <v>6695</v>
      </c>
      <c r="G17" s="38">
        <v>8428.65</v>
      </c>
      <c r="H17" s="38">
        <v>10601.433000000001</v>
      </c>
      <c r="I17" s="38">
        <v>1161</v>
      </c>
      <c r="J17" s="38">
        <v>22608.95</v>
      </c>
      <c r="K17" s="38">
        <v>9112.1020000000008</v>
      </c>
      <c r="L17" s="38">
        <v>25070</v>
      </c>
      <c r="M17" s="38">
        <v>14510</v>
      </c>
      <c r="N17" s="38">
        <v>13151.8</v>
      </c>
      <c r="O17" s="38">
        <v>14063.722330000001</v>
      </c>
      <c r="P17" s="39">
        <v>418540.06725999998</v>
      </c>
      <c r="Q17" s="32"/>
      <c r="R17" s="32"/>
      <c r="S17" s="32"/>
      <c r="T17" s="32"/>
    </row>
    <row r="18" spans="1:20" ht="96.6" x14ac:dyDescent="0.3">
      <c r="A18" s="33" t="s">
        <v>49</v>
      </c>
      <c r="B18" s="38">
        <v>6798</v>
      </c>
      <c r="C18" s="38">
        <v>4000</v>
      </c>
      <c r="D18" s="38">
        <v>1400</v>
      </c>
      <c r="E18" s="38">
        <v>1400</v>
      </c>
      <c r="F18" s="38">
        <v>500</v>
      </c>
      <c r="G18" s="38">
        <v>849.5</v>
      </c>
      <c r="H18" s="38">
        <v>1467.7</v>
      </c>
      <c r="I18" s="38">
        <v>150</v>
      </c>
      <c r="J18" s="38">
        <v>1892</v>
      </c>
      <c r="K18" s="38">
        <v>1789.691</v>
      </c>
      <c r="L18" s="38">
        <v>5209.8999999999996</v>
      </c>
      <c r="M18" s="38">
        <v>1921.8</v>
      </c>
      <c r="N18" s="38">
        <v>50</v>
      </c>
      <c r="O18" s="38">
        <v>4263</v>
      </c>
      <c r="P18" s="39">
        <v>31691.591</v>
      </c>
      <c r="Q18" s="32"/>
      <c r="R18" s="32"/>
      <c r="S18" s="32"/>
      <c r="T18" s="32"/>
    </row>
    <row r="19" spans="1:20" ht="124.2" x14ac:dyDescent="0.3">
      <c r="A19" s="33" t="s">
        <v>50</v>
      </c>
      <c r="B19" s="38">
        <v>29.958179999999999</v>
      </c>
      <c r="C19" s="38">
        <v>14.812239999999999</v>
      </c>
      <c r="D19" s="38"/>
      <c r="E19" s="38"/>
      <c r="F19" s="38"/>
      <c r="G19" s="38"/>
      <c r="H19" s="38">
        <v>3.7250000000000001</v>
      </c>
      <c r="I19" s="38"/>
      <c r="J19" s="38"/>
      <c r="K19" s="38">
        <v>4.0101599999999999</v>
      </c>
      <c r="L19" s="38"/>
      <c r="M19" s="38">
        <v>10.3</v>
      </c>
      <c r="N19" s="38"/>
      <c r="O19" s="38"/>
      <c r="P19" s="39">
        <v>62.805579999999999</v>
      </c>
      <c r="Q19" s="32"/>
      <c r="R19" s="32"/>
      <c r="S19" s="32"/>
      <c r="T19" s="32"/>
    </row>
    <row r="20" spans="1:20" ht="110.4" x14ac:dyDescent="0.3">
      <c r="A20" s="33" t="s">
        <v>51</v>
      </c>
      <c r="B20" s="38">
        <v>5000</v>
      </c>
      <c r="C20" s="38">
        <v>707</v>
      </c>
      <c r="D20" s="38">
        <v>250</v>
      </c>
      <c r="E20" s="38">
        <v>225</v>
      </c>
      <c r="F20" s="38">
        <v>150</v>
      </c>
      <c r="G20" s="38">
        <v>191</v>
      </c>
      <c r="H20" s="38">
        <v>25.3</v>
      </c>
      <c r="I20" s="38"/>
      <c r="J20" s="38">
        <v>360</v>
      </c>
      <c r="K20" s="38">
        <v>100</v>
      </c>
      <c r="L20" s="38">
        <v>613</v>
      </c>
      <c r="M20" s="38">
        <v>144.4</v>
      </c>
      <c r="N20" s="38">
        <v>200</v>
      </c>
      <c r="O20" s="38">
        <v>27.8</v>
      </c>
      <c r="P20" s="39">
        <v>7993.5</v>
      </c>
      <c r="Q20" s="32"/>
      <c r="R20" s="32"/>
      <c r="S20" s="32"/>
      <c r="T20" s="32"/>
    </row>
    <row r="21" spans="1:20" ht="110.4" x14ac:dyDescent="0.3">
      <c r="A21" s="33" t="s">
        <v>52</v>
      </c>
      <c r="B21" s="38">
        <v>129947.87199</v>
      </c>
      <c r="C21" s="38">
        <v>33000</v>
      </c>
      <c r="D21" s="38">
        <v>6757.6260000000002</v>
      </c>
      <c r="E21" s="38">
        <v>12630</v>
      </c>
      <c r="F21" s="38">
        <v>3300</v>
      </c>
      <c r="G21" s="38">
        <v>4550</v>
      </c>
      <c r="H21" s="38">
        <v>3326.049</v>
      </c>
      <c r="I21" s="38">
        <v>1342</v>
      </c>
      <c r="J21" s="38">
        <v>12059.394</v>
      </c>
      <c r="K21" s="38">
        <v>3460.5</v>
      </c>
      <c r="L21" s="38">
        <v>5182.8999999999996</v>
      </c>
      <c r="M21" s="38">
        <v>3828.7</v>
      </c>
      <c r="N21" s="38">
        <v>3700</v>
      </c>
      <c r="O21" s="38">
        <v>3352.56</v>
      </c>
      <c r="P21" s="39">
        <v>226437.60099000001</v>
      </c>
      <c r="Q21" s="32"/>
      <c r="R21" s="32"/>
      <c r="S21" s="32"/>
      <c r="T21" s="32"/>
    </row>
    <row r="22" spans="1:20" ht="55.2" x14ac:dyDescent="0.3">
      <c r="A22" s="33" t="s">
        <v>53</v>
      </c>
      <c r="B22" s="38">
        <v>2375.55717</v>
      </c>
      <c r="C22" s="38">
        <v>860</v>
      </c>
      <c r="D22" s="38">
        <v>1237.1659999999999</v>
      </c>
      <c r="E22" s="38">
        <v>1048.02</v>
      </c>
      <c r="F22" s="38">
        <v>150</v>
      </c>
      <c r="G22" s="38">
        <v>750</v>
      </c>
      <c r="H22" s="38">
        <v>91.616540000000001</v>
      </c>
      <c r="I22" s="38">
        <v>20</v>
      </c>
      <c r="J22" s="38">
        <v>386.87459999999999</v>
      </c>
      <c r="K22" s="38">
        <v>300</v>
      </c>
      <c r="L22" s="38">
        <v>2100</v>
      </c>
      <c r="M22" s="38"/>
      <c r="N22" s="38">
        <v>468.53034000000002</v>
      </c>
      <c r="O22" s="38">
        <v>1114.691</v>
      </c>
      <c r="P22" s="39">
        <v>10902.45565</v>
      </c>
      <c r="Q22" s="32"/>
      <c r="R22" s="32"/>
      <c r="S22" s="32"/>
      <c r="T22" s="32"/>
    </row>
    <row r="23" spans="1:20" ht="82.8" x14ac:dyDescent="0.3">
      <c r="A23" s="33" t="s">
        <v>54</v>
      </c>
      <c r="B23" s="38">
        <v>2375.4303300000001</v>
      </c>
      <c r="C23" s="38">
        <v>1000</v>
      </c>
      <c r="D23" s="38">
        <v>200.14003</v>
      </c>
      <c r="E23" s="38">
        <v>190</v>
      </c>
      <c r="F23" s="38">
        <v>70</v>
      </c>
      <c r="G23" s="38">
        <v>78.78</v>
      </c>
      <c r="H23" s="38">
        <v>88.200999999999993</v>
      </c>
      <c r="I23" s="38"/>
      <c r="J23" s="38">
        <v>374.976</v>
      </c>
      <c r="K23" s="38">
        <v>74.492999999999995</v>
      </c>
      <c r="L23" s="38">
        <v>59.5</v>
      </c>
      <c r="M23" s="38">
        <v>114.3</v>
      </c>
      <c r="N23" s="38">
        <v>167.29058000000001</v>
      </c>
      <c r="O23" s="38">
        <v>109.98990000000001</v>
      </c>
      <c r="P23" s="39">
        <v>4903.1008400000001</v>
      </c>
      <c r="Q23" s="32"/>
      <c r="R23" s="32"/>
      <c r="S23" s="32"/>
      <c r="T23" s="32"/>
    </row>
    <row r="24" spans="1:20" ht="69" x14ac:dyDescent="0.3">
      <c r="A24" s="33" t="s">
        <v>55</v>
      </c>
      <c r="B24" s="38">
        <v>1854.97264</v>
      </c>
      <c r="C24" s="38">
        <v>1067.45</v>
      </c>
      <c r="D24" s="38">
        <v>271.7</v>
      </c>
      <c r="E24" s="38"/>
      <c r="F24" s="38"/>
      <c r="G24" s="38">
        <v>344.34165999999999</v>
      </c>
      <c r="H24" s="38">
        <v>2032.29</v>
      </c>
      <c r="I24" s="38"/>
      <c r="J24" s="38">
        <v>123.99199</v>
      </c>
      <c r="K24" s="38">
        <v>1000</v>
      </c>
      <c r="L24" s="38">
        <v>10.545</v>
      </c>
      <c r="M24" s="38">
        <v>2450</v>
      </c>
      <c r="N24" s="38">
        <v>71.635000000000005</v>
      </c>
      <c r="O24" s="38"/>
      <c r="P24" s="39">
        <v>9226.9262899999994</v>
      </c>
      <c r="Q24" s="32"/>
      <c r="R24" s="32"/>
      <c r="S24" s="32"/>
      <c r="T24" s="32"/>
    </row>
    <row r="25" spans="1:20" ht="82.8" x14ac:dyDescent="0.3">
      <c r="A25" s="33" t="s">
        <v>56</v>
      </c>
      <c r="B25" s="38"/>
      <c r="C25" s="38"/>
      <c r="D25" s="38"/>
      <c r="E25" s="38"/>
      <c r="F25" s="38"/>
      <c r="G25" s="38"/>
      <c r="H25" s="38"/>
      <c r="I25" s="38"/>
      <c r="J25" s="38"/>
      <c r="K25" s="38">
        <v>1484.63</v>
      </c>
      <c r="L25" s="38"/>
      <c r="M25" s="38"/>
      <c r="N25" s="38"/>
      <c r="O25" s="38"/>
      <c r="P25" s="39">
        <v>1484.63</v>
      </c>
      <c r="Q25" s="32"/>
      <c r="R25" s="32"/>
      <c r="S25" s="32"/>
      <c r="T25" s="32"/>
    </row>
    <row r="26" spans="1:20" ht="165.6" x14ac:dyDescent="0.3">
      <c r="A26" s="33" t="s">
        <v>57</v>
      </c>
      <c r="B26" s="38">
        <v>364.76499999999999</v>
      </c>
      <c r="C26" s="38">
        <v>83.144000000000005</v>
      </c>
      <c r="D26" s="38"/>
      <c r="E26" s="38"/>
      <c r="F26" s="38"/>
      <c r="G26" s="38"/>
      <c r="H26" s="38"/>
      <c r="I26" s="38"/>
      <c r="J26" s="38"/>
      <c r="K26" s="38"/>
      <c r="L26" s="38"/>
      <c r="M26" s="38"/>
      <c r="N26" s="38"/>
      <c r="O26" s="38"/>
      <c r="P26" s="39">
        <v>447.90899999999999</v>
      </c>
      <c r="Q26" s="32"/>
      <c r="R26" s="32"/>
      <c r="S26" s="32"/>
      <c r="T26" s="32"/>
    </row>
    <row r="27" spans="1:20" ht="41.4" x14ac:dyDescent="0.3">
      <c r="A27" s="33" t="s">
        <v>58</v>
      </c>
      <c r="B27" s="38"/>
      <c r="C27" s="38"/>
      <c r="D27" s="38"/>
      <c r="E27" s="38"/>
      <c r="F27" s="38"/>
      <c r="G27" s="38"/>
      <c r="H27" s="38"/>
      <c r="I27" s="38"/>
      <c r="J27" s="38">
        <v>38427</v>
      </c>
      <c r="K27" s="38"/>
      <c r="L27" s="38"/>
      <c r="M27" s="38"/>
      <c r="N27" s="38"/>
      <c r="O27" s="38"/>
      <c r="P27" s="39">
        <v>38427</v>
      </c>
      <c r="Q27" s="32"/>
      <c r="R27" s="32"/>
      <c r="S27" s="32"/>
      <c r="T27" s="32"/>
    </row>
    <row r="28" spans="1:20" ht="55.2" x14ac:dyDescent="0.3">
      <c r="A28" s="33" t="s">
        <v>59</v>
      </c>
      <c r="B28" s="38"/>
      <c r="C28" s="38"/>
      <c r="D28" s="38"/>
      <c r="E28" s="38">
        <v>1054.2442900000001</v>
      </c>
      <c r="F28" s="38">
        <v>97.638850000000005</v>
      </c>
      <c r="G28" s="38"/>
      <c r="H28" s="38"/>
      <c r="I28" s="38"/>
      <c r="J28" s="38"/>
      <c r="K28" s="38"/>
      <c r="L28" s="38">
        <v>828.78426000000002</v>
      </c>
      <c r="M28" s="38">
        <v>5267.66237</v>
      </c>
      <c r="N28" s="38">
        <v>1035.05135</v>
      </c>
      <c r="O28" s="38"/>
      <c r="P28" s="39">
        <v>8283.38112</v>
      </c>
      <c r="Q28" s="32"/>
      <c r="R28" s="32"/>
      <c r="S28" s="32"/>
      <c r="T28" s="32"/>
    </row>
    <row r="29" spans="1:20" ht="41.4" x14ac:dyDescent="0.3">
      <c r="A29" s="33" t="s">
        <v>60</v>
      </c>
      <c r="B29" s="38"/>
      <c r="C29" s="38"/>
      <c r="D29" s="38"/>
      <c r="E29" s="38"/>
      <c r="F29" s="38"/>
      <c r="G29" s="38"/>
      <c r="H29" s="38"/>
      <c r="I29" s="38"/>
      <c r="J29" s="38"/>
      <c r="K29" s="38">
        <v>10</v>
      </c>
      <c r="L29" s="38">
        <v>19.6371</v>
      </c>
      <c r="M29" s="38"/>
      <c r="N29" s="38"/>
      <c r="O29" s="38">
        <v>9.4</v>
      </c>
      <c r="P29" s="39">
        <v>39.037100000000002</v>
      </c>
      <c r="Q29" s="32"/>
      <c r="R29" s="32"/>
      <c r="S29" s="32"/>
      <c r="T29" s="32"/>
    </row>
    <row r="30" spans="1:20" ht="96.6" x14ac:dyDescent="0.3">
      <c r="A30" s="33" t="s">
        <v>61</v>
      </c>
      <c r="B30" s="38"/>
      <c r="C30" s="38">
        <v>395.10251</v>
      </c>
      <c r="D30" s="38"/>
      <c r="E30" s="38"/>
      <c r="F30" s="38">
        <v>238.9068</v>
      </c>
      <c r="G30" s="38"/>
      <c r="H30" s="38"/>
      <c r="I30" s="38">
        <v>440.48466000000002</v>
      </c>
      <c r="J30" s="38"/>
      <c r="K30" s="38">
        <v>1008.84522</v>
      </c>
      <c r="L30" s="38"/>
      <c r="M30" s="38"/>
      <c r="N30" s="38">
        <v>573.53540999999996</v>
      </c>
      <c r="O30" s="38"/>
      <c r="P30" s="39">
        <v>2656.8746000000001</v>
      </c>
      <c r="Q30" s="32"/>
      <c r="R30" s="32"/>
      <c r="S30" s="32"/>
      <c r="T30" s="32"/>
    </row>
    <row r="31" spans="1:20" ht="55.2" x14ac:dyDescent="0.3">
      <c r="A31" s="33" t="s">
        <v>62</v>
      </c>
      <c r="B31" s="38">
        <v>45824.647470000004</v>
      </c>
      <c r="C31" s="38">
        <v>1790.82971</v>
      </c>
      <c r="D31" s="38">
        <v>6429.7272700000003</v>
      </c>
      <c r="E31" s="38"/>
      <c r="F31" s="38"/>
      <c r="G31" s="38">
        <v>3849.0803999999998</v>
      </c>
      <c r="H31" s="38"/>
      <c r="I31" s="38"/>
      <c r="J31" s="38">
        <v>3455.1039599999999</v>
      </c>
      <c r="K31" s="38"/>
      <c r="L31" s="38"/>
      <c r="M31" s="38"/>
      <c r="N31" s="38"/>
      <c r="O31" s="38"/>
      <c r="P31" s="39">
        <v>61349.388809999997</v>
      </c>
      <c r="Q31" s="32"/>
      <c r="R31" s="32"/>
      <c r="S31" s="32"/>
      <c r="T31" s="32"/>
    </row>
    <row r="32" spans="1:20" ht="82.8" x14ac:dyDescent="0.3">
      <c r="A32" s="33" t="s">
        <v>63</v>
      </c>
      <c r="B32" s="38"/>
      <c r="C32" s="38">
        <v>53213.335529999997</v>
      </c>
      <c r="D32" s="38"/>
      <c r="E32" s="38"/>
      <c r="F32" s="38"/>
      <c r="G32" s="38"/>
      <c r="H32" s="38"/>
      <c r="I32" s="38"/>
      <c r="J32" s="38"/>
      <c r="K32" s="38"/>
      <c r="L32" s="38"/>
      <c r="M32" s="38"/>
      <c r="N32" s="38"/>
      <c r="O32" s="38"/>
      <c r="P32" s="39">
        <v>53213.335529999997</v>
      </c>
      <c r="Q32" s="32"/>
      <c r="R32" s="32"/>
      <c r="S32" s="32"/>
      <c r="T32" s="32"/>
    </row>
    <row r="33" spans="1:20" ht="41.4" x14ac:dyDescent="0.3">
      <c r="A33" s="33" t="s">
        <v>64</v>
      </c>
      <c r="B33" s="38">
        <v>220.10581999999999</v>
      </c>
      <c r="C33" s="38">
        <v>28.80659</v>
      </c>
      <c r="D33" s="38">
        <v>57.61318</v>
      </c>
      <c r="E33" s="38"/>
      <c r="F33" s="38"/>
      <c r="G33" s="38"/>
      <c r="H33" s="38"/>
      <c r="I33" s="38"/>
      <c r="J33" s="38">
        <v>115.22636</v>
      </c>
      <c r="K33" s="38"/>
      <c r="L33" s="38"/>
      <c r="M33" s="38">
        <v>28.80659</v>
      </c>
      <c r="N33" s="38"/>
      <c r="O33" s="38"/>
      <c r="P33" s="39">
        <v>450.55853999999999</v>
      </c>
      <c r="Q33" s="32"/>
      <c r="R33" s="32"/>
      <c r="S33" s="32"/>
      <c r="T33" s="32"/>
    </row>
    <row r="34" spans="1:20" ht="55.2" x14ac:dyDescent="0.3">
      <c r="A34" s="33" t="s">
        <v>65</v>
      </c>
      <c r="B34" s="38">
        <v>13030.415999999999</v>
      </c>
      <c r="C34" s="38">
        <v>5655.1916000000001</v>
      </c>
      <c r="D34" s="38">
        <v>855</v>
      </c>
      <c r="E34" s="38"/>
      <c r="F34" s="38">
        <v>317.90908999999999</v>
      </c>
      <c r="G34" s="38"/>
      <c r="H34" s="38">
        <v>468.72</v>
      </c>
      <c r="I34" s="38">
        <v>214.83</v>
      </c>
      <c r="J34" s="38"/>
      <c r="K34" s="38">
        <v>357.93374</v>
      </c>
      <c r="L34" s="38"/>
      <c r="M34" s="38">
        <v>947.85599999999999</v>
      </c>
      <c r="N34" s="38">
        <v>885.74824999999998</v>
      </c>
      <c r="O34" s="38">
        <v>481.01681000000002</v>
      </c>
      <c r="P34" s="39">
        <v>23214.621490000001</v>
      </c>
      <c r="Q34" s="32"/>
      <c r="R34" s="32"/>
      <c r="S34" s="32"/>
      <c r="T34" s="32"/>
    </row>
    <row r="35" spans="1:20" ht="55.2" x14ac:dyDescent="0.3">
      <c r="A35" s="33" t="s">
        <v>66</v>
      </c>
      <c r="B35" s="38">
        <v>32318.061610000001</v>
      </c>
      <c r="C35" s="38"/>
      <c r="D35" s="38"/>
      <c r="E35" s="38"/>
      <c r="F35" s="38"/>
      <c r="G35" s="38"/>
      <c r="H35" s="38"/>
      <c r="I35" s="38"/>
      <c r="J35" s="38"/>
      <c r="K35" s="38"/>
      <c r="L35" s="38"/>
      <c r="M35" s="38"/>
      <c r="N35" s="38"/>
      <c r="O35" s="38"/>
      <c r="P35" s="39">
        <v>32318.061610000001</v>
      </c>
      <c r="Q35" s="32"/>
      <c r="R35" s="32"/>
      <c r="S35" s="32"/>
      <c r="T35" s="32"/>
    </row>
    <row r="36" spans="1:20" x14ac:dyDescent="0.3">
      <c r="A36" s="33" t="s">
        <v>67</v>
      </c>
      <c r="B36" s="38">
        <v>805.37666999999999</v>
      </c>
      <c r="C36" s="38"/>
      <c r="D36" s="38"/>
      <c r="E36" s="38"/>
      <c r="F36" s="38"/>
      <c r="G36" s="38"/>
      <c r="H36" s="38"/>
      <c r="I36" s="38"/>
      <c r="J36" s="38"/>
      <c r="K36" s="38"/>
      <c r="L36" s="38"/>
      <c r="M36" s="38"/>
      <c r="N36" s="38"/>
      <c r="O36" s="38"/>
      <c r="P36" s="39">
        <v>805.37666999999999</v>
      </c>
      <c r="Q36" s="32"/>
      <c r="R36" s="32"/>
      <c r="S36" s="32"/>
      <c r="T36" s="32"/>
    </row>
    <row r="37" spans="1:20" ht="55.2" x14ac:dyDescent="0.3">
      <c r="A37" s="33" t="s">
        <v>68</v>
      </c>
      <c r="B37" s="38">
        <v>89877.254979999998</v>
      </c>
      <c r="C37" s="38"/>
      <c r="D37" s="38"/>
      <c r="E37" s="38"/>
      <c r="F37" s="38"/>
      <c r="G37" s="38"/>
      <c r="H37" s="38"/>
      <c r="I37" s="38"/>
      <c r="J37" s="38">
        <v>20583.920129999999</v>
      </c>
      <c r="K37" s="38"/>
      <c r="L37" s="38"/>
      <c r="M37" s="38"/>
      <c r="N37" s="38"/>
      <c r="O37" s="38"/>
      <c r="P37" s="39">
        <v>110461.17511</v>
      </c>
      <c r="Q37" s="32"/>
      <c r="R37" s="32"/>
      <c r="S37" s="32"/>
      <c r="T37" s="32"/>
    </row>
    <row r="38" spans="1:20" ht="27.6" x14ac:dyDescent="0.3">
      <c r="A38" s="33" t="s">
        <v>69</v>
      </c>
      <c r="B38" s="38"/>
      <c r="C38" s="38"/>
      <c r="D38" s="38"/>
      <c r="E38" s="38"/>
      <c r="F38" s="38"/>
      <c r="G38" s="38"/>
      <c r="H38" s="38"/>
      <c r="I38" s="38"/>
      <c r="J38" s="38">
        <v>3735.5756099999999</v>
      </c>
      <c r="K38" s="38"/>
      <c r="L38" s="38"/>
      <c r="M38" s="38"/>
      <c r="N38" s="38"/>
      <c r="O38" s="38"/>
      <c r="P38" s="39">
        <v>3735.5756099999999</v>
      </c>
      <c r="Q38" s="32"/>
      <c r="R38" s="32"/>
      <c r="S38" s="32"/>
      <c r="T38" s="32"/>
    </row>
    <row r="39" spans="1:20" ht="41.4" x14ac:dyDescent="0.3">
      <c r="A39" s="33" t="s">
        <v>70</v>
      </c>
      <c r="B39" s="38"/>
      <c r="C39" s="38"/>
      <c r="D39" s="38">
        <v>370.93383999999998</v>
      </c>
      <c r="E39" s="38">
        <v>402.01564999999999</v>
      </c>
      <c r="F39" s="38">
        <v>206.48886999999999</v>
      </c>
      <c r="G39" s="38">
        <v>161.93154999999999</v>
      </c>
      <c r="H39" s="38">
        <v>30.118020000000001</v>
      </c>
      <c r="I39" s="38"/>
      <c r="J39" s="38">
        <v>133.79557</v>
      </c>
      <c r="K39" s="38">
        <v>31.913309999999999</v>
      </c>
      <c r="L39" s="38">
        <v>335.78636</v>
      </c>
      <c r="M39" s="38">
        <v>475.12198000000001</v>
      </c>
      <c r="N39" s="38">
        <v>221.13112000000001</v>
      </c>
      <c r="O39" s="38"/>
      <c r="P39" s="39">
        <v>2369.2362699999999</v>
      </c>
      <c r="Q39" s="32"/>
      <c r="R39" s="32"/>
      <c r="S39" s="32"/>
      <c r="T39" s="32"/>
    </row>
    <row r="40" spans="1:20" ht="69" x14ac:dyDescent="0.3">
      <c r="A40" s="33" t="s">
        <v>71</v>
      </c>
      <c r="B40" s="38"/>
      <c r="C40" s="38"/>
      <c r="D40" s="38"/>
      <c r="E40" s="38">
        <v>542.08696999999995</v>
      </c>
      <c r="F40" s="38">
        <v>389.30189999999999</v>
      </c>
      <c r="G40" s="38"/>
      <c r="H40" s="38"/>
      <c r="I40" s="38"/>
      <c r="J40" s="38"/>
      <c r="K40" s="38"/>
      <c r="L40" s="38"/>
      <c r="M40" s="38"/>
      <c r="N40" s="38"/>
      <c r="O40" s="38"/>
      <c r="P40" s="39">
        <v>931.38887</v>
      </c>
      <c r="Q40" s="32"/>
      <c r="R40" s="32"/>
      <c r="S40" s="32"/>
      <c r="T40" s="32"/>
    </row>
    <row r="41" spans="1:20" ht="124.2" x14ac:dyDescent="0.3">
      <c r="A41" s="33" t="s">
        <v>72</v>
      </c>
      <c r="B41" s="38">
        <v>1290.5144399999999</v>
      </c>
      <c r="C41" s="38"/>
      <c r="D41" s="38"/>
      <c r="E41" s="38"/>
      <c r="F41" s="38"/>
      <c r="G41" s="38"/>
      <c r="H41" s="38"/>
      <c r="I41" s="38"/>
      <c r="J41" s="38"/>
      <c r="K41" s="38"/>
      <c r="L41" s="38"/>
      <c r="M41" s="38"/>
      <c r="N41" s="38"/>
      <c r="O41" s="38"/>
      <c r="P41" s="39">
        <v>1290.5144399999999</v>
      </c>
      <c r="Q41" s="32"/>
      <c r="R41" s="32"/>
      <c r="S41" s="32"/>
      <c r="T41" s="32"/>
    </row>
    <row r="42" spans="1:20" ht="82.8" x14ac:dyDescent="0.3">
      <c r="A42" s="33" t="s">
        <v>73</v>
      </c>
      <c r="B42" s="38">
        <v>1461.3907099999999</v>
      </c>
      <c r="C42" s="38"/>
      <c r="D42" s="38"/>
      <c r="E42" s="38"/>
      <c r="F42" s="38"/>
      <c r="G42" s="38"/>
      <c r="H42" s="38"/>
      <c r="I42" s="38"/>
      <c r="J42" s="38"/>
      <c r="K42" s="38"/>
      <c r="L42" s="38"/>
      <c r="M42" s="38"/>
      <c r="N42" s="38"/>
      <c r="O42" s="38"/>
      <c r="P42" s="39">
        <v>1461.3907099999999</v>
      </c>
      <c r="Q42" s="32"/>
      <c r="R42" s="32"/>
      <c r="S42" s="32"/>
      <c r="T42" s="32"/>
    </row>
    <row r="43" spans="1:20" ht="55.2" x14ac:dyDescent="0.3">
      <c r="A43" s="33" t="s">
        <v>74</v>
      </c>
      <c r="B43" s="38">
        <v>2079.8771900000002</v>
      </c>
      <c r="C43" s="38"/>
      <c r="D43" s="38"/>
      <c r="E43" s="38"/>
      <c r="F43" s="38"/>
      <c r="G43" s="38"/>
      <c r="H43" s="38"/>
      <c r="I43" s="38"/>
      <c r="J43" s="38"/>
      <c r="K43" s="38"/>
      <c r="L43" s="38"/>
      <c r="M43" s="38"/>
      <c r="N43" s="38"/>
      <c r="O43" s="38"/>
      <c r="P43" s="39">
        <v>2079.8771900000002</v>
      </c>
      <c r="Q43" s="32"/>
      <c r="R43" s="32"/>
      <c r="S43" s="32"/>
      <c r="T43" s="32"/>
    </row>
    <row r="44" spans="1:20" ht="55.2" x14ac:dyDescent="0.3">
      <c r="A44" s="33" t="s">
        <v>75</v>
      </c>
      <c r="B44" s="38"/>
      <c r="C44" s="38">
        <v>982.64541999999994</v>
      </c>
      <c r="D44" s="38"/>
      <c r="E44" s="38"/>
      <c r="F44" s="38">
        <v>5.68</v>
      </c>
      <c r="G44" s="38"/>
      <c r="H44" s="38">
        <v>219.49261000000001</v>
      </c>
      <c r="I44" s="38"/>
      <c r="J44" s="38">
        <v>1417.19559</v>
      </c>
      <c r="K44" s="38">
        <v>307.30790000000002</v>
      </c>
      <c r="L44" s="38">
        <v>307.50898000000001</v>
      </c>
      <c r="M44" s="38">
        <v>472.10392000000002</v>
      </c>
      <c r="N44" s="38"/>
      <c r="O44" s="38"/>
      <c r="P44" s="39">
        <v>3711.93442</v>
      </c>
      <c r="Q44" s="32"/>
      <c r="R44" s="32"/>
      <c r="S44" s="32"/>
      <c r="T44" s="32"/>
    </row>
    <row r="45" spans="1:20" x14ac:dyDescent="0.3">
      <c r="A45" s="33" t="s">
        <v>76</v>
      </c>
      <c r="B45" s="38"/>
      <c r="C45" s="38"/>
      <c r="D45" s="38"/>
      <c r="E45" s="38"/>
      <c r="F45" s="38"/>
      <c r="G45" s="38"/>
      <c r="H45" s="38">
        <v>62.5</v>
      </c>
      <c r="I45" s="38"/>
      <c r="J45" s="38"/>
      <c r="K45" s="38"/>
      <c r="L45" s="38"/>
      <c r="M45" s="38"/>
      <c r="N45" s="38"/>
      <c r="O45" s="38"/>
      <c r="P45" s="39">
        <v>62.5</v>
      </c>
      <c r="Q45" s="32"/>
      <c r="R45" s="32"/>
      <c r="S45" s="32"/>
      <c r="T45" s="32"/>
    </row>
    <row r="46" spans="1:20" ht="19.8" customHeight="1" x14ac:dyDescent="0.3">
      <c r="A46" s="30" t="s">
        <v>77</v>
      </c>
      <c r="B46" s="39">
        <v>735183.44721999997</v>
      </c>
      <c r="C46" s="39">
        <v>282605.10118</v>
      </c>
      <c r="D46" s="39">
        <v>81370.70865</v>
      </c>
      <c r="E46" s="39">
        <v>89109.091400000005</v>
      </c>
      <c r="F46" s="39">
        <v>13372.76129</v>
      </c>
      <c r="G46" s="39">
        <v>103474.19301</v>
      </c>
      <c r="H46" s="39">
        <v>47438.52046</v>
      </c>
      <c r="I46" s="39">
        <v>14936.609539999999</v>
      </c>
      <c r="J46" s="39">
        <v>128825.37892</v>
      </c>
      <c r="K46" s="39">
        <v>49368.009169999998</v>
      </c>
      <c r="L46" s="39">
        <v>130116.20797</v>
      </c>
      <c r="M46" s="39">
        <v>33913.663939999999</v>
      </c>
      <c r="N46" s="39">
        <v>66082.477620000005</v>
      </c>
      <c r="O46" s="39">
        <v>100380.95947</v>
      </c>
      <c r="P46" s="39">
        <v>1876177.1298400001</v>
      </c>
      <c r="Q46" s="31"/>
      <c r="R46" s="31"/>
      <c r="S46" s="31"/>
      <c r="T46" s="31"/>
    </row>
  </sheetData>
  <pageMargins left="0.23622047244094491" right="0.23622047244094491" top="0.15748031496062992" bottom="0.35433070866141736" header="0.15748031496062992" footer="0.15748031496062992"/>
  <pageSetup paperSize="9" scale="59" fitToHeight="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2020-10-12T22:38:32Z</dcterms:modified>
</cp:coreProperties>
</file>