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68" windowWidth="14808" windowHeight="7956" activeTab="1"/>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Учреждения!$40:$41</definedName>
    <definedName name="_xlnm.Print_Area" localSheetId="1">'Муниципальные районы'!$A$1:$P$33</definedName>
    <definedName name="_xlnm.Print_Area" localSheetId="0">Учреждения!$A$1:$E$82</definedName>
  </definedNames>
  <calcPr calcId="162913"/>
</workbook>
</file>

<file path=xl/calcChain.xml><?xml version="1.0" encoding="utf-8"?>
<calcChain xmlns="http://schemas.openxmlformats.org/spreadsheetml/2006/main">
  <c r="E38" i="1" l="1"/>
  <c r="E8" i="1" s="1"/>
  <c r="E9" i="1"/>
  <c r="B31" i="2" l="1"/>
  <c r="A2" i="2" l="1"/>
  <c r="B2" i="2" s="1"/>
  <c r="C2" i="2" s="1"/>
  <c r="A32" i="2" s="1"/>
  <c r="H1" i="1" l="1"/>
  <c r="A5" i="1" s="1"/>
  <c r="H2" i="1"/>
  <c r="G1" i="1"/>
  <c r="G2" i="1"/>
  <c r="A2" i="1" l="1"/>
</calcChain>
</file>

<file path=xl/sharedStrings.xml><?xml version="1.0" encoding="utf-8"?>
<sst xmlns="http://schemas.openxmlformats.org/spreadsheetml/2006/main" count="127" uniqueCount="126">
  <si>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</si>
  <si>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</si>
  <si>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</si>
  <si>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</si>
  <si>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</si>
  <si>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</si>
  <si>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</si>
  <si>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</si>
  <si>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</si>
  <si>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</si>
  <si>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</si>
  <si>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</si>
  <si>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</si>
  <si>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</si>
  <si>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</si>
  <si>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</si>
  <si>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</si>
  <si>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</si>
  <si>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</si>
  <si>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</si>
  <si>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</si>
  <si>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</si>
  <si>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</si>
  <si>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</si>
  <si>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</si>
  <si>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</si>
  <si>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</si>
  <si>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</si>
  <si>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</si>
  <si>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</si>
  <si>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</si>
  <si>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выравнивание бюджетной обеспеченности муниципальных районов (городских округов)</t>
  </si>
  <si>
    <t>Дотации на поддержку мер по обеспечению сбалансированности бюджетов</t>
  </si>
  <si>
    <t>Субсидии местным бюджетам на софинансирование оплаты труда работников муниципальных учреждений</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</si>
  <si>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</si>
  <si>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Субсидии местным бюджетам на реализацию мероприятий Инвестиционной  программы Камчатского края</t>
  </si>
  <si>
    <t>Субвенции муниципальным районам в Камчатском крае для осуществления  полномочий органов государственной власти Камчатского края по расчету и предоставлению дотаций  бюджетам поселений</t>
  </si>
  <si>
    <t>Субвенции для осуществления  государственных полномочий Камчатского края по созданию и организации деятельности комиссий по делам несовершеннолетних и защите их прав муниципальных районов и городских округов в Камчатском крае</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</si>
  <si>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</si>
  <si>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дополнительной меры социальной поддержки по содержанию отдельных лиц из числа детей-сирот и детей, оставшихся без попечения родителей, обучающихся в общеобразовательных организациях и ранее находившихся под попечительством, попечителям которых выплачивались денежные средства на их содержание,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</si>
  <si>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</si>
  <si>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</si>
  <si>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</si>
  <si>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</si>
  <si>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</si>
  <si>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</si>
  <si>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</si>
  <si>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на осуществление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</si>
  <si>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</si>
  <si>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Расходы, связанные с особым режимом безопасного функционирования закрытых административно-территориальных образований</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</si>
  <si>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</si>
  <si>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Финансовое обеспечение дорожной деятельности в рамках реализации национального проекта "Безопасные и качественные автомобильные дороги"</t>
  </si>
  <si>
    <t>Реализация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</si>
  <si>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Осуществление переданных полномочий Российской Федерации на государственную регистрацию актов гражданского состояния</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</si>
  <si>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</si>
  <si>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краевого бюджета</t>
  </si>
  <si>
    <t>Всего:</t>
  </si>
  <si>
    <t>08.10.2020</t>
  </si>
  <si>
    <t>Законодательное Собрание Камчатского края</t>
  </si>
  <si>
    <t>Контрольно-счетная палата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</si>
  <si>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</si>
  <si>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</si>
  <si>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</si>
  <si>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</si>
  <si>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</si>
  <si>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</si>
  <si>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</si>
  <si>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</si>
  <si>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</si>
  <si>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</si>
  <si>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</si>
  <si>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</si>
  <si>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</si>
  <si>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</si>
  <si>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</si>
  <si>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</si>
  <si>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</si>
  <si>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</si>
  <si>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</si>
  <si>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технического надзора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</si>
  <si>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</si>
  <si>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</si>
  <si>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Государственная инспекция по контролю в сфере закупок Камчатского края</t>
  </si>
  <si>
    <t>Избирательная комиссия Камчатского края</t>
  </si>
  <si>
    <t>Министерство экономического развития и торговли Камчатского края</t>
  </si>
  <si>
    <t>Петропавловск-Камчатская городская территориальная избирательная комиссия</t>
  </si>
  <si>
    <t>Агентство по внутренней политике Камчатского края</t>
  </si>
  <si>
    <t>Министерство спорта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</si>
  <si>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</si>
  <si>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</si>
  <si>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</si>
  <si>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Агентство по обращению с отходами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</si>
  <si>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</si>
  <si>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</si>
  <si>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Агентство по делам молодежи Камчатского края</t>
  </si>
  <si>
    <t>Министерство инвестиций и предпринимательства Камчатского края</t>
  </si>
  <si>
    <t>ИТОГО</t>
  </si>
  <si>
    <t>02.10.2020</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</si>
  <si>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</si>
  <si>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</si>
  <si>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</si>
  <si>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</si>
  <si>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</si>
  <si>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</si>
  <si>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</si>
  <si>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</si>
  <si>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</si>
  <si>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Субсидии бюджетам субъектов Российской Федерации на осуществление ежемесячных выплат на детей в возрасте от трех до семи лет включительно </t>
  </si>
  <si>
    <t>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</si>
  <si>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мероприятий по модернизации региональных и муниципальных детских школ искусств по видам искусств</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</si>
  <si>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</si>
  <si>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реализацию программ формирования современной городской среды</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</si>
  <si>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</si>
  <si>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</si>
  <si>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</si>
  <si>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</si>
  <si>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</si>
  <si>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Единая субвенция бюджетам субъектов Российской Федерации и бюджету г. Байконура</t>
  </si>
  <si>
    <t>Субвенции бюджетам субъектов Российской Федерации на государственную регистрацию актов гражданского состояния</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</si>
  <si>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</si>
  <si>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</si>
  <si>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</si>
  <si>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 xml:space="preserve">Межбюджетные трансферты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</si>
  <si>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Межбюджетные трансферты, передаваемые бюджетам субъектов Российской Федерации на создание модельных муниципальных библиотек</t>
  </si>
  <si>
    <t>Межбюджетные трансферты, передаваемые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</si>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</sst>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7"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1"/>
      <color theme="1"/>
      <name val="Times New Roman"/>
      <family val="1"/>
      <charset val="204"/>
    </font>
    <font>
      <b/>
      <sz val="9"/>
      <color theme="0"/>
      <name val="Times New Roman"/>
      <family val="1"/>
      <charset val="204"/>
    </font>
    <font>
      <sz val="12"/>
      <color theme="0"/>
      <name val="Times New Roman"/>
      <family val="1"/>
      <charset val="204"/>
    </font>
    <font>
      <sz val="12"/>
      <color theme="1"/>
      <name val="Times New Roman"/>
      <family val="1"/>
      <charset val="204"/>
    </font>
    <font>
      <sz val="11"/>
      <color theme="0"/>
      <name val="Times New Roman"/>
      <family val="1"/>
      <charset val="204"/>
    </font>
    <font>
      <sz val="11"/>
      <color theme="1"/>
      <name val="Times New Roman"/>
      <family val="1"/>
      <charset val="204"/>
    </font>
    <font>
      <sz val="10"/>
      <color theme="1"/>
      <name val="Times New Roman"/>
      <family val="1"/>
      <charset val="204"/>
    </font>
    <font>
      <sz val="11"/>
      <color theme="0" tint="-0.34998626667073579"/>
      <name val="Times New Roman"/>
      <family val="1"/>
      <charset val="204"/>
    </font>
    <font>
      <b/>
      <sz val="10"/>
      <color theme="1"/>
      <name val="Times New Roman"/>
      <family val="1"/>
      <charset val="204"/>
    </font>
    <font>
      <sz val="10"/>
      <name val="Arial"/>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6" fillId="0" borderId="0"/>
    <xf numFmtId="0" fontId="16" fillId="0" borderId="0" applyNumberFormat="0" applyBorder="0" applyAlignment="0"/>
  </cellStyleXfs>
  <cellXfs count="59">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49" fontId="3" fillId="0" borderId="4"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49" fontId="6" fillId="2" borderId="4" xfId="0" applyNumberFormat="1" applyFont="1" applyFill="1" applyBorder="1" applyAlignment="1">
      <alignment horizontal="left" wrapText="1"/>
    </xf>
    <xf numFmtId="49" fontId="5" fillId="2" borderId="4" xfId="0" applyNumberFormat="1" applyFont="1" applyFill="1" applyBorder="1" applyAlignment="1">
      <alignment horizontal="left" wrapText="1"/>
    </xf>
    <xf numFmtId="0" fontId="7" fillId="0" borderId="4" xfId="0" applyFont="1" applyBorder="1" applyAlignment="1">
      <alignment horizontal="center"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0" fontId="8" fillId="2" borderId="0" xfId="0" applyFont="1" applyFill="1" applyBorder="1" applyAlignment="1"/>
    <xf numFmtId="14" fontId="9" fillId="0" borderId="0" xfId="0" applyNumberFormat="1" applyFont="1"/>
    <xf numFmtId="0" fontId="10" fillId="0" borderId="0" xfId="0" applyFont="1"/>
    <xf numFmtId="0" fontId="1" fillId="2" borderId="0" xfId="0" applyFont="1" applyFill="1" applyBorder="1" applyAlignment="1"/>
    <xf numFmtId="0" fontId="11" fillId="0" borderId="0" xfId="0" applyFont="1"/>
    <xf numFmtId="0" fontId="12" fillId="0" borderId="0" xfId="0" applyFont="1"/>
    <xf numFmtId="0" fontId="13" fillId="0" borderId="0" xfId="0" applyFont="1"/>
    <xf numFmtId="164" fontId="6" fillId="2" borderId="4" xfId="0" applyNumberFormat="1" applyFont="1" applyFill="1" applyBorder="1" applyAlignment="1">
      <alignment horizontal="center" vertical="center" wrapText="1"/>
    </xf>
    <xf numFmtId="164" fontId="6" fillId="2" borderId="4" xfId="0" applyNumberFormat="1" applyFont="1" applyFill="1" applyBorder="1" applyAlignment="1">
      <alignment vertical="center" wrapText="1"/>
    </xf>
    <xf numFmtId="164" fontId="5" fillId="2" borderId="4" xfId="0" applyNumberFormat="1" applyFont="1" applyFill="1" applyBorder="1" applyAlignment="1">
      <alignment horizontal="center" vertical="center" wrapText="1"/>
    </xf>
    <xf numFmtId="0" fontId="7" fillId="0" borderId="4" xfId="0" applyFont="1" applyBorder="1" applyAlignment="1">
      <alignment wrapText="1"/>
    </xf>
    <xf numFmtId="0" fontId="14" fillId="0" borderId="0" xfId="0" applyNumberFormat="1" applyFont="1"/>
    <xf numFmtId="0" fontId="14" fillId="0" borderId="0" xfId="0" applyFont="1"/>
    <xf numFmtId="14" fontId="12" fillId="0" borderId="0" xfId="0" applyNumberFormat="1" applyFont="1"/>
    <xf numFmtId="0" fontId="15" fillId="0" borderId="0" xfId="0" applyFont="1"/>
    <xf numFmtId="0" fontId="12" fillId="0" borderId="0" xfId="0" applyFont="1" applyAlignment="1">
      <alignment horizontal="right"/>
    </xf>
    <xf numFmtId="164" fontId="3" fillId="0" borderId="4" xfId="0" applyNumberFormat="1" applyFont="1" applyBorder="1" applyAlignment="1">
      <alignment horizontal="right" wrapText="1"/>
    </xf>
    <xf numFmtId="164" fontId="2" fillId="0" borderId="4" xfId="0" applyNumberFormat="1" applyFont="1" applyBorder="1" applyAlignment="1">
      <alignment horizontal="right" wrapText="1"/>
    </xf>
    <xf numFmtId="164" fontId="5" fillId="2" borderId="4" xfId="0" applyNumberFormat="1" applyFont="1" applyFill="1" applyBorder="1" applyAlignment="1">
      <alignment horizontal="right" wrapText="1"/>
    </xf>
    <xf numFmtId="164" fontId="7" fillId="0" borderId="4" xfId="0" applyNumberFormat="1" applyFont="1" applyBorder="1" applyAlignment="1">
      <alignment horizontal="right"/>
    </xf>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cellXfs>
  <cellStyles count="3">
    <cellStyle name="Обычный" xfId="0" builtinId="0"/>
    <cellStyle name="Обычный 2" xfId="2"/>
    <cellStyle name="Обычный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view="pageBreakPreview" zoomScale="86" zoomScaleNormal="100" zoomScaleSheetLayoutView="86" workbookViewId="0">
      <selection activeCell="E39" sqref="E39"/>
    </sheetView>
  </sheetViews>
  <sheetFormatPr defaultColWidth="8.77734375" defaultRowHeight="13.8" x14ac:dyDescent="0.25"/>
  <cols>
    <col min="1" max="1" width="69.21875" style="31" customWidth="1"/>
    <col min="2" max="2" width="13.77734375" style="31" customWidth="1"/>
    <col min="3" max="4" width="14.44140625" style="31" customWidth="1"/>
    <col min="5" max="5" width="12.44140625" style="31" customWidth="1"/>
    <col min="6" max="6" width="12.5546875" style="31" customWidth="1"/>
    <col min="7" max="7" width="16" style="31" bestFit="1" customWidth="1"/>
    <col min="8" max="8" width="8.77734375" style="31"/>
    <col min="9" max="9" width="10.21875" style="31" bestFit="1" customWidth="1"/>
    <col min="10" max="16384" width="8.77734375" style="31"/>
  </cols>
  <sheetData>
    <row r="1" spans="1:9" ht="15.6" x14ac:dyDescent="0.3">
      <c r="A1" s="46" t="s">
        <v>0</v>
      </c>
      <c r="B1" s="46"/>
      <c r="C1" s="46"/>
      <c r="D1" s="46"/>
      <c r="E1" s="46"/>
      <c r="F1" s="37" t="s">
        <v>97</v>
      </c>
      <c r="G1" s="38" t="str">
        <f>TEXT(F1,"[$-FC19]ДД ММММ")</f>
        <v>02 октября</v>
      </c>
      <c r="H1" s="38" t="str">
        <f>TEXT(F1,"[$-FC19]ДД.ММ.ГГГ \г")</f>
        <v>02.10.2020 г</v>
      </c>
    </row>
    <row r="2" spans="1:9" ht="15.6" x14ac:dyDescent="0.3">
      <c r="A2" s="46" t="str">
        <f>CONCATENATE("с ",G1," по ",G2,"ода")</f>
        <v>с 02 октября по 08 октября 2020 года</v>
      </c>
      <c r="B2" s="46"/>
      <c r="C2" s="46"/>
      <c r="D2" s="46"/>
      <c r="E2" s="46"/>
      <c r="F2" s="37" t="s">
        <v>57</v>
      </c>
      <c r="G2" s="38" t="str">
        <f>TEXT(F2,"[$-FC19]ДД ММММ ГГГ \г")</f>
        <v>08 октября 2020 г</v>
      </c>
      <c r="H2" s="38" t="str">
        <f>TEXT(F2,"[$-FC19]ДД.ММ.ГГГ \г")</f>
        <v>08.10.2020 г</v>
      </c>
      <c r="I2" s="39"/>
    </row>
    <row r="3" spans="1:9" x14ac:dyDescent="0.25">
      <c r="A3" s="1"/>
      <c r="B3" s="2"/>
      <c r="C3" s="2"/>
      <c r="D3" s="2"/>
      <c r="E3" s="3"/>
    </row>
    <row r="4" spans="1:9" x14ac:dyDescent="0.25">
      <c r="A4" s="4"/>
      <c r="B4" s="5"/>
      <c r="C4" s="5"/>
      <c r="D4" s="6"/>
      <c r="E4" s="7" t="s">
        <v>1</v>
      </c>
    </row>
    <row r="5" spans="1:9" x14ac:dyDescent="0.25">
      <c r="A5" s="47" t="str">
        <f>CONCATENATE("Остатки средств на ",H1,".")</f>
        <v>Остатки средств на 02.10.2020 г.</v>
      </c>
      <c r="B5" s="48"/>
      <c r="C5" s="48"/>
      <c r="D5" s="49"/>
      <c r="E5" s="8">
        <v>545101</v>
      </c>
      <c r="F5" s="39"/>
    </row>
    <row r="6" spans="1:9" x14ac:dyDescent="0.25">
      <c r="A6" s="10"/>
      <c r="B6" s="11"/>
      <c r="C6" s="11"/>
      <c r="D6" s="11"/>
      <c r="E6" s="12"/>
    </row>
    <row r="7" spans="1:9" x14ac:dyDescent="0.25">
      <c r="A7" s="56" t="s">
        <v>2</v>
      </c>
      <c r="B7" s="57"/>
      <c r="C7" s="57"/>
      <c r="D7" s="57"/>
      <c r="E7" s="13"/>
    </row>
    <row r="8" spans="1:9" x14ac:dyDescent="0.25">
      <c r="A8" s="51" t="s">
        <v>3</v>
      </c>
      <c r="B8" s="57"/>
      <c r="C8" s="57"/>
      <c r="D8" s="57"/>
      <c r="E8" s="9">
        <f>E38-E9</f>
        <v>1033397.5572000006</v>
      </c>
    </row>
    <row r="9" spans="1:9" x14ac:dyDescent="0.25">
      <c r="A9" s="58" t="s">
        <v>4</v>
      </c>
      <c r="B9" s="57"/>
      <c r="C9" s="57"/>
      <c r="D9" s="57"/>
      <c r="E9" s="14">
        <f>SUM(E10:E37)</f>
        <v>3474034.8</v>
      </c>
    </row>
    <row r="10" spans="1:9" x14ac:dyDescent="0.25">
      <c r="A10" s="58" t="s">
        <v>98</v>
      </c>
      <c r="B10" s="57"/>
      <c r="C10" s="57"/>
      <c r="D10" s="57"/>
      <c r="E10" s="14">
        <v>3320100</v>
      </c>
    </row>
    <row r="11" spans="1:9" ht="28.2" customHeight="1" x14ac:dyDescent="0.25">
      <c r="A11" s="58" t="s">
        <v>99</v>
      </c>
      <c r="B11" s="57"/>
      <c r="C11" s="57"/>
      <c r="D11" s="57"/>
      <c r="E11" s="14">
        <v>38428</v>
      </c>
    </row>
    <row r="12" spans="1:9" x14ac:dyDescent="0.25">
      <c r="A12" s="58" t="s">
        <v>100</v>
      </c>
      <c r="B12" s="57"/>
      <c r="C12" s="57"/>
      <c r="D12" s="57"/>
      <c r="E12" s="14">
        <v>31368.5</v>
      </c>
    </row>
    <row r="13" spans="1:9" ht="41.4" customHeight="1" x14ac:dyDescent="0.25">
      <c r="A13" s="58" t="s">
        <v>101</v>
      </c>
      <c r="B13" s="57"/>
      <c r="C13" s="57"/>
      <c r="D13" s="57"/>
      <c r="E13" s="14">
        <v>1007.6</v>
      </c>
    </row>
    <row r="14" spans="1:9" ht="27.6" customHeight="1" x14ac:dyDescent="0.25">
      <c r="A14" s="58" t="s">
        <v>102</v>
      </c>
      <c r="B14" s="57"/>
      <c r="C14" s="57"/>
      <c r="D14" s="57"/>
      <c r="E14" s="14">
        <v>4982.7</v>
      </c>
    </row>
    <row r="15" spans="1:9" ht="27.6" customHeight="1" x14ac:dyDescent="0.25">
      <c r="A15" s="58" t="s">
        <v>103</v>
      </c>
      <c r="B15" s="57"/>
      <c r="C15" s="57"/>
      <c r="D15" s="57"/>
      <c r="E15" s="14">
        <v>1165.9000000000001</v>
      </c>
    </row>
    <row r="16" spans="1:9" ht="41.4" customHeight="1" x14ac:dyDescent="0.25">
      <c r="A16" s="58" t="s">
        <v>104</v>
      </c>
      <c r="B16" s="57"/>
      <c r="C16" s="57"/>
      <c r="D16" s="57"/>
      <c r="E16" s="14">
        <v>688.6</v>
      </c>
    </row>
    <row r="17" spans="1:5" x14ac:dyDescent="0.25">
      <c r="A17" s="58" t="s">
        <v>105</v>
      </c>
      <c r="B17" s="57"/>
      <c r="C17" s="57"/>
      <c r="D17" s="57"/>
      <c r="E17" s="14">
        <v>161.69999999999999</v>
      </c>
    </row>
    <row r="18" spans="1:5" ht="27" customHeight="1" x14ac:dyDescent="0.25">
      <c r="A18" s="58" t="s">
        <v>106</v>
      </c>
      <c r="B18" s="57"/>
      <c r="C18" s="57"/>
      <c r="D18" s="57"/>
      <c r="E18" s="14">
        <v>0</v>
      </c>
    </row>
    <row r="19" spans="1:5" ht="27" customHeight="1" x14ac:dyDescent="0.25">
      <c r="A19" s="58" t="s">
        <v>107</v>
      </c>
      <c r="B19" s="57"/>
      <c r="C19" s="57"/>
      <c r="D19" s="57"/>
      <c r="E19" s="14">
        <v>4070.1</v>
      </c>
    </row>
    <row r="20" spans="1:5" ht="27.6" customHeight="1" x14ac:dyDescent="0.25">
      <c r="A20" s="58" t="s">
        <v>108</v>
      </c>
      <c r="B20" s="57"/>
      <c r="C20" s="57"/>
      <c r="D20" s="57"/>
      <c r="E20" s="14">
        <v>1666.8</v>
      </c>
    </row>
    <row r="21" spans="1:5" ht="42" customHeight="1" x14ac:dyDescent="0.25">
      <c r="A21" s="58" t="s">
        <v>109</v>
      </c>
      <c r="B21" s="57"/>
      <c r="C21" s="57"/>
      <c r="D21" s="57"/>
      <c r="E21" s="14">
        <v>13570.5</v>
      </c>
    </row>
    <row r="22" spans="1:5" ht="42" customHeight="1" x14ac:dyDescent="0.25">
      <c r="A22" s="58" t="s">
        <v>110</v>
      </c>
      <c r="B22" s="57"/>
      <c r="C22" s="57"/>
      <c r="D22" s="57"/>
      <c r="E22" s="14">
        <v>169.6</v>
      </c>
    </row>
    <row r="23" spans="1:5" ht="27.6" customHeight="1" x14ac:dyDescent="0.25">
      <c r="A23" s="58" t="s">
        <v>111</v>
      </c>
      <c r="B23" s="57"/>
      <c r="C23" s="57"/>
      <c r="D23" s="57"/>
      <c r="E23" s="14">
        <v>419.8</v>
      </c>
    </row>
    <row r="24" spans="1:5" ht="27.6" customHeight="1" x14ac:dyDescent="0.25">
      <c r="A24" s="58" t="s">
        <v>112</v>
      </c>
      <c r="B24" s="57"/>
      <c r="C24" s="57"/>
      <c r="D24" s="57"/>
      <c r="E24" s="14">
        <v>145.80000000000001</v>
      </c>
    </row>
    <row r="25" spans="1:5" ht="27.6" customHeight="1" x14ac:dyDescent="0.25">
      <c r="A25" s="58" t="s">
        <v>113</v>
      </c>
      <c r="B25" s="57"/>
      <c r="C25" s="57"/>
      <c r="D25" s="57"/>
      <c r="E25" s="14">
        <v>358.6</v>
      </c>
    </row>
    <row r="26" spans="1:5" ht="27.6" customHeight="1" x14ac:dyDescent="0.25">
      <c r="A26" s="58" t="s">
        <v>114</v>
      </c>
      <c r="B26" s="57"/>
      <c r="C26" s="57"/>
      <c r="D26" s="57"/>
      <c r="E26" s="14">
        <v>5151.5</v>
      </c>
    </row>
    <row r="27" spans="1:5" ht="27.6" customHeight="1" x14ac:dyDescent="0.25">
      <c r="A27" s="58" t="s">
        <v>115</v>
      </c>
      <c r="B27" s="57"/>
      <c r="C27" s="57"/>
      <c r="D27" s="57"/>
      <c r="E27" s="14">
        <v>8858.5</v>
      </c>
    </row>
    <row r="28" spans="1:5" ht="55.2" customHeight="1" x14ac:dyDescent="0.25">
      <c r="A28" s="58" t="s">
        <v>116</v>
      </c>
      <c r="B28" s="57"/>
      <c r="C28" s="57"/>
      <c r="D28" s="57"/>
      <c r="E28" s="14">
        <v>1102.0999999999999</v>
      </c>
    </row>
    <row r="29" spans="1:5" x14ac:dyDescent="0.25">
      <c r="A29" s="58" t="s">
        <v>117</v>
      </c>
      <c r="B29" s="57"/>
      <c r="C29" s="57"/>
      <c r="D29" s="57"/>
      <c r="E29" s="14">
        <v>1148.3</v>
      </c>
    </row>
    <row r="30" spans="1:5" x14ac:dyDescent="0.25">
      <c r="A30" s="58" t="s">
        <v>118</v>
      </c>
      <c r="B30" s="57"/>
      <c r="C30" s="57"/>
      <c r="D30" s="57"/>
      <c r="E30" s="14">
        <v>498</v>
      </c>
    </row>
    <row r="31" spans="1:5" ht="27.6" customHeight="1" x14ac:dyDescent="0.25">
      <c r="A31" s="58" t="s">
        <v>119</v>
      </c>
      <c r="B31" s="57"/>
      <c r="C31" s="57"/>
      <c r="D31" s="57"/>
      <c r="E31" s="14">
        <v>0.7</v>
      </c>
    </row>
    <row r="32" spans="1:5" ht="27.6" customHeight="1" x14ac:dyDescent="0.25">
      <c r="A32" s="58" t="s">
        <v>120</v>
      </c>
      <c r="B32" s="57"/>
      <c r="C32" s="57"/>
      <c r="D32" s="57"/>
      <c r="E32" s="14">
        <v>1333.3</v>
      </c>
    </row>
    <row r="33" spans="1:6" ht="97.2" customHeight="1" x14ac:dyDescent="0.25">
      <c r="A33" s="58" t="s">
        <v>121</v>
      </c>
      <c r="B33" s="57"/>
      <c r="C33" s="57"/>
      <c r="D33" s="57"/>
      <c r="E33" s="14">
        <v>262.8</v>
      </c>
    </row>
    <row r="34" spans="1:6" ht="27.6" customHeight="1" x14ac:dyDescent="0.25">
      <c r="A34" s="58" t="s">
        <v>122</v>
      </c>
      <c r="B34" s="57"/>
      <c r="C34" s="57"/>
      <c r="D34" s="57"/>
      <c r="E34" s="14">
        <v>3743</v>
      </c>
    </row>
    <row r="35" spans="1:6" ht="27" customHeight="1" x14ac:dyDescent="0.25">
      <c r="A35" s="58" t="s">
        <v>123</v>
      </c>
      <c r="B35" s="57"/>
      <c r="C35" s="57"/>
      <c r="D35" s="57"/>
      <c r="E35" s="14">
        <v>608</v>
      </c>
    </row>
    <row r="36" spans="1:6" ht="41.4" customHeight="1" x14ac:dyDescent="0.25">
      <c r="A36" s="58" t="s">
        <v>124</v>
      </c>
      <c r="B36" s="57"/>
      <c r="C36" s="57"/>
      <c r="D36" s="57"/>
      <c r="E36" s="14">
        <v>31236.5</v>
      </c>
    </row>
    <row r="37" spans="1:6" ht="28.2" customHeight="1" x14ac:dyDescent="0.25">
      <c r="A37" s="58" t="s">
        <v>125</v>
      </c>
      <c r="B37" s="57"/>
      <c r="C37" s="57"/>
      <c r="D37" s="57"/>
      <c r="E37" s="14">
        <v>1787.9</v>
      </c>
    </row>
    <row r="38" spans="1:6" x14ac:dyDescent="0.25">
      <c r="A38" s="50" t="s">
        <v>5</v>
      </c>
      <c r="B38" s="51"/>
      <c r="C38" s="51"/>
      <c r="D38" s="51"/>
      <c r="E38" s="13">
        <f>'Муниципальные районы'!B32-Учреждения!E5+'Муниципальные районы'!B31</f>
        <v>4507432.3572000004</v>
      </c>
    </row>
    <row r="39" spans="1:6" x14ac:dyDescent="0.25">
      <c r="A39" s="15"/>
      <c r="B39" s="16"/>
      <c r="C39" s="16"/>
      <c r="D39" s="6"/>
      <c r="E39" s="17"/>
    </row>
    <row r="40" spans="1:6" x14ac:dyDescent="0.25">
      <c r="A40" s="52" t="s">
        <v>14</v>
      </c>
      <c r="B40" s="54" t="s">
        <v>6</v>
      </c>
      <c r="C40" s="55" t="s">
        <v>7</v>
      </c>
      <c r="D40" s="55"/>
      <c r="E40" s="55"/>
    </row>
    <row r="41" spans="1:6" ht="82.8" x14ac:dyDescent="0.25">
      <c r="A41" s="53"/>
      <c r="B41" s="54"/>
      <c r="C41" s="18" t="s">
        <v>8</v>
      </c>
      <c r="D41" s="18" t="s">
        <v>9</v>
      </c>
      <c r="E41" s="18" t="s">
        <v>10</v>
      </c>
    </row>
    <row r="42" spans="1:6" x14ac:dyDescent="0.25">
      <c r="A42" s="19" t="s">
        <v>58</v>
      </c>
      <c r="B42" s="42">
        <v>170.119</v>
      </c>
      <c r="C42" s="42"/>
      <c r="D42" s="42"/>
      <c r="E42" s="42">
        <v>103.825</v>
      </c>
      <c r="F42" s="41"/>
    </row>
    <row r="43" spans="1:6" x14ac:dyDescent="0.25">
      <c r="A43" s="19" t="s">
        <v>59</v>
      </c>
      <c r="B43" s="42">
        <v>140</v>
      </c>
      <c r="C43" s="42"/>
      <c r="D43" s="42"/>
      <c r="E43" s="42"/>
      <c r="F43" s="41"/>
    </row>
    <row r="44" spans="1:6" x14ac:dyDescent="0.25">
      <c r="A44" s="19" t="s">
        <v>60</v>
      </c>
      <c r="B44" s="42">
        <v>36234.509080000003</v>
      </c>
      <c r="C44" s="42">
        <v>6202.43</v>
      </c>
      <c r="D44" s="42">
        <v>41.32</v>
      </c>
      <c r="E44" s="42"/>
      <c r="F44" s="41"/>
    </row>
    <row r="45" spans="1:6" ht="27.6" x14ac:dyDescent="0.25">
      <c r="A45" s="19" t="s">
        <v>61</v>
      </c>
      <c r="B45" s="42">
        <v>10755.8081</v>
      </c>
      <c r="C45" s="42">
        <v>197.57021</v>
      </c>
      <c r="D45" s="42"/>
      <c r="E45" s="42"/>
      <c r="F45" s="41"/>
    </row>
    <row r="46" spans="1:6" x14ac:dyDescent="0.25">
      <c r="A46" s="19" t="s">
        <v>62</v>
      </c>
      <c r="B46" s="42">
        <v>590</v>
      </c>
      <c r="C46" s="42"/>
      <c r="D46" s="42">
        <v>590</v>
      </c>
      <c r="E46" s="42"/>
      <c r="F46" s="41"/>
    </row>
    <row r="47" spans="1:6" x14ac:dyDescent="0.25">
      <c r="A47" s="19" t="s">
        <v>63</v>
      </c>
      <c r="B47" s="42">
        <v>376.51922000000002</v>
      </c>
      <c r="C47" s="42"/>
      <c r="D47" s="42">
        <v>330</v>
      </c>
      <c r="E47" s="42"/>
      <c r="F47" s="41"/>
    </row>
    <row r="48" spans="1:6" ht="27.6" x14ac:dyDescent="0.25">
      <c r="A48" s="19" t="s">
        <v>64</v>
      </c>
      <c r="B48" s="42">
        <v>50134.590459999999</v>
      </c>
      <c r="C48" s="42"/>
      <c r="D48" s="42">
        <v>1575</v>
      </c>
      <c r="E48" s="42">
        <v>13780.8935</v>
      </c>
      <c r="F48" s="41"/>
    </row>
    <row r="49" spans="1:6" x14ac:dyDescent="0.25">
      <c r="A49" s="19" t="s">
        <v>65</v>
      </c>
      <c r="B49" s="42">
        <v>1770</v>
      </c>
      <c r="C49" s="42">
        <v>1700</v>
      </c>
      <c r="D49" s="42"/>
      <c r="E49" s="42"/>
      <c r="F49" s="41"/>
    </row>
    <row r="50" spans="1:6" x14ac:dyDescent="0.25">
      <c r="A50" s="19" t="s">
        <v>66</v>
      </c>
      <c r="B50" s="42">
        <v>36263.810850000002</v>
      </c>
      <c r="C50" s="42">
        <v>4450</v>
      </c>
      <c r="D50" s="42"/>
      <c r="E50" s="42"/>
      <c r="F50" s="41"/>
    </row>
    <row r="51" spans="1:6" x14ac:dyDescent="0.25">
      <c r="A51" s="19" t="s">
        <v>67</v>
      </c>
      <c r="B51" s="42">
        <v>17209.93634</v>
      </c>
      <c r="C51" s="42">
        <v>3570</v>
      </c>
      <c r="D51" s="42"/>
      <c r="E51" s="42"/>
      <c r="F51" s="41"/>
    </row>
    <row r="52" spans="1:6" x14ac:dyDescent="0.25">
      <c r="A52" s="19" t="s">
        <v>68</v>
      </c>
      <c r="B52" s="42">
        <v>190826.79736</v>
      </c>
      <c r="C52" s="42">
        <v>4706.2190000000001</v>
      </c>
      <c r="D52" s="42">
        <v>4356.5458600000002</v>
      </c>
      <c r="E52" s="42">
        <v>10315.859920000001</v>
      </c>
      <c r="F52" s="41"/>
    </row>
    <row r="53" spans="1:6" x14ac:dyDescent="0.25">
      <c r="A53" s="19" t="s">
        <v>69</v>
      </c>
      <c r="B53" s="42">
        <v>359818.49200000003</v>
      </c>
      <c r="C53" s="42">
        <v>1274.6763100000001</v>
      </c>
      <c r="D53" s="42">
        <v>5198.8655699999999</v>
      </c>
      <c r="E53" s="42">
        <v>305249.26261999999</v>
      </c>
      <c r="F53" s="41"/>
    </row>
    <row r="54" spans="1:6" x14ac:dyDescent="0.25">
      <c r="A54" s="19" t="s">
        <v>70</v>
      </c>
      <c r="B54" s="42">
        <v>16348.356529999999</v>
      </c>
      <c r="C54" s="42"/>
      <c r="D54" s="42"/>
      <c r="E54" s="42"/>
      <c r="F54" s="41"/>
    </row>
    <row r="55" spans="1:6" ht="27.6" x14ac:dyDescent="0.25">
      <c r="A55" s="19" t="s">
        <v>71</v>
      </c>
      <c r="B55" s="42">
        <v>696.40089999999998</v>
      </c>
      <c r="C55" s="42"/>
      <c r="D55" s="42"/>
      <c r="E55" s="42"/>
      <c r="F55" s="41"/>
    </row>
    <row r="56" spans="1:6" x14ac:dyDescent="0.25">
      <c r="A56" s="19" t="s">
        <v>72</v>
      </c>
      <c r="B56" s="42">
        <v>552.84896000000003</v>
      </c>
      <c r="C56" s="42"/>
      <c r="D56" s="42"/>
      <c r="E56" s="42"/>
      <c r="F56" s="41"/>
    </row>
    <row r="57" spans="1:6" x14ac:dyDescent="0.25">
      <c r="A57" s="19" t="s">
        <v>73</v>
      </c>
      <c r="B57" s="42">
        <v>232.54599999999999</v>
      </c>
      <c r="C57" s="42"/>
      <c r="D57" s="42">
        <v>100</v>
      </c>
      <c r="E57" s="42"/>
      <c r="F57" s="41"/>
    </row>
    <row r="58" spans="1:6" ht="27.6" x14ac:dyDescent="0.25">
      <c r="A58" s="19" t="s">
        <v>74</v>
      </c>
      <c r="B58" s="42">
        <v>8034.3161099999998</v>
      </c>
      <c r="C58" s="42">
        <v>1961</v>
      </c>
      <c r="D58" s="42">
        <v>1477.3720000000001</v>
      </c>
      <c r="E58" s="42">
        <v>2511.2666800000002</v>
      </c>
      <c r="F58" s="41"/>
    </row>
    <row r="59" spans="1:6" x14ac:dyDescent="0.25">
      <c r="A59" s="19" t="s">
        <v>75</v>
      </c>
      <c r="B59" s="42">
        <v>5744.05458</v>
      </c>
      <c r="C59" s="42">
        <v>200</v>
      </c>
      <c r="D59" s="42"/>
      <c r="E59" s="42"/>
      <c r="F59" s="41"/>
    </row>
    <row r="60" spans="1:6" x14ac:dyDescent="0.25">
      <c r="A60" s="19" t="s">
        <v>76</v>
      </c>
      <c r="B60" s="42">
        <v>162814.03159999999</v>
      </c>
      <c r="C60" s="42">
        <v>2000</v>
      </c>
      <c r="D60" s="42">
        <v>1242</v>
      </c>
      <c r="E60" s="42"/>
      <c r="F60" s="41"/>
    </row>
    <row r="61" spans="1:6" x14ac:dyDescent="0.25">
      <c r="A61" s="19" t="s">
        <v>77</v>
      </c>
      <c r="B61" s="42">
        <v>10039.245000000001</v>
      </c>
      <c r="C61" s="42">
        <v>7000</v>
      </c>
      <c r="D61" s="42"/>
      <c r="E61" s="42"/>
      <c r="F61" s="41"/>
    </row>
    <row r="62" spans="1:6" x14ac:dyDescent="0.25">
      <c r="A62" s="19" t="s">
        <v>78</v>
      </c>
      <c r="B62" s="42">
        <v>1455.1472100000001</v>
      </c>
      <c r="C62" s="42">
        <v>1400</v>
      </c>
      <c r="D62" s="42"/>
      <c r="E62" s="42"/>
      <c r="F62" s="41"/>
    </row>
    <row r="63" spans="1:6" x14ac:dyDescent="0.25">
      <c r="A63" s="19" t="s">
        <v>79</v>
      </c>
      <c r="B63" s="42">
        <v>580</v>
      </c>
      <c r="C63" s="42">
        <v>400</v>
      </c>
      <c r="D63" s="42">
        <v>180</v>
      </c>
      <c r="E63" s="42"/>
      <c r="F63" s="41"/>
    </row>
    <row r="64" spans="1:6" x14ac:dyDescent="0.25">
      <c r="A64" s="19" t="s">
        <v>80</v>
      </c>
      <c r="B64" s="42">
        <v>60</v>
      </c>
      <c r="C64" s="42"/>
      <c r="D64" s="42"/>
      <c r="E64" s="42"/>
      <c r="F64" s="41"/>
    </row>
    <row r="65" spans="1:6" x14ac:dyDescent="0.25">
      <c r="A65" s="19" t="s">
        <v>81</v>
      </c>
      <c r="B65" s="42">
        <v>162.55332999999999</v>
      </c>
      <c r="C65" s="42"/>
      <c r="D65" s="42"/>
      <c r="E65" s="42"/>
      <c r="F65" s="41"/>
    </row>
    <row r="66" spans="1:6" x14ac:dyDescent="0.25">
      <c r="A66" s="19" t="s">
        <v>82</v>
      </c>
      <c r="B66" s="42">
        <v>465</v>
      </c>
      <c r="C66" s="42">
        <v>400</v>
      </c>
      <c r="D66" s="42"/>
      <c r="E66" s="42"/>
      <c r="F66" s="41"/>
    </row>
    <row r="67" spans="1:6" x14ac:dyDescent="0.25">
      <c r="A67" s="19" t="s">
        <v>83</v>
      </c>
      <c r="B67" s="42">
        <v>440.87495000000001</v>
      </c>
      <c r="C67" s="42">
        <v>440.87495000000001</v>
      </c>
      <c r="D67" s="42"/>
      <c r="E67" s="42"/>
      <c r="F67" s="41"/>
    </row>
    <row r="68" spans="1:6" x14ac:dyDescent="0.25">
      <c r="A68" s="19" t="s">
        <v>84</v>
      </c>
      <c r="B68" s="42">
        <v>3123.2765399999998</v>
      </c>
      <c r="C68" s="42"/>
      <c r="D68" s="42">
        <v>1300</v>
      </c>
      <c r="E68" s="42">
        <v>85.41892</v>
      </c>
      <c r="F68" s="41"/>
    </row>
    <row r="69" spans="1:6" ht="27.6" x14ac:dyDescent="0.25">
      <c r="A69" s="19" t="s">
        <v>85</v>
      </c>
      <c r="B69" s="42">
        <v>26.829470000000001</v>
      </c>
      <c r="C69" s="42"/>
      <c r="D69" s="42">
        <v>13.381180000000001</v>
      </c>
      <c r="E69" s="42"/>
      <c r="F69" s="41"/>
    </row>
    <row r="70" spans="1:6" x14ac:dyDescent="0.25">
      <c r="A70" s="19" t="s">
        <v>86</v>
      </c>
      <c r="B70" s="42">
        <v>15.25</v>
      </c>
      <c r="C70" s="42"/>
      <c r="D70" s="42"/>
      <c r="E70" s="42"/>
      <c r="F70" s="41"/>
    </row>
    <row r="71" spans="1:6" x14ac:dyDescent="0.25">
      <c r="A71" s="19" t="s">
        <v>87</v>
      </c>
      <c r="B71" s="42">
        <v>1618.5350599999999</v>
      </c>
      <c r="C71" s="42"/>
      <c r="D71" s="42">
        <v>357.7</v>
      </c>
      <c r="E71" s="42">
        <v>84</v>
      </c>
      <c r="F71" s="41"/>
    </row>
    <row r="72" spans="1:6" x14ac:dyDescent="0.25">
      <c r="A72" s="19" t="s">
        <v>88</v>
      </c>
      <c r="B72" s="42">
        <v>32545.456150000002</v>
      </c>
      <c r="C72" s="42">
        <v>5151.0137400000003</v>
      </c>
      <c r="D72" s="42">
        <v>4056.54232</v>
      </c>
      <c r="E72" s="42">
        <v>103.27306</v>
      </c>
      <c r="F72" s="41"/>
    </row>
    <row r="73" spans="1:6" x14ac:dyDescent="0.25">
      <c r="A73" s="19" t="s">
        <v>89</v>
      </c>
      <c r="B73" s="42">
        <v>1957.2</v>
      </c>
      <c r="C73" s="42"/>
      <c r="D73" s="42"/>
      <c r="E73" s="42"/>
      <c r="F73" s="41"/>
    </row>
    <row r="74" spans="1:6" x14ac:dyDescent="0.25">
      <c r="A74" s="19" t="s">
        <v>90</v>
      </c>
      <c r="B74" s="42">
        <v>530</v>
      </c>
      <c r="C74" s="42"/>
      <c r="D74" s="42"/>
      <c r="E74" s="42"/>
      <c r="F74" s="41"/>
    </row>
    <row r="75" spans="1:6" x14ac:dyDescent="0.25">
      <c r="A75" s="19" t="s">
        <v>91</v>
      </c>
      <c r="B75" s="42">
        <v>641.64613999999995</v>
      </c>
      <c r="C75" s="42"/>
      <c r="D75" s="42"/>
      <c r="E75" s="42"/>
      <c r="F75" s="41"/>
    </row>
    <row r="76" spans="1:6" x14ac:dyDescent="0.25">
      <c r="A76" s="19" t="s">
        <v>92</v>
      </c>
      <c r="B76" s="42">
        <v>112.57978</v>
      </c>
      <c r="C76" s="42"/>
      <c r="D76" s="42"/>
      <c r="E76" s="42"/>
      <c r="F76" s="41"/>
    </row>
    <row r="77" spans="1:6" ht="27.6" x14ac:dyDescent="0.25">
      <c r="A77" s="19" t="s">
        <v>93</v>
      </c>
      <c r="B77" s="42">
        <v>1017.51187</v>
      </c>
      <c r="C77" s="42">
        <v>50</v>
      </c>
      <c r="D77" s="42"/>
      <c r="E77" s="42"/>
      <c r="F77" s="41"/>
    </row>
    <row r="78" spans="1:6" x14ac:dyDescent="0.25">
      <c r="A78" s="19" t="s">
        <v>94</v>
      </c>
      <c r="B78" s="42">
        <v>4361.3514500000001</v>
      </c>
      <c r="C78" s="42">
        <v>250</v>
      </c>
      <c r="D78" s="42"/>
      <c r="E78" s="42"/>
      <c r="F78" s="41"/>
    </row>
    <row r="79" spans="1:6" x14ac:dyDescent="0.25">
      <c r="A79" s="19" t="s">
        <v>95</v>
      </c>
      <c r="B79" s="42">
        <v>31550.919740000001</v>
      </c>
      <c r="C79" s="42">
        <v>2600</v>
      </c>
      <c r="D79" s="42">
        <v>700</v>
      </c>
      <c r="E79" s="42"/>
      <c r="F79" s="41"/>
    </row>
    <row r="80" spans="1:6" x14ac:dyDescent="0.25">
      <c r="A80" s="20" t="s">
        <v>96</v>
      </c>
      <c r="B80" s="43">
        <v>989416.51378000004</v>
      </c>
      <c r="C80" s="43">
        <v>43953.784209999998</v>
      </c>
      <c r="D80" s="43">
        <v>21518.726930000001</v>
      </c>
      <c r="E80" s="43">
        <v>332233.79969999997</v>
      </c>
      <c r="F80" s="41"/>
    </row>
    <row r="81" spans="2:5" x14ac:dyDescent="0.25">
      <c r="B81" s="41"/>
      <c r="C81" s="41"/>
      <c r="D81" s="41"/>
      <c r="E81" s="41"/>
    </row>
  </sheetData>
  <mergeCells count="38">
    <mergeCell ref="A36:D36"/>
    <mergeCell ref="A37:D37"/>
    <mergeCell ref="A31:D31"/>
    <mergeCell ref="A32:D32"/>
    <mergeCell ref="A33:D33"/>
    <mergeCell ref="A34:D34"/>
    <mergeCell ref="A35:D35"/>
    <mergeCell ref="A26:D26"/>
    <mergeCell ref="A27:D27"/>
    <mergeCell ref="A28:D28"/>
    <mergeCell ref="A29:D29"/>
    <mergeCell ref="A30:D30"/>
    <mergeCell ref="A21:D21"/>
    <mergeCell ref="A22:D22"/>
    <mergeCell ref="A23:D23"/>
    <mergeCell ref="A24:D24"/>
    <mergeCell ref="A25:D25"/>
    <mergeCell ref="A16:D16"/>
    <mergeCell ref="A17:D17"/>
    <mergeCell ref="A18:D18"/>
    <mergeCell ref="A19:D19"/>
    <mergeCell ref="A20:D20"/>
    <mergeCell ref="A1:E1"/>
    <mergeCell ref="A2:E2"/>
    <mergeCell ref="A5:D5"/>
    <mergeCell ref="A38:D38"/>
    <mergeCell ref="A40:A41"/>
    <mergeCell ref="B40:B41"/>
    <mergeCell ref="C40:E40"/>
    <mergeCell ref="A7:D7"/>
    <mergeCell ref="A8:D8"/>
    <mergeCell ref="A9:D9"/>
    <mergeCell ref="A10:D10"/>
    <mergeCell ref="A11:D11"/>
    <mergeCell ref="A12:D12"/>
    <mergeCell ref="A13:D13"/>
    <mergeCell ref="A14:D14"/>
    <mergeCell ref="A15:D15"/>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tabSelected="1" view="pageBreakPreview" zoomScaleNormal="100" zoomScaleSheetLayoutView="100" workbookViewId="0">
      <selection activeCell="B33" sqref="B33"/>
    </sheetView>
  </sheetViews>
  <sheetFormatPr defaultColWidth="8.77734375" defaultRowHeight="13.8" x14ac:dyDescent="0.25"/>
  <cols>
    <col min="1" max="1" width="38.21875" style="31" customWidth="1"/>
    <col min="2" max="2" width="13.21875" style="31" customWidth="1"/>
    <col min="3" max="3" width="13.44140625" style="31" customWidth="1"/>
    <col min="4" max="4" width="13" style="31" customWidth="1"/>
    <col min="5" max="5" width="13.21875" style="31" customWidth="1"/>
    <col min="6" max="6" width="12.88671875" style="31" customWidth="1"/>
    <col min="7" max="7" width="13.33203125" style="31" customWidth="1"/>
    <col min="8" max="8" width="13.44140625" style="31" customWidth="1"/>
    <col min="9" max="9" width="13" style="31" customWidth="1"/>
    <col min="10" max="10" width="12.77734375" style="31" customWidth="1"/>
    <col min="11" max="11" width="11" style="31" customWidth="1"/>
    <col min="12" max="12" width="13.21875" style="31" customWidth="1"/>
    <col min="13" max="13" width="13.5546875" style="31" customWidth="1"/>
    <col min="14" max="14" width="13.109375" style="31" customWidth="1"/>
    <col min="15" max="15" width="13" style="31" customWidth="1"/>
    <col min="16" max="16" width="11" style="31" customWidth="1"/>
    <col min="17" max="16384" width="8.77734375" style="31"/>
  </cols>
  <sheetData>
    <row r="1" spans="1:20" s="28" customFormat="1" ht="15.6" x14ac:dyDescent="0.3">
      <c r="A1" s="27" t="s">
        <v>57</v>
      </c>
      <c r="C1" s="29" t="s">
        <v>13</v>
      </c>
    </row>
    <row r="2" spans="1:20" x14ac:dyDescent="0.25">
      <c r="A2" s="30" t="str">
        <f>TEXT(EndData2,"[$-FC19]ДД.ММ.ГГГ")</f>
        <v>08.10.2020</v>
      </c>
      <c r="B2" s="30">
        <f>A2+1</f>
        <v>44113</v>
      </c>
      <c r="C2" s="26" t="str">
        <f>TEXT(B2,"[$-FC19]ДД.ММ.ГГГ")</f>
        <v>09.10.2020</v>
      </c>
      <c r="P2" s="32" t="s">
        <v>12</v>
      </c>
    </row>
    <row r="3" spans="1:20" ht="51.75" customHeight="1" x14ac:dyDescent="0.25">
      <c r="A3" s="23" t="s">
        <v>15</v>
      </c>
      <c r="B3" s="33" t="s">
        <v>16</v>
      </c>
      <c r="C3" s="34" t="s">
        <v>17</v>
      </c>
      <c r="D3" s="34" t="s">
        <v>18</v>
      </c>
      <c r="E3" s="34" t="s">
        <v>19</v>
      </c>
      <c r="F3" s="34" t="s">
        <v>20</v>
      </c>
      <c r="G3" s="34" t="s">
        <v>21</v>
      </c>
      <c r="H3" s="34" t="s">
        <v>22</v>
      </c>
      <c r="I3" s="34" t="s">
        <v>23</v>
      </c>
      <c r="J3" s="34" t="s">
        <v>24</v>
      </c>
      <c r="K3" s="34" t="s">
        <v>25</v>
      </c>
      <c r="L3" s="34" t="s">
        <v>26</v>
      </c>
      <c r="M3" s="34" t="s">
        <v>27</v>
      </c>
      <c r="N3" s="34" t="s">
        <v>28</v>
      </c>
      <c r="O3" s="34" t="s">
        <v>29</v>
      </c>
      <c r="P3" s="35" t="s">
        <v>11</v>
      </c>
    </row>
    <row r="4" spans="1:20" ht="39.6" x14ac:dyDescent="0.25">
      <c r="A4" s="21" t="s">
        <v>31</v>
      </c>
      <c r="B4" s="24"/>
      <c r="C4" s="24">
        <v>18351.832999999999</v>
      </c>
      <c r="D4" s="24">
        <v>26610.332999999999</v>
      </c>
      <c r="E4" s="24">
        <v>10974.5</v>
      </c>
      <c r="F4" s="24">
        <v>11900</v>
      </c>
      <c r="G4" s="24">
        <v>28568.833340000001</v>
      </c>
      <c r="H4" s="24">
        <v>2461</v>
      </c>
      <c r="I4" s="24">
        <v>8000</v>
      </c>
      <c r="J4" s="24">
        <v>6726.7489999999998</v>
      </c>
      <c r="K4" s="24">
        <v>5835.25</v>
      </c>
      <c r="L4" s="24">
        <v>39582.020830000001</v>
      </c>
      <c r="M4" s="24">
        <v>7190.9166699999996</v>
      </c>
      <c r="N4" s="24">
        <v>14833.915999999999</v>
      </c>
      <c r="O4" s="24">
        <v>57298.974999999999</v>
      </c>
      <c r="P4" s="44">
        <v>238334.32683999999</v>
      </c>
      <c r="Q4" s="32"/>
      <c r="R4" s="32"/>
      <c r="S4" s="32"/>
      <c r="T4" s="32"/>
    </row>
    <row r="5" spans="1:20" ht="26.4" x14ac:dyDescent="0.25">
      <c r="A5" s="21" t="s">
        <v>32</v>
      </c>
      <c r="B5" s="24">
        <v>9093.8457500000004</v>
      </c>
      <c r="C5" s="24">
        <v>1077.1780000000001</v>
      </c>
      <c r="D5" s="24">
        <v>13266.901</v>
      </c>
      <c r="E5" s="24"/>
      <c r="F5" s="24">
        <v>450</v>
      </c>
      <c r="G5" s="24">
        <v>9544.9266700000007</v>
      </c>
      <c r="H5" s="24">
        <v>672.3</v>
      </c>
      <c r="I5" s="24">
        <v>650</v>
      </c>
      <c r="J5" s="24">
        <v>942.65499999999997</v>
      </c>
      <c r="K5" s="24">
        <v>1700</v>
      </c>
      <c r="L5" s="24"/>
      <c r="M5" s="24">
        <v>199.96664000000001</v>
      </c>
      <c r="N5" s="24">
        <v>1944.9</v>
      </c>
      <c r="O5" s="24">
        <v>22761.618999999999</v>
      </c>
      <c r="P5" s="44">
        <v>62304.29206</v>
      </c>
      <c r="Q5" s="32"/>
      <c r="R5" s="32"/>
      <c r="S5" s="32"/>
      <c r="T5" s="32"/>
    </row>
    <row r="6" spans="1:20" ht="39.6" x14ac:dyDescent="0.25">
      <c r="A6" s="21" t="s">
        <v>33</v>
      </c>
      <c r="B6" s="24">
        <v>113062.9218</v>
      </c>
      <c r="C6" s="24">
        <v>17017.759999999998</v>
      </c>
      <c r="D6" s="24">
        <v>278.13299999999998</v>
      </c>
      <c r="E6" s="24">
        <v>2862</v>
      </c>
      <c r="F6" s="24">
        <v>1746.5</v>
      </c>
      <c r="G6" s="24">
        <v>16619.083330000001</v>
      </c>
      <c r="H6" s="24">
        <v>7000</v>
      </c>
      <c r="I6" s="24">
        <v>3290.9</v>
      </c>
      <c r="J6" s="24">
        <v>84573.103000000003</v>
      </c>
      <c r="K6" s="24">
        <v>5321.08</v>
      </c>
      <c r="L6" s="24"/>
      <c r="M6" s="24">
        <v>6108.6666699999996</v>
      </c>
      <c r="N6" s="24">
        <v>5726.6</v>
      </c>
      <c r="O6" s="24">
        <v>8640.02</v>
      </c>
      <c r="P6" s="44">
        <v>272246.76779999997</v>
      </c>
      <c r="Q6" s="32"/>
      <c r="R6" s="32"/>
      <c r="S6" s="32"/>
      <c r="T6" s="32"/>
    </row>
    <row r="7" spans="1:20" ht="105.6" x14ac:dyDescent="0.25">
      <c r="A7" s="21" t="s">
        <v>34</v>
      </c>
      <c r="B7" s="24"/>
      <c r="C7" s="24">
        <v>636.22400000000005</v>
      </c>
      <c r="D7" s="24"/>
      <c r="E7" s="24"/>
      <c r="F7" s="24"/>
      <c r="G7" s="24">
        <v>3178.2049999999999</v>
      </c>
      <c r="H7" s="24"/>
      <c r="I7" s="24"/>
      <c r="J7" s="24">
        <v>1246.1146900000001</v>
      </c>
      <c r="K7" s="24"/>
      <c r="L7" s="24">
        <v>156.9</v>
      </c>
      <c r="M7" s="24"/>
      <c r="N7" s="24">
        <v>3752.7139999999999</v>
      </c>
      <c r="O7" s="24"/>
      <c r="P7" s="44">
        <v>8970.15769</v>
      </c>
      <c r="Q7" s="32"/>
      <c r="R7" s="32"/>
      <c r="S7" s="32"/>
      <c r="T7" s="32"/>
    </row>
    <row r="8" spans="1:20" ht="39.6" x14ac:dyDescent="0.25">
      <c r="A8" s="21" t="s">
        <v>35</v>
      </c>
      <c r="B8" s="24">
        <v>19911.27579</v>
      </c>
      <c r="C8" s="24"/>
      <c r="D8" s="24"/>
      <c r="E8" s="24"/>
      <c r="F8" s="24"/>
      <c r="G8" s="24"/>
      <c r="H8" s="24"/>
      <c r="I8" s="24"/>
      <c r="J8" s="24"/>
      <c r="K8" s="24"/>
      <c r="L8" s="24"/>
      <c r="M8" s="24"/>
      <c r="N8" s="24"/>
      <c r="O8" s="24"/>
      <c r="P8" s="44">
        <v>19911.27579</v>
      </c>
      <c r="Q8" s="32"/>
      <c r="R8" s="32"/>
      <c r="S8" s="32"/>
      <c r="T8" s="32"/>
    </row>
    <row r="9" spans="1:20" ht="79.2" x14ac:dyDescent="0.25">
      <c r="A9" s="21" t="s">
        <v>36</v>
      </c>
      <c r="B9" s="24"/>
      <c r="C9" s="24">
        <v>4417.6670000000004</v>
      </c>
      <c r="D9" s="24">
        <v>652.75</v>
      </c>
      <c r="E9" s="24">
        <v>505</v>
      </c>
      <c r="F9" s="24">
        <v>169.2</v>
      </c>
      <c r="G9" s="24">
        <v>654.33333000000005</v>
      </c>
      <c r="H9" s="24">
        <v>100</v>
      </c>
      <c r="I9" s="24">
        <v>50</v>
      </c>
      <c r="J9" s="24"/>
      <c r="K9" s="24"/>
      <c r="L9" s="24">
        <v>266.83332999999999</v>
      </c>
      <c r="M9" s="24">
        <v>249.5</v>
      </c>
      <c r="N9" s="24">
        <v>247.083</v>
      </c>
      <c r="O9" s="24">
        <v>164.2</v>
      </c>
      <c r="P9" s="44">
        <v>7476.5666600000004</v>
      </c>
      <c r="Q9" s="32"/>
      <c r="R9" s="32"/>
      <c r="S9" s="32"/>
      <c r="T9" s="32"/>
    </row>
    <row r="10" spans="1:20" ht="79.2" x14ac:dyDescent="0.25">
      <c r="A10" s="21" t="s">
        <v>37</v>
      </c>
      <c r="B10" s="24">
        <v>700</v>
      </c>
      <c r="C10" s="24">
        <v>179.44571999999999</v>
      </c>
      <c r="D10" s="24">
        <v>194.166</v>
      </c>
      <c r="E10" s="24">
        <v>96.5</v>
      </c>
      <c r="F10" s="24"/>
      <c r="G10" s="24">
        <v>89.583330000000004</v>
      </c>
      <c r="H10" s="24">
        <v>75.921999999999997</v>
      </c>
      <c r="I10" s="24">
        <v>70</v>
      </c>
      <c r="J10" s="24">
        <v>117.75</v>
      </c>
      <c r="K10" s="24">
        <v>62.5</v>
      </c>
      <c r="L10" s="24">
        <v>294.88276000000002</v>
      </c>
      <c r="M10" s="24">
        <v>92.4</v>
      </c>
      <c r="N10" s="24">
        <v>92.164000000000001</v>
      </c>
      <c r="O10" s="24">
        <v>83.277000000000001</v>
      </c>
      <c r="P10" s="44">
        <v>2148.5908100000001</v>
      </c>
      <c r="Q10" s="32"/>
      <c r="R10" s="32"/>
      <c r="S10" s="32"/>
      <c r="T10" s="32"/>
    </row>
    <row r="11" spans="1:20" ht="79.2" x14ac:dyDescent="0.25">
      <c r="A11" s="21" t="s">
        <v>38</v>
      </c>
      <c r="B11" s="24">
        <v>1500</v>
      </c>
      <c r="C11" s="24"/>
      <c r="D11" s="24"/>
      <c r="E11" s="24">
        <v>80</v>
      </c>
      <c r="F11" s="24"/>
      <c r="G11" s="24">
        <v>135.80000000000001</v>
      </c>
      <c r="H11" s="24"/>
      <c r="I11" s="24"/>
      <c r="J11" s="24">
        <v>624.75</v>
      </c>
      <c r="K11" s="24"/>
      <c r="L11" s="24"/>
      <c r="M11" s="24"/>
      <c r="N11" s="24">
        <v>355.61709000000002</v>
      </c>
      <c r="O11" s="24"/>
      <c r="P11" s="44">
        <v>2696.1670899999999</v>
      </c>
      <c r="Q11" s="32"/>
      <c r="R11" s="32"/>
      <c r="S11" s="32"/>
      <c r="T11" s="32"/>
    </row>
    <row r="12" spans="1:20" ht="316.8" x14ac:dyDescent="0.25">
      <c r="A12" s="21" t="s">
        <v>39</v>
      </c>
      <c r="B12" s="24">
        <v>15000</v>
      </c>
      <c r="C12" s="24"/>
      <c r="D12" s="24"/>
      <c r="E12" s="24">
        <v>2000</v>
      </c>
      <c r="F12" s="24"/>
      <c r="G12" s="24">
        <v>707.85481000000004</v>
      </c>
      <c r="H12" s="24"/>
      <c r="I12" s="24"/>
      <c r="J12" s="24"/>
      <c r="K12" s="24"/>
      <c r="L12" s="24">
        <v>1200</v>
      </c>
      <c r="M12" s="24"/>
      <c r="N12" s="24">
        <v>1270</v>
      </c>
      <c r="O12" s="24"/>
      <c r="P12" s="44">
        <v>20177.854810000001</v>
      </c>
      <c r="Q12" s="32"/>
      <c r="R12" s="32"/>
      <c r="S12" s="32"/>
      <c r="T12" s="32"/>
    </row>
    <row r="13" spans="1:20" ht="158.4" x14ac:dyDescent="0.25">
      <c r="A13" s="21" t="s">
        <v>40</v>
      </c>
      <c r="B13" s="24">
        <v>159646.83540000001</v>
      </c>
      <c r="C13" s="24"/>
      <c r="D13" s="24"/>
      <c r="E13" s="24"/>
      <c r="F13" s="24"/>
      <c r="G13" s="24">
        <v>4084.65</v>
      </c>
      <c r="H13" s="24"/>
      <c r="I13" s="24"/>
      <c r="J13" s="24"/>
      <c r="K13" s="24"/>
      <c r="L13" s="24">
        <v>14975</v>
      </c>
      <c r="M13" s="24">
        <v>6702.5</v>
      </c>
      <c r="N13" s="24">
        <v>15491.8</v>
      </c>
      <c r="O13" s="24"/>
      <c r="P13" s="44">
        <v>200900.78539999999</v>
      </c>
      <c r="Q13" s="32"/>
      <c r="R13" s="32"/>
      <c r="S13" s="32"/>
      <c r="T13" s="32"/>
    </row>
    <row r="14" spans="1:20" ht="92.4" x14ac:dyDescent="0.25">
      <c r="A14" s="21" t="s">
        <v>41</v>
      </c>
      <c r="B14" s="24">
        <v>20000</v>
      </c>
      <c r="C14" s="24"/>
      <c r="D14" s="24">
        <v>1615</v>
      </c>
      <c r="E14" s="24">
        <v>1400</v>
      </c>
      <c r="F14" s="24"/>
      <c r="G14" s="24">
        <v>529.5</v>
      </c>
      <c r="H14" s="24"/>
      <c r="I14" s="24"/>
      <c r="J14" s="24"/>
      <c r="K14" s="24"/>
      <c r="L14" s="24"/>
      <c r="M14" s="24"/>
      <c r="N14" s="24">
        <v>1510</v>
      </c>
      <c r="O14" s="24">
        <v>1258.1954699999999</v>
      </c>
      <c r="P14" s="44">
        <v>26312.695469999999</v>
      </c>
      <c r="Q14" s="32"/>
      <c r="R14" s="32"/>
      <c r="S14" s="32"/>
      <c r="T14" s="32"/>
    </row>
    <row r="15" spans="1:20" ht="132" x14ac:dyDescent="0.25">
      <c r="A15" s="21" t="s">
        <v>42</v>
      </c>
      <c r="B15" s="24">
        <v>3.8</v>
      </c>
      <c r="C15" s="24"/>
      <c r="D15" s="24"/>
      <c r="E15" s="24"/>
      <c r="F15" s="24"/>
      <c r="G15" s="24"/>
      <c r="H15" s="24"/>
      <c r="I15" s="24"/>
      <c r="J15" s="24"/>
      <c r="K15" s="24"/>
      <c r="L15" s="24"/>
      <c r="M15" s="24"/>
      <c r="N15" s="24"/>
      <c r="O15" s="24"/>
      <c r="P15" s="44">
        <v>3.8</v>
      </c>
      <c r="Q15" s="32"/>
      <c r="R15" s="32"/>
      <c r="S15" s="32"/>
      <c r="T15" s="32"/>
    </row>
    <row r="16" spans="1:20" ht="118.8" x14ac:dyDescent="0.25">
      <c r="A16" s="21" t="s">
        <v>43</v>
      </c>
      <c r="B16" s="24">
        <v>13100</v>
      </c>
      <c r="C16" s="24"/>
      <c r="D16" s="24">
        <v>100</v>
      </c>
      <c r="E16" s="24">
        <v>20</v>
      </c>
      <c r="F16" s="24"/>
      <c r="G16" s="24">
        <v>290</v>
      </c>
      <c r="H16" s="24"/>
      <c r="I16" s="24"/>
      <c r="J16" s="24"/>
      <c r="K16" s="24"/>
      <c r="L16" s="24"/>
      <c r="M16" s="24"/>
      <c r="N16" s="24">
        <v>300</v>
      </c>
      <c r="O16" s="24">
        <v>679.39919999999995</v>
      </c>
      <c r="P16" s="44">
        <v>14489.3992</v>
      </c>
      <c r="Q16" s="32"/>
      <c r="R16" s="32"/>
      <c r="S16" s="32"/>
      <c r="T16" s="32"/>
    </row>
    <row r="17" spans="1:20" ht="118.8" x14ac:dyDescent="0.25">
      <c r="A17" s="21" t="s">
        <v>44</v>
      </c>
      <c r="B17" s="24">
        <v>141306.88583000001</v>
      </c>
      <c r="C17" s="24"/>
      <c r="D17" s="24"/>
      <c r="E17" s="24"/>
      <c r="F17" s="24"/>
      <c r="G17" s="24">
        <v>2860</v>
      </c>
      <c r="H17" s="24"/>
      <c r="I17" s="24"/>
      <c r="J17" s="24"/>
      <c r="K17" s="24"/>
      <c r="L17" s="24">
        <v>2932.9</v>
      </c>
      <c r="M17" s="24">
        <v>1561.75</v>
      </c>
      <c r="N17" s="24">
        <v>5700</v>
      </c>
      <c r="O17" s="24"/>
      <c r="P17" s="44">
        <v>154361.53583000001</v>
      </c>
      <c r="Q17" s="32"/>
      <c r="R17" s="32"/>
      <c r="S17" s="32"/>
      <c r="T17" s="32"/>
    </row>
    <row r="18" spans="1:20" ht="66" x14ac:dyDescent="0.25">
      <c r="A18" s="21" t="s">
        <v>45</v>
      </c>
      <c r="B18" s="24">
        <v>2375.55717</v>
      </c>
      <c r="C18" s="24">
        <v>3660.5</v>
      </c>
      <c r="D18" s="24">
        <v>1841.1659999999999</v>
      </c>
      <c r="E18" s="24"/>
      <c r="F18" s="24">
        <v>400</v>
      </c>
      <c r="G18" s="24">
        <v>2100</v>
      </c>
      <c r="H18" s="24">
        <v>91.616550000000004</v>
      </c>
      <c r="I18" s="24">
        <v>50</v>
      </c>
      <c r="J18" s="24">
        <v>482.51127000000002</v>
      </c>
      <c r="K18" s="24">
        <v>377</v>
      </c>
      <c r="L18" s="24">
        <v>100</v>
      </c>
      <c r="M18" s="24">
        <v>300</v>
      </c>
      <c r="N18" s="24">
        <v>1326.4572499999999</v>
      </c>
      <c r="O18" s="24">
        <v>2114.6909999999998</v>
      </c>
      <c r="P18" s="44">
        <v>15219.499239999999</v>
      </c>
      <c r="Q18" s="32"/>
      <c r="R18" s="32"/>
      <c r="S18" s="32"/>
      <c r="T18" s="32"/>
    </row>
    <row r="19" spans="1:20" ht="92.4" x14ac:dyDescent="0.25">
      <c r="A19" s="21" t="s">
        <v>46</v>
      </c>
      <c r="B19" s="24">
        <v>2440.59384</v>
      </c>
      <c r="C19" s="24"/>
      <c r="D19" s="24"/>
      <c r="E19" s="24"/>
      <c r="F19" s="24"/>
      <c r="G19" s="24">
        <v>78.78</v>
      </c>
      <c r="H19" s="24"/>
      <c r="I19" s="24"/>
      <c r="J19" s="24"/>
      <c r="K19" s="24"/>
      <c r="L19" s="24"/>
      <c r="M19" s="24"/>
      <c r="N19" s="24"/>
      <c r="O19" s="24"/>
      <c r="P19" s="44">
        <v>2519.3738400000002</v>
      </c>
      <c r="Q19" s="32"/>
      <c r="R19" s="32"/>
      <c r="S19" s="32"/>
      <c r="T19" s="32"/>
    </row>
    <row r="20" spans="1:20" ht="79.2" x14ac:dyDescent="0.25">
      <c r="A20" s="21" t="s">
        <v>47</v>
      </c>
      <c r="B20" s="24">
        <v>214.77539999999999</v>
      </c>
      <c r="C20" s="24">
        <v>900.27892999999995</v>
      </c>
      <c r="D20" s="24">
        <v>271.7</v>
      </c>
      <c r="E20" s="24"/>
      <c r="F20" s="24"/>
      <c r="G20" s="24">
        <v>344.34165999999999</v>
      </c>
      <c r="H20" s="24"/>
      <c r="I20" s="24"/>
      <c r="J20" s="24">
        <v>10.762</v>
      </c>
      <c r="K20" s="24"/>
      <c r="L20" s="24"/>
      <c r="M20" s="24"/>
      <c r="N20" s="24"/>
      <c r="O20" s="24"/>
      <c r="P20" s="44">
        <v>1741.85799</v>
      </c>
      <c r="Q20" s="32"/>
      <c r="R20" s="32"/>
      <c r="S20" s="32"/>
      <c r="T20" s="32"/>
    </row>
    <row r="21" spans="1:20" ht="79.2" x14ac:dyDescent="0.25">
      <c r="A21" s="21" t="s">
        <v>48</v>
      </c>
      <c r="B21" s="24">
        <v>24831.02218</v>
      </c>
      <c r="C21" s="24"/>
      <c r="D21" s="24"/>
      <c r="E21" s="24"/>
      <c r="F21" s="24"/>
      <c r="G21" s="24"/>
      <c r="H21" s="24"/>
      <c r="I21" s="24"/>
      <c r="J21" s="24"/>
      <c r="K21" s="24"/>
      <c r="L21" s="24"/>
      <c r="M21" s="24"/>
      <c r="N21" s="24"/>
      <c r="O21" s="24"/>
      <c r="P21" s="44">
        <v>24831.02218</v>
      </c>
      <c r="Q21" s="32"/>
      <c r="R21" s="32"/>
      <c r="S21" s="32"/>
      <c r="T21" s="32"/>
    </row>
    <row r="22" spans="1:20" ht="52.8" x14ac:dyDescent="0.25">
      <c r="A22" s="21" t="s">
        <v>49</v>
      </c>
      <c r="B22" s="24"/>
      <c r="C22" s="24"/>
      <c r="D22" s="24"/>
      <c r="E22" s="24"/>
      <c r="F22" s="24"/>
      <c r="G22" s="24"/>
      <c r="H22" s="24"/>
      <c r="I22" s="24"/>
      <c r="J22" s="24">
        <v>38428</v>
      </c>
      <c r="K22" s="24"/>
      <c r="L22" s="24"/>
      <c r="M22" s="24"/>
      <c r="N22" s="24"/>
      <c r="O22" s="24"/>
      <c r="P22" s="44">
        <v>38428</v>
      </c>
      <c r="Q22" s="32"/>
      <c r="R22" s="32"/>
      <c r="S22" s="32"/>
      <c r="T22" s="32"/>
    </row>
    <row r="23" spans="1:20" ht="66" x14ac:dyDescent="0.25">
      <c r="A23" s="21" t="s">
        <v>50</v>
      </c>
      <c r="B23" s="24">
        <v>13030.415999999999</v>
      </c>
      <c r="C23" s="24">
        <v>5671.5119999999997</v>
      </c>
      <c r="D23" s="24">
        <v>1203.048</v>
      </c>
      <c r="E23" s="24">
        <v>953.06399999999996</v>
      </c>
      <c r="F23" s="24">
        <v>359.35199999999998</v>
      </c>
      <c r="G23" s="24">
        <v>593.71199999999999</v>
      </c>
      <c r="H23" s="24">
        <v>468.72</v>
      </c>
      <c r="I23" s="24">
        <v>214.83</v>
      </c>
      <c r="J23" s="24">
        <v>1765.5119999999999</v>
      </c>
      <c r="K23" s="24"/>
      <c r="L23" s="24">
        <v>1184.82</v>
      </c>
      <c r="M23" s="24">
        <v>947.85599999999999</v>
      </c>
      <c r="N23" s="24"/>
      <c r="O23" s="24">
        <v>948.16</v>
      </c>
      <c r="P23" s="44">
        <v>27341.002</v>
      </c>
      <c r="Q23" s="32"/>
      <c r="R23" s="32"/>
      <c r="S23" s="32"/>
      <c r="T23" s="32"/>
    </row>
    <row r="24" spans="1:20" ht="52.8" x14ac:dyDescent="0.25">
      <c r="A24" s="21" t="s">
        <v>51</v>
      </c>
      <c r="B24" s="24">
        <v>11766.46809</v>
      </c>
      <c r="C24" s="24"/>
      <c r="D24" s="24"/>
      <c r="E24" s="24"/>
      <c r="F24" s="24"/>
      <c r="G24" s="24"/>
      <c r="H24" s="24"/>
      <c r="I24" s="24"/>
      <c r="J24" s="24"/>
      <c r="K24" s="24"/>
      <c r="L24" s="24"/>
      <c r="M24" s="24"/>
      <c r="N24" s="24"/>
      <c r="O24" s="24"/>
      <c r="P24" s="44">
        <v>11766.46809</v>
      </c>
      <c r="Q24" s="32"/>
      <c r="R24" s="32"/>
      <c r="S24" s="32"/>
      <c r="T24" s="32"/>
    </row>
    <row r="25" spans="1:20" ht="66" x14ac:dyDescent="0.25">
      <c r="A25" s="21" t="s">
        <v>52</v>
      </c>
      <c r="B25" s="24">
        <v>8327.7084500000001</v>
      </c>
      <c r="C25" s="24"/>
      <c r="D25" s="24"/>
      <c r="E25" s="24"/>
      <c r="F25" s="24"/>
      <c r="G25" s="24"/>
      <c r="H25" s="24"/>
      <c r="I25" s="24"/>
      <c r="J25" s="24">
        <v>6579.2838099999999</v>
      </c>
      <c r="K25" s="24"/>
      <c r="L25" s="24"/>
      <c r="M25" s="24"/>
      <c r="N25" s="24"/>
      <c r="O25" s="24"/>
      <c r="P25" s="44">
        <v>14906.992260000001</v>
      </c>
      <c r="Q25" s="32"/>
      <c r="R25" s="32"/>
      <c r="S25" s="32"/>
      <c r="T25" s="32"/>
    </row>
    <row r="26" spans="1:20" ht="39.6" x14ac:dyDescent="0.25">
      <c r="A26" s="21" t="s">
        <v>53</v>
      </c>
      <c r="B26" s="24"/>
      <c r="C26" s="24"/>
      <c r="D26" s="24"/>
      <c r="E26" s="24">
        <v>-542.08696999999995</v>
      </c>
      <c r="F26" s="24">
        <v>-132.15805</v>
      </c>
      <c r="G26" s="24"/>
      <c r="H26" s="24"/>
      <c r="I26" s="24"/>
      <c r="J26" s="24"/>
      <c r="K26" s="24"/>
      <c r="L26" s="24"/>
      <c r="M26" s="24"/>
      <c r="N26" s="24"/>
      <c r="O26" s="24"/>
      <c r="P26" s="44">
        <v>-674.24501999999995</v>
      </c>
      <c r="Q26" s="32"/>
      <c r="R26" s="32"/>
      <c r="S26" s="32"/>
      <c r="T26" s="32"/>
    </row>
    <row r="27" spans="1:20" ht="118.8" x14ac:dyDescent="0.25">
      <c r="A27" s="21" t="s">
        <v>54</v>
      </c>
      <c r="B27" s="24">
        <v>7574.0786099999996</v>
      </c>
      <c r="C27" s="24"/>
      <c r="D27" s="24"/>
      <c r="E27" s="24"/>
      <c r="F27" s="24"/>
      <c r="G27" s="24"/>
      <c r="H27" s="24"/>
      <c r="I27" s="24"/>
      <c r="J27" s="24"/>
      <c r="K27" s="24"/>
      <c r="L27" s="24"/>
      <c r="M27" s="24"/>
      <c r="N27" s="24"/>
      <c r="O27" s="24"/>
      <c r="P27" s="44">
        <v>7574.0786099999996</v>
      </c>
      <c r="Q27" s="32"/>
      <c r="R27" s="32"/>
      <c r="S27" s="32"/>
      <c r="T27" s="32"/>
    </row>
    <row r="28" spans="1:20" ht="92.4" x14ac:dyDescent="0.25">
      <c r="A28" s="21" t="s">
        <v>55</v>
      </c>
      <c r="B28" s="24">
        <v>6436.5787799999998</v>
      </c>
      <c r="C28" s="24"/>
      <c r="D28" s="24"/>
      <c r="E28" s="24"/>
      <c r="F28" s="24"/>
      <c r="G28" s="24"/>
      <c r="H28" s="24"/>
      <c r="I28" s="24"/>
      <c r="J28" s="24"/>
      <c r="K28" s="24"/>
      <c r="L28" s="24"/>
      <c r="M28" s="24"/>
      <c r="N28" s="24"/>
      <c r="O28" s="24"/>
      <c r="P28" s="44">
        <v>6436.5787799999998</v>
      </c>
      <c r="Q28" s="32"/>
      <c r="R28" s="32"/>
      <c r="S28" s="32"/>
      <c r="T28" s="32"/>
    </row>
    <row r="29" spans="1:20" x14ac:dyDescent="0.25">
      <c r="A29" s="22" t="s">
        <v>56</v>
      </c>
      <c r="B29" s="25">
        <v>570322.76309000002</v>
      </c>
      <c r="C29" s="25">
        <v>51912.398650000003</v>
      </c>
      <c r="D29" s="25">
        <v>46033.197</v>
      </c>
      <c r="E29" s="25">
        <v>18348.977029999998</v>
      </c>
      <c r="F29" s="25">
        <v>14892.89395</v>
      </c>
      <c r="G29" s="25">
        <v>70379.603470000002</v>
      </c>
      <c r="H29" s="25">
        <v>10869.55855</v>
      </c>
      <c r="I29" s="25">
        <v>12325.73</v>
      </c>
      <c r="J29" s="25">
        <v>141497.19076999999</v>
      </c>
      <c r="K29" s="25">
        <v>13295.83</v>
      </c>
      <c r="L29" s="25">
        <v>60693.356919999998</v>
      </c>
      <c r="M29" s="25">
        <v>23353.555980000001</v>
      </c>
      <c r="N29" s="25">
        <v>52551.251340000003</v>
      </c>
      <c r="O29" s="25">
        <v>93948.536670000001</v>
      </c>
      <c r="P29" s="44">
        <v>1180424.84342</v>
      </c>
      <c r="Q29" s="40"/>
      <c r="R29" s="40"/>
      <c r="S29" s="40"/>
      <c r="T29" s="40"/>
    </row>
    <row r="30" spans="1:20" x14ac:dyDescent="0.25">
      <c r="B30" s="41"/>
      <c r="C30" s="41"/>
      <c r="D30" s="41"/>
      <c r="E30" s="41"/>
      <c r="F30" s="41"/>
      <c r="G30" s="41"/>
      <c r="H30" s="41"/>
      <c r="I30" s="41"/>
      <c r="J30" s="41"/>
      <c r="K30" s="41"/>
      <c r="L30" s="41"/>
      <c r="M30" s="41"/>
      <c r="N30" s="41"/>
      <c r="O30" s="41"/>
      <c r="P30" s="41"/>
    </row>
    <row r="31" spans="1:20" x14ac:dyDescent="0.25">
      <c r="A31" s="36" t="s">
        <v>30</v>
      </c>
      <c r="B31" s="45">
        <f>Учреждения!B80+'Муниципальные районы'!P29</f>
        <v>2169841.3572</v>
      </c>
      <c r="C31" s="41"/>
      <c r="D31" s="41"/>
      <c r="E31" s="41"/>
      <c r="F31" s="41"/>
      <c r="G31" s="41"/>
      <c r="H31" s="41"/>
      <c r="I31" s="41"/>
      <c r="J31" s="41"/>
      <c r="K31" s="41"/>
      <c r="L31" s="41"/>
      <c r="M31" s="41"/>
      <c r="N31" s="41"/>
      <c r="O31" s="41"/>
      <c r="P31" s="41"/>
    </row>
    <row r="32" spans="1:20" ht="32.25" customHeight="1" x14ac:dyDescent="0.25">
      <c r="A32" s="36" t="str">
        <f>CONCATENATE("Остатки бюджетных средств на ",C2,"г.")</f>
        <v>Остатки бюджетных средств на 09.10.2020г.</v>
      </c>
      <c r="B32" s="45">
        <v>2882692</v>
      </c>
      <c r="C32" s="41"/>
      <c r="D32" s="41"/>
      <c r="E32" s="41"/>
      <c r="F32" s="41"/>
      <c r="G32" s="41"/>
      <c r="H32" s="41"/>
      <c r="I32" s="41"/>
      <c r="J32" s="41"/>
      <c r="K32" s="41"/>
      <c r="L32" s="41"/>
      <c r="M32" s="41"/>
      <c r="N32" s="41"/>
      <c r="O32" s="41"/>
      <c r="P32" s="41"/>
    </row>
  </sheetData>
  <pageMargins left="0.23622047244094491" right="0.23622047244094491" top="0.74803149606299213" bottom="0.74803149606299213" header="0.31496062992125984" footer="0.31496062992125984"/>
  <pageSetup paperSize="9" scale="61"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2020-10-12T21:35:06Z</dcterms:modified>
</cp:coreProperties>
</file>