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Бюджетополучатели" sheetId="1" r:id="rId1"/>
    <sheet name="Муниципальные районы" sheetId="2" r:id="rId2"/>
  </sheets>
  <definedNames>
    <definedName name="Date">Бюджетополучатели!$E$8</definedName>
    <definedName name="EndData">Бюджетополучатели!$E$5</definedName>
    <definedName name="EndData1">Бюджетополучатели!$E$2</definedName>
    <definedName name="EndData2">'Муниципальные районы'!$A$1</definedName>
    <definedName name="EndDate">Бюджетополучатели!$E$9</definedName>
    <definedName name="period">Бюджетополучатели!$E$6</definedName>
    <definedName name="StartData">Бюджетополучатели!$E$4</definedName>
    <definedName name="StartData1">Бюджетополучатели!$E$1</definedName>
    <definedName name="Year">Бюджетополучатели!$E$7</definedName>
    <definedName name="_xlnm.Print_Titles" localSheetId="0">Бюджетополучатели!$28:$29</definedName>
    <definedName name="_xlnm.Print_Titles" localSheetId="1">'Муниципальные районы'!$1:$3</definedName>
    <definedName name="_xlnm.Print_Area" localSheetId="0">Бюджетополучатели!$A$1:$D$73</definedName>
    <definedName name="_xlnm.Print_Area" localSheetId="1">'Муниципальные районы'!$A$1:$P$42</definedName>
  </definedNames>
  <calcPr calcId="162913" refMode="R1C1"/>
</workbook>
</file>

<file path=xl/calcChain.xml><?xml version="1.0" encoding="utf-8"?>
<calcChain xmlns="http://schemas.openxmlformats.org/spreadsheetml/2006/main">
  <c r="D6" i="1" l="1"/>
  <c r="D9" i="1"/>
  <c r="D10" i="1"/>
  <c r="D13" i="1" l="1"/>
  <c r="E3" i="1" l="1"/>
  <c r="H1" i="1" l="1"/>
  <c r="F1" i="1" l="1"/>
  <c r="E6" i="1" s="1"/>
  <c r="A2" i="1" s="1"/>
  <c r="G3" i="1" l="1"/>
  <c r="F3" i="1" l="1"/>
  <c r="A2" i="2"/>
  <c r="G1" i="1" l="1"/>
  <c r="A5" i="1" s="1"/>
  <c r="G2" i="1"/>
  <c r="F2" i="1"/>
</calcChain>
</file>

<file path=xl/sharedStrings.xml><?xml version="1.0" encoding="utf-8"?>
<sst xmlns="http://schemas.openxmlformats.org/spreadsheetml/2006/main" count="128" uniqueCount="127">
  <si>
    <t>тыс.рублей</t>
  </si>
  <si>
    <t>Собственные доходы</t>
  </si>
  <si>
    <t>Всего</t>
  </si>
  <si>
    <t xml:space="preserve">в том числе: </t>
  </si>
  <si>
    <t>Оплата труда</t>
  </si>
  <si>
    <t>Начисления на выплаты по оплате труда</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</si>
  <si>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</si>
  <si>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</si>
  <si>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</si>
  <si>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БАЛАНС</t>
  </si>
  <si>
    <t>Финансовая помощь из федерального бюджета</t>
  </si>
  <si>
    <t>в т.ч. целевые средства</t>
  </si>
  <si>
    <t>ИТОГО ДОХОДОВ</t>
  </si>
  <si>
    <t>ИТОГО РАСХОДОВ</t>
  </si>
  <si>
    <t>из них:</t>
  </si>
  <si>
    <t>целевые средства:</t>
  </si>
  <si>
    <t>Расшифровка расходов:</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</si>
  <si>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</si>
  <si>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</si>
  <si>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</si>
  <si>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</si>
  <si>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</si>
  <si>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</si>
  <si>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</si>
  <si>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</si>
  <si>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</si>
  <si>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</si>
  <si>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</si>
  <si>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</si>
  <si>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</si>
  <si>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</si>
  <si>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</si>
  <si>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</si>
  <si>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01.01.2020</t>
  </si>
  <si>
    <t>01.09.2020</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</si>
  <si>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</si>
  <si>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</si>
  <si>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на софинансирование оплаты труда работников муниципальных учреждений</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</si>
  <si>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</si>
  <si>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</si>
  <si>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</si>
  <si>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</si>
  <si>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</si>
  <si>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</si>
  <si>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</si>
  <si>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</si>
  <si>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</si>
  <si>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</si>
  <si>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</si>
  <si>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</si>
  <si>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</si>
  <si>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</si>
  <si>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</si>
  <si>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</si>
  <si>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</si>
  <si>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</si>
  <si>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</si>
  <si>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 индивидуальных предпринимателей и граждан и по проведению проверок при осуществлении лицензионного контроля в отношении юридических лиц, индивидуальных предпринимателей, осуществляющих деятельность по управлению многоквартирными домами на основании лицензии</t>
  </si>
  <si>
    <t>Расходы, связанные с особым режимом безопасного функционирования закрытых административно-территориальных образований</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</si>
  <si>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</si>
  <si>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Осуществление первичного воинского учета на территориях, где отсутствуют военные комиссариаты</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</si>
  <si>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</si>
  <si>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Оснащение объектов спортивной инфраструктуры спортивно-технологическим оборудованием</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</si>
  <si>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</si>
  <si>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Выплата единовременного пособия при всех формах устройства детей, лишенных родительского попечения, в семью</t>
  </si>
  <si>
    <t>Финансовое обеспечение дорожной деятельности в рамках реализации национального проекта "Безопасные и качественные автомобильные дороги"</t>
  </si>
  <si>
    <t>Создание модельных муниципальных библиотек</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</si>
  <si>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</si>
  <si>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Осуществление переданных полномочий Российской Федерации на государственную регистрацию актов гражданского состояния</t>
  </si>
  <si>
    <t>Мероприятия государственной программы Российской Федерации "Доступная среда"</t>
  </si>
  <si>
    <t>Всего:</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</si>
  <si>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</si>
  <si>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</si>
  <si>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</si>
  <si>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</si>
  <si>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</si>
  <si>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</si>
  <si>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</si>
  <si>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</si>
  <si>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</si>
  <si>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</si>
  <si>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</si>
  <si>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</si>
  <si>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</si>
  <si>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</si>
  <si>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</si>
  <si>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</si>
  <si>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</si>
  <si>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</si>
  <si>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</si>
  <si>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</si>
  <si>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</si>
  <si>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</si>
  <si>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</si>
  <si>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</si>
  <si>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</si>
  <si>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</si>
  <si>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</si>
  <si>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</si>
  <si>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</si>
  <si>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</si>
  <si>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</si>
  <si>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</si>
  <si>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</si>
  <si>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</si>
  <si>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</si>
  <si>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</si>
  <si>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</si>
  <si>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</si>
  <si>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</si>
  <si>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Агентство по делам молодежи Камчатского края</t>
  </si>
  <si>
    <t>Министерство инвестиций и предпринимательства Камчатского края</t>
  </si>
  <si>
    <t>31.08.2020</t>
  </si>
  <si>
    <t>01.08.2020</t>
  </si>
  <si>
    <t>Остаток средств на 01.09.2020 года</t>
  </si>
  <si>
    <t>Субсидии на компенсацию отдельным категориям граждан оплаты взноса на капитальный ремонт общего имущества в многоквартирном доме</t>
  </si>
  <si>
    <t>Дотации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 за счет средств резервного фонда Правительства Российской Федерации</t>
  </si>
  <si>
    <t>Субсидии на выплату региональных социальных доплат к пенсии</t>
  </si>
  <si>
    <t>Субсидии на осуществление ежемесячных выплат на детей в возрасте от трех до семи лет включительно</t>
  </si>
  <si>
    <t>Субвенции на осуществление ежемесячной выплаты в связи с рождением (усыновлением) первого ребенка</t>
  </si>
  <si>
    <t>Субвенции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за счет средств резервного фонда Правительства Российской Федерации</t>
  </si>
  <si>
    <t>Субвенции на социальные выплаты безработным гражданам в соответствии с Законом Российской Федерации от 19 апреля 1991 года N 1032-1 "О занятости населения в Российской Федерации"</t>
  </si>
  <si>
    <t>Субсидии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</si>
  <si>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Иные межбюджетные трансферты на обеспечение деятельности депутатов Государственной Думы и их помощников в избирательных округах</t>
  </si>
  <si>
    <t>Иные межбюджетные трансферты на обеспечение деятельности членов Совета Федерации и их помощников в субъектах Российской Федерации</t>
  </si>
  <si>
    <t xml:space="preserve">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t>
  </si>
  <si>
    <t>Возмещение выпадающих доходов энергоснабжающим организациям Камчатского края в связи с доведением цен (тарифов) на электрическую энергию (мощность) до базовых уровней цен (тарифов) за счет средств, предоставляемых в виде безвозмездных целевых взносов субъектом оптового рынка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</si>
</sst>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1"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b/>
      <sz val="9"/>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b/>
      <sz val="11"/>
      <color theme="1"/>
      <name val="Times New Roman"/>
      <family val="1"/>
      <charset val="204"/>
    </font>
    <font>
      <sz val="12"/>
      <color theme="0"/>
      <name val="Times New Roman"/>
      <family val="1"/>
    </font>
    <font>
      <sz val="11"/>
      <color theme="0"/>
      <name val="Calibri"/>
      <family val="2"/>
      <scheme val="minor"/>
    </font>
    <font>
      <b/>
      <sz val="11"/>
      <name val="Times New Roman"/>
      <family val="1"/>
    </font>
    <font>
      <i/>
      <sz val="11"/>
      <name val="Times New Roman"/>
      <family val="1"/>
    </font>
    <font>
      <b/>
      <i/>
      <sz val="11"/>
      <name val="Times New Roman"/>
      <family val="1"/>
    </font>
    <font>
      <sz val="11"/>
      <color theme="0" tint="-0.34998626667073579"/>
      <name val="Calibri"/>
      <family val="2"/>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horizontal="left" wrapText="1"/>
    </xf>
    <xf numFmtId="0" fontId="3" fillId="0" borderId="0" xfId="0" applyFont="1" applyFill="1" applyBorder="1"/>
    <xf numFmtId="49" fontId="3" fillId="0" borderId="4" xfId="0" applyNumberFormat="1" applyFont="1" applyBorder="1" applyAlignment="1">
      <alignment horizontal="left" vertical="center" wrapText="1"/>
    </xf>
    <xf numFmtId="0" fontId="6" fillId="2" borderId="0" xfId="0" applyFont="1" applyFill="1" applyBorder="1" applyAlignment="1"/>
    <xf numFmtId="164" fontId="8" fillId="2" borderId="4" xfId="0" applyNumberFormat="1" applyFont="1" applyFill="1" applyBorder="1" applyAlignment="1">
      <alignment horizontal="center" vertical="center" wrapText="1"/>
    </xf>
    <xf numFmtId="49" fontId="7" fillId="2" borderId="4" xfId="0" applyNumberFormat="1" applyFont="1" applyFill="1" applyBorder="1" applyAlignment="1">
      <alignment horizontal="left" wrapText="1"/>
    </xf>
    <xf numFmtId="0" fontId="9" fillId="0" borderId="0" xfId="0" applyFont="1"/>
    <xf numFmtId="0" fontId="10" fillId="0" borderId="0" xfId="0" applyFont="1"/>
    <xf numFmtId="0" fontId="12" fillId="0" borderId="0" xfId="0" applyFont="1"/>
    <xf numFmtId="0" fontId="13" fillId="2" borderId="0" xfId="0" applyFont="1" applyFill="1" applyBorder="1" applyAlignment="1"/>
    <xf numFmtId="0" fontId="14" fillId="0" borderId="4" xfId="0" applyFont="1" applyBorder="1" applyAlignment="1">
      <alignment horizontal="center" vertical="center" wrapText="1"/>
    </xf>
    <xf numFmtId="0" fontId="15" fillId="0" borderId="0" xfId="0" applyFont="1"/>
    <xf numFmtId="0" fontId="16" fillId="0" borderId="0" xfId="0" applyFont="1"/>
    <xf numFmtId="164" fontId="2" fillId="0" borderId="0" xfId="0" applyNumberFormat="1" applyFont="1" applyFill="1" applyBorder="1" applyAlignment="1">
      <alignment horizontal="right" wrapText="1"/>
    </xf>
    <xf numFmtId="164" fontId="18" fillId="0" borderId="0" xfId="0" applyNumberFormat="1" applyFont="1" applyFill="1" applyBorder="1" applyAlignment="1">
      <alignment horizontal="left" wrapText="1"/>
    </xf>
    <xf numFmtId="0" fontId="18" fillId="0" borderId="0" xfId="0" applyFont="1" applyFill="1" applyBorder="1" applyAlignment="1">
      <alignment horizontal="left" wrapText="1"/>
    </xf>
    <xf numFmtId="0" fontId="19" fillId="0" borderId="0" xfId="0" applyFont="1" applyFill="1" applyBorder="1" applyAlignment="1">
      <alignment wrapText="1"/>
    </xf>
    <xf numFmtId="0" fontId="17" fillId="0" borderId="4" xfId="0" applyFont="1" applyFill="1" applyBorder="1" applyAlignment="1">
      <alignment horizontal="center" vertical="top" wrapText="1"/>
    </xf>
    <xf numFmtId="3" fontId="3" fillId="0" borderId="4" xfId="0" applyNumberFormat="1" applyFont="1" applyBorder="1" applyAlignment="1">
      <alignment horizontal="right" vertical="center" wrapText="1"/>
    </xf>
    <xf numFmtId="0" fontId="20" fillId="0" borderId="0" xfId="0" applyNumberFormat="1" applyFont="1"/>
    <xf numFmtId="0" fontId="20" fillId="0" borderId="0" xfId="0" applyFont="1"/>
    <xf numFmtId="14" fontId="20" fillId="0" borderId="0" xfId="0" applyNumberFormat="1" applyFont="1"/>
    <xf numFmtId="164" fontId="11" fillId="2" borderId="4" xfId="0" applyNumberFormat="1" applyFont="1" applyFill="1" applyBorder="1" applyAlignment="1">
      <alignment horizontal="center" vertical="center" wrapText="1"/>
    </xf>
    <xf numFmtId="164" fontId="11" fillId="2" borderId="4" xfId="0" applyNumberFormat="1" applyFont="1" applyFill="1" applyBorder="1" applyAlignment="1">
      <alignment vertical="center" wrapText="1"/>
    </xf>
    <xf numFmtId="3" fontId="3" fillId="2" borderId="4" xfId="0" applyNumberFormat="1" applyFont="1" applyFill="1" applyBorder="1" applyAlignment="1">
      <alignment horizontal="right" wrapText="1"/>
    </xf>
    <xf numFmtId="3" fontId="2" fillId="2" borderId="4" xfId="0" applyNumberFormat="1" applyFont="1" applyFill="1" applyBorder="1" applyAlignment="1">
      <alignment horizontal="right" wrapText="1"/>
    </xf>
    <xf numFmtId="164" fontId="18" fillId="0" borderId="1" xfId="0" applyNumberFormat="1" applyFont="1" applyFill="1"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1"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3" fillId="0" borderId="4" xfId="0" applyFont="1" applyBorder="1" applyAlignment="1">
      <alignment horizontal="left"/>
    </xf>
    <xf numFmtId="0" fontId="3" fillId="0" borderId="4" xfId="0" applyFont="1" applyBorder="1" applyAlignment="1">
      <alignment horizontal="left" wrapText="1"/>
    </xf>
    <xf numFmtId="0" fontId="17" fillId="0" borderId="4" xfId="0" applyFont="1" applyBorder="1" applyAlignment="1">
      <alignment horizontal="left" wrapText="1"/>
    </xf>
    <xf numFmtId="0" fontId="17" fillId="0" borderId="4" xfId="0" applyFont="1" applyBorder="1" applyAlignment="1">
      <alignment horizontal="left"/>
    </xf>
    <xf numFmtId="164" fontId="18" fillId="0" borderId="4" xfId="0" applyNumberFormat="1" applyFont="1" applyFill="1" applyBorder="1" applyAlignment="1">
      <alignment horizontal="left" wrapText="1"/>
    </xf>
    <xf numFmtId="0" fontId="18" fillId="0" borderId="4" xfId="0" applyFont="1" applyFill="1" applyBorder="1" applyAlignment="1">
      <alignment horizontal="left" wrapText="1"/>
    </xf>
    <xf numFmtId="49" fontId="2" fillId="0" borderId="4" xfId="0" applyNumberFormat="1" applyFont="1" applyBorder="1" applyAlignment="1">
      <alignment horizontal="left" vertical="center" wrapText="1"/>
    </xf>
    <xf numFmtId="3" fontId="2" fillId="0" borderId="4" xfId="0" applyNumberFormat="1" applyFont="1" applyBorder="1" applyAlignment="1">
      <alignment horizontal="righ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tabSelected="1" view="pageBreakPreview" zoomScaleNormal="100" zoomScaleSheetLayoutView="100" workbookViewId="0">
      <selection activeCell="F15" sqref="F15"/>
    </sheetView>
  </sheetViews>
  <sheetFormatPr defaultRowHeight="15" x14ac:dyDescent="0.25"/>
  <cols>
    <col min="1" max="1" width="69.28515625" customWidth="1"/>
    <col min="2" max="2" width="18.140625" customWidth="1"/>
    <col min="3" max="3" width="20.28515625" customWidth="1"/>
    <col min="4" max="4" width="16.5703125" customWidth="1"/>
    <col min="5" max="5" width="12.5703125" customWidth="1"/>
    <col min="6" max="6" width="16" bestFit="1" customWidth="1"/>
    <col min="8" max="8" width="10.140625" bestFit="1" customWidth="1"/>
  </cols>
  <sheetData>
    <row r="1" spans="1:8" ht="15.75" x14ac:dyDescent="0.25">
      <c r="A1" s="40" t="s">
        <v>9</v>
      </c>
      <c r="B1" s="40"/>
      <c r="C1" s="40"/>
      <c r="D1" s="40"/>
      <c r="E1" s="30" t="s">
        <v>113</v>
      </c>
      <c r="F1" s="31" t="str">
        <f>TEXT(E1,"[$-FC19]ММ")</f>
        <v>08</v>
      </c>
      <c r="G1" s="31" t="str">
        <f>TEXT(E1,"[$-FC19]ДД.ММ.ГГГ \г")</f>
        <v>01.08.2020 г</v>
      </c>
      <c r="H1" s="31" t="str">
        <f>TEXT(E1,"[$-FC19]ГГГГ")</f>
        <v>2020</v>
      </c>
    </row>
    <row r="2" spans="1:8" ht="15.75" x14ac:dyDescent="0.25">
      <c r="A2" s="40" t="str">
        <f>CONCATENATE("доходов и расходов краевого бюджета за ",period," ",H1," года")</f>
        <v>доходов и расходов краевого бюджета за август 2020 года</v>
      </c>
      <c r="B2" s="40"/>
      <c r="C2" s="40"/>
      <c r="D2" s="40"/>
      <c r="E2" s="30" t="s">
        <v>112</v>
      </c>
      <c r="F2" s="31" t="str">
        <f>TEXT(E2,"[$-FC19]ДД ММММ ГГГ \г")</f>
        <v>31 августа 2020 г</v>
      </c>
      <c r="G2" s="31" t="str">
        <f>TEXT(E2,"[$-FC19]ДД.ММ.ГГГ \г")</f>
        <v>31.08.2020 г</v>
      </c>
      <c r="H2" s="32"/>
    </row>
    <row r="3" spans="1:8" x14ac:dyDescent="0.25">
      <c r="A3" s="1"/>
      <c r="B3" s="2"/>
      <c r="C3" s="2"/>
      <c r="D3" s="3"/>
      <c r="E3" s="31">
        <f>EndDate+1</f>
        <v>44076</v>
      </c>
      <c r="F3" s="31" t="str">
        <f>TEXT(E3,"[$-FC19]ДД ММММ ГГГ \г")</f>
        <v>02 сентября 2020 г</v>
      </c>
      <c r="G3" s="31" t="str">
        <f>TEXT(E3,"[$-FC19]ДД.ММ.ГГГ \г")</f>
        <v>02.09.2020 г</v>
      </c>
      <c r="H3" s="31"/>
    </row>
    <row r="4" spans="1:8" x14ac:dyDescent="0.25">
      <c r="A4" s="4"/>
      <c r="B4" s="5"/>
      <c r="C4" s="5"/>
      <c r="D4" s="6" t="s">
        <v>0</v>
      </c>
      <c r="E4" s="31"/>
      <c r="F4" s="31"/>
      <c r="G4" s="31"/>
      <c r="H4" s="31"/>
    </row>
    <row r="5" spans="1:8" x14ac:dyDescent="0.25">
      <c r="A5" s="41" t="str">
        <f>CONCATENATE("Остаток средств на ",G1,"ода")</f>
        <v>Остаток средств на 01.08.2020 года</v>
      </c>
      <c r="B5" s="42"/>
      <c r="C5" s="42"/>
      <c r="D5" s="7">
        <v>2291003</v>
      </c>
      <c r="E5" s="32"/>
      <c r="F5" s="31"/>
      <c r="G5" s="31"/>
      <c r="H5" s="31"/>
    </row>
    <row r="6" spans="1:8" x14ac:dyDescent="0.25">
      <c r="A6" s="44" t="s">
        <v>1</v>
      </c>
      <c r="B6" s="50"/>
      <c r="C6" s="50"/>
      <c r="D6" s="8">
        <f>D9-D7</f>
        <v>949707.53286000062</v>
      </c>
      <c r="E6" s="31" t="str">
        <f>IF(F1="01","январь",(IF(F1="02","февраль",(IF(F1="03","март",(IF(F1="04","апрель",(IF(F1="05","май",(IF(F1="06","июнь",(IF(F1="07","июль",(IF(F1="08","август",(IF(F1="09","сентябрь",(IF(F1="08","август",(IF(F1="09","сентябрь",(IF(F1="10","октябрь",(IF(F1="11","ноябрь","декабрь")))))))))))))))))))))))))</f>
        <v>август</v>
      </c>
      <c r="F6" s="31"/>
      <c r="G6" s="31"/>
      <c r="H6" s="31"/>
    </row>
    <row r="7" spans="1:8" x14ac:dyDescent="0.25">
      <c r="A7" s="51" t="s">
        <v>10</v>
      </c>
      <c r="B7" s="50"/>
      <c r="C7" s="50"/>
      <c r="D7" s="10">
        <v>4402571.5999999996</v>
      </c>
      <c r="E7" s="31"/>
      <c r="F7" s="31"/>
      <c r="G7" s="31"/>
      <c r="H7" s="31"/>
    </row>
    <row r="8" spans="1:8" x14ac:dyDescent="0.25">
      <c r="A8" s="51" t="s">
        <v>11</v>
      </c>
      <c r="B8" s="50"/>
      <c r="C8" s="50"/>
      <c r="D8" s="10">
        <v>1037601.6</v>
      </c>
      <c r="E8" s="31" t="s">
        <v>33</v>
      </c>
    </row>
    <row r="9" spans="1:8" x14ac:dyDescent="0.25">
      <c r="A9" s="52" t="s">
        <v>12</v>
      </c>
      <c r="B9" s="53"/>
      <c r="C9" s="53"/>
      <c r="D9" s="10">
        <f>D11+D10-D5</f>
        <v>5352279.1328600002</v>
      </c>
      <c r="E9" s="31" t="s">
        <v>34</v>
      </c>
    </row>
    <row r="10" spans="1:8" x14ac:dyDescent="0.25">
      <c r="A10" s="52" t="s">
        <v>13</v>
      </c>
      <c r="B10" s="53"/>
      <c r="C10" s="53"/>
      <c r="D10" s="10">
        <f>B71+'Муниципальные районы'!P39</f>
        <v>6674885.9328600001</v>
      </c>
    </row>
    <row r="11" spans="1:8" x14ac:dyDescent="0.25">
      <c r="A11" s="43" t="s">
        <v>114</v>
      </c>
      <c r="B11" s="44"/>
      <c r="C11" s="44"/>
      <c r="D11" s="9">
        <v>968396.2</v>
      </c>
    </row>
    <row r="12" spans="1:8" x14ac:dyDescent="0.25">
      <c r="A12" s="54" t="s">
        <v>14</v>
      </c>
      <c r="B12" s="55"/>
      <c r="C12" s="55"/>
      <c r="D12" s="9"/>
    </row>
    <row r="13" spans="1:8" x14ac:dyDescent="0.25">
      <c r="A13" s="37" t="s">
        <v>15</v>
      </c>
      <c r="B13" s="38"/>
      <c r="C13" s="39"/>
      <c r="D13" s="9">
        <f>SUM(D14:D25)</f>
        <v>193828.80000000002</v>
      </c>
    </row>
    <row r="14" spans="1:8" ht="37.5" customHeight="1" x14ac:dyDescent="0.25">
      <c r="A14" s="37" t="s">
        <v>115</v>
      </c>
      <c r="B14" s="38"/>
      <c r="C14" s="39"/>
      <c r="D14" s="8">
        <v>2</v>
      </c>
    </row>
    <row r="15" spans="1:8" ht="66.75" customHeight="1" x14ac:dyDescent="0.25">
      <c r="A15" s="37" t="s">
        <v>116</v>
      </c>
      <c r="B15" s="38"/>
      <c r="C15" s="39"/>
      <c r="D15" s="8">
        <v>36663.199999999997</v>
      </c>
    </row>
    <row r="16" spans="1:8" ht="24" customHeight="1" x14ac:dyDescent="0.25">
      <c r="A16" s="37" t="s">
        <v>117</v>
      </c>
      <c r="B16" s="38"/>
      <c r="C16" s="39"/>
      <c r="D16" s="8">
        <v>32.299999999999997</v>
      </c>
    </row>
    <row r="17" spans="1:4" ht="23.25" customHeight="1" x14ac:dyDescent="0.25">
      <c r="A17" s="37" t="s">
        <v>118</v>
      </c>
      <c r="B17" s="38"/>
      <c r="C17" s="39"/>
      <c r="D17" s="8">
        <v>251.9</v>
      </c>
    </row>
    <row r="18" spans="1:4" ht="21" customHeight="1" x14ac:dyDescent="0.25">
      <c r="A18" s="37" t="s">
        <v>119</v>
      </c>
      <c r="B18" s="38"/>
      <c r="C18" s="39"/>
      <c r="D18" s="8">
        <v>22.1</v>
      </c>
    </row>
    <row r="19" spans="1:4" ht="54" customHeight="1" x14ac:dyDescent="0.25">
      <c r="A19" s="37" t="s">
        <v>120</v>
      </c>
      <c r="B19" s="38"/>
      <c r="C19" s="39"/>
      <c r="D19" s="8">
        <v>9.9</v>
      </c>
    </row>
    <row r="20" spans="1:4" ht="37.5" customHeight="1" x14ac:dyDescent="0.25">
      <c r="A20" s="37" t="s">
        <v>121</v>
      </c>
      <c r="B20" s="38"/>
      <c r="C20" s="39"/>
      <c r="D20" s="8">
        <v>135.4</v>
      </c>
    </row>
    <row r="21" spans="1:4" ht="48.75" customHeight="1" x14ac:dyDescent="0.25">
      <c r="A21" s="37" t="s">
        <v>122</v>
      </c>
      <c r="B21" s="38"/>
      <c r="C21" s="39"/>
      <c r="D21" s="8">
        <v>0.9</v>
      </c>
    </row>
    <row r="22" spans="1:4" ht="37.5" customHeight="1" x14ac:dyDescent="0.25">
      <c r="A22" s="37" t="s">
        <v>123</v>
      </c>
      <c r="B22" s="38"/>
      <c r="C22" s="39"/>
      <c r="D22" s="8">
        <v>1343.3</v>
      </c>
    </row>
    <row r="23" spans="1:4" ht="37.5" customHeight="1" x14ac:dyDescent="0.25">
      <c r="A23" s="37" t="s">
        <v>124</v>
      </c>
      <c r="B23" s="38"/>
      <c r="C23" s="39"/>
      <c r="D23" s="8">
        <v>35.799999999999997</v>
      </c>
    </row>
    <row r="24" spans="1:4" ht="70.5" customHeight="1" x14ac:dyDescent="0.25">
      <c r="A24" s="37" t="s">
        <v>125</v>
      </c>
      <c r="B24" s="38"/>
      <c r="C24" s="39"/>
      <c r="D24" s="8">
        <v>126307.6</v>
      </c>
    </row>
    <row r="25" spans="1:4" ht="51" customHeight="1" x14ac:dyDescent="0.25">
      <c r="A25" s="37" t="s">
        <v>126</v>
      </c>
      <c r="B25" s="38"/>
      <c r="C25" s="39"/>
      <c r="D25" s="8">
        <v>29024.400000000001</v>
      </c>
    </row>
    <row r="26" spans="1:4" x14ac:dyDescent="0.25">
      <c r="A26" s="25"/>
      <c r="B26" s="26"/>
      <c r="C26" s="26"/>
      <c r="D26" s="24"/>
    </row>
    <row r="27" spans="1:4" x14ac:dyDescent="0.25">
      <c r="A27" s="27" t="s">
        <v>16</v>
      </c>
      <c r="B27" s="11"/>
      <c r="C27" s="11"/>
      <c r="D27" s="12"/>
    </row>
    <row r="28" spans="1:4" x14ac:dyDescent="0.25">
      <c r="A28" s="45" t="s">
        <v>17</v>
      </c>
      <c r="B28" s="47" t="s">
        <v>2</v>
      </c>
      <c r="C28" s="48" t="s">
        <v>3</v>
      </c>
      <c r="D28" s="49"/>
    </row>
    <row r="29" spans="1:4" ht="90" customHeight="1" x14ac:dyDescent="0.25">
      <c r="A29" s="46"/>
      <c r="B29" s="47"/>
      <c r="C29" s="28" t="s">
        <v>4</v>
      </c>
      <c r="D29" s="28" t="s">
        <v>5</v>
      </c>
    </row>
    <row r="30" spans="1:4" x14ac:dyDescent="0.25">
      <c r="A30" s="13" t="s">
        <v>71</v>
      </c>
      <c r="B30" s="29">
        <v>17778.52046</v>
      </c>
      <c r="C30" s="29">
        <v>10874.59074</v>
      </c>
      <c r="D30" s="29">
        <v>2618.4655699999998</v>
      </c>
    </row>
    <row r="31" spans="1:4" x14ac:dyDescent="0.25">
      <c r="A31" s="13" t="s">
        <v>72</v>
      </c>
      <c r="B31" s="29">
        <v>2226.9528700000001</v>
      </c>
      <c r="C31" s="29">
        <v>1968.47155</v>
      </c>
      <c r="D31" s="29"/>
    </row>
    <row r="32" spans="1:4" x14ac:dyDescent="0.25">
      <c r="A32" s="13" t="s">
        <v>73</v>
      </c>
      <c r="B32" s="29">
        <v>2609.0003200000001</v>
      </c>
      <c r="C32" s="29">
        <v>1879.0811799999999</v>
      </c>
      <c r="D32" s="29">
        <v>729.91913999999997</v>
      </c>
    </row>
    <row r="33" spans="1:4" x14ac:dyDescent="0.25">
      <c r="A33" s="13" t="s">
        <v>74</v>
      </c>
      <c r="B33" s="29">
        <v>96165.21183</v>
      </c>
      <c r="C33" s="29">
        <v>19165.888630000001</v>
      </c>
      <c r="D33" s="29">
        <v>6675.7926699999998</v>
      </c>
    </row>
    <row r="34" spans="1:4" ht="30" x14ac:dyDescent="0.25">
      <c r="A34" s="13" t="s">
        <v>75</v>
      </c>
      <c r="B34" s="29">
        <v>37788.065929999997</v>
      </c>
      <c r="C34" s="29">
        <v>3985.2988399999999</v>
      </c>
      <c r="D34" s="29">
        <v>1458.92464</v>
      </c>
    </row>
    <row r="35" spans="1:4" x14ac:dyDescent="0.25">
      <c r="A35" s="13" t="s">
        <v>76</v>
      </c>
      <c r="B35" s="29">
        <v>6294.9656299999997</v>
      </c>
      <c r="C35" s="29">
        <v>1551.5431599999999</v>
      </c>
      <c r="D35" s="29">
        <v>615.65508</v>
      </c>
    </row>
    <row r="36" spans="1:4" x14ac:dyDescent="0.25">
      <c r="A36" s="13" t="s">
        <v>77</v>
      </c>
      <c r="B36" s="29">
        <v>1552.32927</v>
      </c>
      <c r="C36" s="29">
        <v>752.17211999999995</v>
      </c>
      <c r="D36" s="29">
        <v>633.10303999999996</v>
      </c>
    </row>
    <row r="37" spans="1:4" ht="30" x14ac:dyDescent="0.25">
      <c r="A37" s="13" t="s">
        <v>78</v>
      </c>
      <c r="B37" s="29">
        <v>447149.22850000003</v>
      </c>
      <c r="C37" s="29">
        <v>4958.9161700000004</v>
      </c>
      <c r="D37" s="29">
        <v>1758.26151</v>
      </c>
    </row>
    <row r="38" spans="1:4" x14ac:dyDescent="0.25">
      <c r="A38" s="13" t="s">
        <v>79</v>
      </c>
      <c r="B38" s="29">
        <v>29270.157029999998</v>
      </c>
      <c r="C38" s="29">
        <v>2357.6429499999999</v>
      </c>
      <c r="D38" s="29"/>
    </row>
    <row r="39" spans="1:4" x14ac:dyDescent="0.25">
      <c r="A39" s="13" t="s">
        <v>80</v>
      </c>
      <c r="B39" s="29">
        <v>422002.59294</v>
      </c>
      <c r="C39" s="29">
        <v>5660.8980899999997</v>
      </c>
      <c r="D39" s="29">
        <v>890.77651000000003</v>
      </c>
    </row>
    <row r="40" spans="1:4" x14ac:dyDescent="0.25">
      <c r="A40" s="13" t="s">
        <v>81</v>
      </c>
      <c r="B40" s="29">
        <v>261114.52215</v>
      </c>
      <c r="C40" s="29">
        <v>6359.23549</v>
      </c>
      <c r="D40" s="29">
        <v>1585.5364300000001</v>
      </c>
    </row>
    <row r="41" spans="1:4" x14ac:dyDescent="0.25">
      <c r="A41" s="13" t="s">
        <v>82</v>
      </c>
      <c r="B41" s="29">
        <v>957327.82209999999</v>
      </c>
      <c r="C41" s="29">
        <v>20382.476719999999</v>
      </c>
      <c r="D41" s="29">
        <v>4219.1749900000004</v>
      </c>
    </row>
    <row r="42" spans="1:4" x14ac:dyDescent="0.25">
      <c r="A42" s="13" t="s">
        <v>83</v>
      </c>
      <c r="B42" s="29">
        <v>846970.61638000002</v>
      </c>
      <c r="C42" s="29">
        <v>20065.528409999999</v>
      </c>
      <c r="D42" s="29">
        <v>5855.2062299999998</v>
      </c>
    </row>
    <row r="43" spans="1:4" x14ac:dyDescent="0.25">
      <c r="A43" s="13" t="s">
        <v>84</v>
      </c>
      <c r="B43" s="29">
        <v>64870.592850000001</v>
      </c>
      <c r="C43" s="29">
        <v>1942.9914000000001</v>
      </c>
      <c r="D43" s="29">
        <v>692.15464999999995</v>
      </c>
    </row>
    <row r="44" spans="1:4" ht="30" x14ac:dyDescent="0.25">
      <c r="A44" s="13" t="s">
        <v>85</v>
      </c>
      <c r="B44" s="29">
        <v>143588.3492</v>
      </c>
      <c r="C44" s="29">
        <v>57569.59906</v>
      </c>
      <c r="D44" s="29">
        <v>18376.648209999999</v>
      </c>
    </row>
    <row r="45" spans="1:4" x14ac:dyDescent="0.25">
      <c r="A45" s="13" t="s">
        <v>86</v>
      </c>
      <c r="B45" s="29">
        <v>6777.1247100000001</v>
      </c>
      <c r="C45" s="29">
        <v>656.96182999999996</v>
      </c>
      <c r="D45" s="29">
        <v>789.05388000000005</v>
      </c>
    </row>
    <row r="46" spans="1:4" ht="30" x14ac:dyDescent="0.25">
      <c r="A46" s="13" t="s">
        <v>87</v>
      </c>
      <c r="B46" s="29">
        <v>14633.927540000001</v>
      </c>
      <c r="C46" s="29">
        <v>3896.4918499999999</v>
      </c>
      <c r="D46" s="29">
        <v>1007.20975</v>
      </c>
    </row>
    <row r="47" spans="1:4" ht="30" x14ac:dyDescent="0.25">
      <c r="A47" s="13" t="s">
        <v>88</v>
      </c>
      <c r="B47" s="29">
        <v>89198.992450000005</v>
      </c>
      <c r="C47" s="29">
        <v>17484.158879999999</v>
      </c>
      <c r="D47" s="29">
        <v>5795.9975199999999</v>
      </c>
    </row>
    <row r="48" spans="1:4" x14ac:dyDescent="0.25">
      <c r="A48" s="13" t="s">
        <v>89</v>
      </c>
      <c r="B48" s="29">
        <v>15310.19227</v>
      </c>
      <c r="C48" s="29">
        <v>1485.09583</v>
      </c>
      <c r="D48" s="29">
        <v>408.97658000000001</v>
      </c>
    </row>
    <row r="49" spans="1:4" x14ac:dyDescent="0.25">
      <c r="A49" s="13" t="s">
        <v>90</v>
      </c>
      <c r="B49" s="29">
        <v>477821.94141000003</v>
      </c>
      <c r="C49" s="29">
        <v>6346.4540800000004</v>
      </c>
      <c r="D49" s="29">
        <v>2009.1545699999999</v>
      </c>
    </row>
    <row r="50" spans="1:4" ht="30" x14ac:dyDescent="0.25">
      <c r="A50" s="13" t="s">
        <v>91</v>
      </c>
      <c r="B50" s="29">
        <v>18607.159879999999</v>
      </c>
      <c r="C50" s="29">
        <v>10949.644259999999</v>
      </c>
      <c r="D50" s="29">
        <v>3088.3430199999998</v>
      </c>
    </row>
    <row r="51" spans="1:4" x14ac:dyDescent="0.25">
      <c r="A51" s="13" t="s">
        <v>92</v>
      </c>
      <c r="B51" s="29">
        <v>3691.81682</v>
      </c>
      <c r="C51" s="29">
        <v>2848.4854399999999</v>
      </c>
      <c r="D51" s="29">
        <v>753.33555000000001</v>
      </c>
    </row>
    <row r="52" spans="1:4" x14ac:dyDescent="0.25">
      <c r="A52" s="13" t="s">
        <v>93</v>
      </c>
      <c r="B52" s="29">
        <v>2361.6504399999999</v>
      </c>
      <c r="C52" s="29">
        <v>1640</v>
      </c>
      <c r="D52" s="29">
        <v>542.17700000000002</v>
      </c>
    </row>
    <row r="53" spans="1:4" x14ac:dyDescent="0.25">
      <c r="A53" s="13" t="s">
        <v>94</v>
      </c>
      <c r="B53" s="29">
        <v>3402.2366200000001</v>
      </c>
      <c r="C53" s="29">
        <v>1626.35625</v>
      </c>
      <c r="D53" s="29">
        <v>447.54698000000002</v>
      </c>
    </row>
    <row r="54" spans="1:4" x14ac:dyDescent="0.25">
      <c r="A54" s="13" t="s">
        <v>95</v>
      </c>
      <c r="B54" s="29">
        <v>1409.32654</v>
      </c>
      <c r="C54" s="29">
        <v>1228.5190700000001</v>
      </c>
      <c r="D54" s="29"/>
    </row>
    <row r="55" spans="1:4" x14ac:dyDescent="0.25">
      <c r="A55" s="13" t="s">
        <v>96</v>
      </c>
      <c r="B55" s="29">
        <v>1579.29241</v>
      </c>
      <c r="C55" s="29">
        <v>1067.61592</v>
      </c>
      <c r="D55" s="29">
        <v>280.94985000000003</v>
      </c>
    </row>
    <row r="56" spans="1:4" ht="30" x14ac:dyDescent="0.25">
      <c r="A56" s="13" t="s">
        <v>97</v>
      </c>
      <c r="B56" s="29">
        <v>1229.0996399999999</v>
      </c>
      <c r="C56" s="29">
        <v>781.30457000000001</v>
      </c>
      <c r="D56" s="29">
        <v>329.14713</v>
      </c>
    </row>
    <row r="57" spans="1:4" x14ac:dyDescent="0.25">
      <c r="A57" s="13" t="s">
        <v>98</v>
      </c>
      <c r="B57" s="29">
        <v>19829.51497</v>
      </c>
      <c r="C57" s="29">
        <v>2468.74413</v>
      </c>
      <c r="D57" s="29">
        <v>584.78900999999996</v>
      </c>
    </row>
    <row r="58" spans="1:4" x14ac:dyDescent="0.25">
      <c r="A58" s="13" t="s">
        <v>99</v>
      </c>
      <c r="B58" s="29">
        <v>1101345.32504</v>
      </c>
      <c r="C58" s="29">
        <v>25312.924070000001</v>
      </c>
      <c r="D58" s="29">
        <v>7531.2942899999998</v>
      </c>
    </row>
    <row r="59" spans="1:4" ht="30" x14ac:dyDescent="0.25">
      <c r="A59" s="13" t="s">
        <v>100</v>
      </c>
      <c r="B59" s="29">
        <v>104.93382</v>
      </c>
      <c r="C59" s="29">
        <v>64.5</v>
      </c>
      <c r="D59" s="29"/>
    </row>
    <row r="60" spans="1:4" x14ac:dyDescent="0.25">
      <c r="A60" s="13" t="s">
        <v>101</v>
      </c>
      <c r="B60" s="29">
        <v>9606.55062</v>
      </c>
      <c r="C60" s="29">
        <v>2722.0201900000002</v>
      </c>
      <c r="D60" s="29">
        <v>767.81975</v>
      </c>
    </row>
    <row r="61" spans="1:4" x14ac:dyDescent="0.25">
      <c r="A61" s="13" t="s">
        <v>102</v>
      </c>
      <c r="B61" s="29">
        <v>134134.4032</v>
      </c>
      <c r="C61" s="29">
        <v>1072.43977</v>
      </c>
      <c r="D61" s="29"/>
    </row>
    <row r="62" spans="1:4" ht="30" x14ac:dyDescent="0.25">
      <c r="A62" s="13" t="s">
        <v>103</v>
      </c>
      <c r="B62" s="29">
        <v>170733.09922999999</v>
      </c>
      <c r="C62" s="29">
        <v>16680.182379999998</v>
      </c>
      <c r="D62" s="29">
        <v>4012.2863400000001</v>
      </c>
    </row>
    <row r="63" spans="1:4" x14ac:dyDescent="0.25">
      <c r="A63" s="13" t="s">
        <v>104</v>
      </c>
      <c r="B63" s="29">
        <v>14268.64286</v>
      </c>
      <c r="C63" s="29">
        <v>530.37040999999999</v>
      </c>
      <c r="D63" s="29">
        <v>220.45742000000001</v>
      </c>
    </row>
    <row r="64" spans="1:4" x14ac:dyDescent="0.25">
      <c r="A64" s="13" t="s">
        <v>105</v>
      </c>
      <c r="B64" s="29">
        <v>3850.6646099999998</v>
      </c>
      <c r="C64" s="29">
        <v>1391.3880799999999</v>
      </c>
      <c r="D64" s="29">
        <v>366.16588000000002</v>
      </c>
    </row>
    <row r="65" spans="1:4" x14ac:dyDescent="0.25">
      <c r="A65" s="13" t="s">
        <v>106</v>
      </c>
      <c r="B65" s="29">
        <v>1829.5011</v>
      </c>
      <c r="C65" s="29">
        <v>1166.7817700000001</v>
      </c>
      <c r="D65" s="29">
        <v>488.72442999999998</v>
      </c>
    </row>
    <row r="66" spans="1:4" x14ac:dyDescent="0.25">
      <c r="A66" s="13" t="s">
        <v>107</v>
      </c>
      <c r="B66" s="29">
        <v>39659.074410000001</v>
      </c>
      <c r="C66" s="29">
        <v>531.27521000000002</v>
      </c>
      <c r="D66" s="29">
        <v>205.86149</v>
      </c>
    </row>
    <row r="67" spans="1:4" x14ac:dyDescent="0.25">
      <c r="A67" s="13" t="s">
        <v>108</v>
      </c>
      <c r="B67" s="29">
        <v>3116.7020600000001</v>
      </c>
      <c r="C67" s="29">
        <v>2564.8278700000001</v>
      </c>
      <c r="D67" s="29">
        <v>284.78712000000002</v>
      </c>
    </row>
    <row r="68" spans="1:4" ht="30" x14ac:dyDescent="0.25">
      <c r="A68" s="13" t="s">
        <v>109</v>
      </c>
      <c r="B68" s="29">
        <v>9693.2012900000009</v>
      </c>
      <c r="C68" s="29">
        <v>6793.1258399999997</v>
      </c>
      <c r="D68" s="29">
        <v>1872.47856</v>
      </c>
    </row>
    <row r="69" spans="1:4" x14ac:dyDescent="0.25">
      <c r="A69" s="13" t="s">
        <v>110</v>
      </c>
      <c r="B69" s="29">
        <v>15604.677159999999</v>
      </c>
      <c r="C69" s="29">
        <v>729.44482000000005</v>
      </c>
      <c r="D69" s="29">
        <v>227.24055000000001</v>
      </c>
    </row>
    <row r="70" spans="1:4" x14ac:dyDescent="0.25">
      <c r="A70" s="13" t="s">
        <v>111</v>
      </c>
      <c r="B70" s="29">
        <v>20235.588090000001</v>
      </c>
      <c r="C70" s="29">
        <v>3072.5257799999999</v>
      </c>
      <c r="D70" s="29">
        <v>751.70543999999995</v>
      </c>
    </row>
    <row r="71" spans="1:4" x14ac:dyDescent="0.25">
      <c r="A71" s="56" t="s">
        <v>2</v>
      </c>
      <c r="B71" s="57">
        <v>5516743.5666500004</v>
      </c>
      <c r="C71" s="57">
        <v>274585.97281000001</v>
      </c>
      <c r="D71" s="57">
        <v>78875.120779999997</v>
      </c>
    </row>
  </sheetData>
  <mergeCells count="26">
    <mergeCell ref="A1:D1"/>
    <mergeCell ref="A2:D2"/>
    <mergeCell ref="A5:C5"/>
    <mergeCell ref="A11:C11"/>
    <mergeCell ref="A28:A29"/>
    <mergeCell ref="B28:B29"/>
    <mergeCell ref="C28:D28"/>
    <mergeCell ref="A6:C6"/>
    <mergeCell ref="A7:C7"/>
    <mergeCell ref="A8:C8"/>
    <mergeCell ref="A9:C9"/>
    <mergeCell ref="A10:C10"/>
    <mergeCell ref="A12:C12"/>
    <mergeCell ref="A14:C14"/>
    <mergeCell ref="A15:C15"/>
    <mergeCell ref="A13:C13"/>
    <mergeCell ref="A16:C16"/>
    <mergeCell ref="A17:C17"/>
    <mergeCell ref="A18:C18"/>
    <mergeCell ref="A19:C19"/>
    <mergeCell ref="A20:C20"/>
    <mergeCell ref="A21:C21"/>
    <mergeCell ref="A22:C22"/>
    <mergeCell ref="A23:C23"/>
    <mergeCell ref="A24:C24"/>
    <mergeCell ref="A25:C25"/>
  </mergeCells>
  <pageMargins left="0.70866141732283472" right="0.70866141732283472" top="0.74803149606299213" bottom="0.74803149606299213" header="0.31496062992125984" footer="0.31496062992125984"/>
  <pageSetup paperSize="9" scale="68"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view="pageBreakPreview" topLeftCell="A31" zoomScaleNormal="100" zoomScaleSheetLayoutView="100" workbookViewId="0">
      <selection activeCell="B1" sqref="B1"/>
    </sheetView>
  </sheetViews>
  <sheetFormatPr defaultRowHeight="15" x14ac:dyDescent="0.25"/>
  <cols>
    <col min="1" max="1" width="38.28515625" customWidth="1"/>
    <col min="2" max="2" width="13.140625" customWidth="1"/>
    <col min="3" max="3" width="14" customWidth="1"/>
    <col min="4" max="4" width="15.140625" customWidth="1"/>
    <col min="5" max="5" width="14" customWidth="1"/>
    <col min="6" max="6" width="13.85546875" customWidth="1"/>
    <col min="7" max="7" width="14.28515625" customWidth="1"/>
    <col min="8" max="8" width="13.5703125" customWidth="1"/>
    <col min="9" max="9" width="14.42578125" customWidth="1"/>
    <col min="10" max="11" width="11" customWidth="1"/>
    <col min="12" max="12" width="13.85546875" customWidth="1"/>
    <col min="13" max="13" width="14.28515625" customWidth="1"/>
    <col min="14" max="14" width="14" customWidth="1"/>
    <col min="15" max="15" width="13.42578125" customWidth="1"/>
    <col min="16" max="16" width="11.140625" customWidth="1"/>
  </cols>
  <sheetData>
    <row r="1" spans="1:16" s="19" customFormat="1" ht="15.75" x14ac:dyDescent="0.25">
      <c r="A1" s="22"/>
      <c r="C1" s="20" t="s">
        <v>8</v>
      </c>
    </row>
    <row r="2" spans="1:16" x14ac:dyDescent="0.25">
      <c r="A2" s="23" t="str">
        <f>TEXT(EndData2,"[$-FC19]ДД.ММ.ГГГ")</f>
        <v>00.01.1900</v>
      </c>
      <c r="C2" s="14"/>
      <c r="P2" s="17" t="s">
        <v>7</v>
      </c>
    </row>
    <row r="3" spans="1:16" s="18" customFormat="1" ht="51" x14ac:dyDescent="0.25">
      <c r="A3" s="21" t="s">
        <v>18</v>
      </c>
      <c r="B3" s="33" t="s">
        <v>19</v>
      </c>
      <c r="C3" s="34" t="s">
        <v>20</v>
      </c>
      <c r="D3" s="34" t="s">
        <v>21</v>
      </c>
      <c r="E3" s="34" t="s">
        <v>22</v>
      </c>
      <c r="F3" s="34" t="s">
        <v>23</v>
      </c>
      <c r="G3" s="34" t="s">
        <v>24</v>
      </c>
      <c r="H3" s="34" t="s">
        <v>25</v>
      </c>
      <c r="I3" s="34" t="s">
        <v>26</v>
      </c>
      <c r="J3" s="34" t="s">
        <v>27</v>
      </c>
      <c r="K3" s="34" t="s">
        <v>28</v>
      </c>
      <c r="L3" s="34" t="s">
        <v>29</v>
      </c>
      <c r="M3" s="34" t="s">
        <v>30</v>
      </c>
      <c r="N3" s="34" t="s">
        <v>31</v>
      </c>
      <c r="O3" s="34" t="s">
        <v>32</v>
      </c>
      <c r="P3" s="15" t="s">
        <v>6</v>
      </c>
    </row>
    <row r="4" spans="1:16" ht="39" x14ac:dyDescent="0.25">
      <c r="A4" s="16" t="s">
        <v>35</v>
      </c>
      <c r="B4" s="35"/>
      <c r="C4" s="35">
        <v>18351.832999999999</v>
      </c>
      <c r="D4" s="35">
        <v>64509.606330000002</v>
      </c>
      <c r="E4" s="35"/>
      <c r="F4" s="35"/>
      <c r="G4" s="35">
        <v>28568.833340000001</v>
      </c>
      <c r="H4" s="35">
        <v>700</v>
      </c>
      <c r="I4" s="35">
        <v>3000</v>
      </c>
      <c r="J4" s="35">
        <v>941.16600000000005</v>
      </c>
      <c r="K4" s="35">
        <v>5835.25</v>
      </c>
      <c r="L4" s="35"/>
      <c r="M4" s="35">
        <v>586.91666999999995</v>
      </c>
      <c r="N4" s="35">
        <v>673.91600000000005</v>
      </c>
      <c r="O4" s="35"/>
      <c r="P4" s="36">
        <v>123167.52134000001</v>
      </c>
    </row>
    <row r="5" spans="1:16" ht="26.25" x14ac:dyDescent="0.25">
      <c r="A5" s="16" t="s">
        <v>36</v>
      </c>
      <c r="B5" s="35">
        <v>42853.768960000001</v>
      </c>
      <c r="C5" s="35">
        <v>5343.2579999999998</v>
      </c>
      <c r="D5" s="35">
        <v>8971.4743299999991</v>
      </c>
      <c r="E5" s="35"/>
      <c r="F5" s="35"/>
      <c r="G5" s="35">
        <v>5105.1666699999996</v>
      </c>
      <c r="H5" s="35"/>
      <c r="I5" s="35">
        <v>300</v>
      </c>
      <c r="J5" s="35"/>
      <c r="K5" s="35">
        <v>7113.2</v>
      </c>
      <c r="L5" s="35">
        <v>100</v>
      </c>
      <c r="M5" s="35"/>
      <c r="N5" s="35"/>
      <c r="O5" s="35"/>
      <c r="P5" s="36">
        <v>69786.867960000003</v>
      </c>
    </row>
    <row r="6" spans="1:16" ht="39" x14ac:dyDescent="0.25">
      <c r="A6" s="16" t="s">
        <v>37</v>
      </c>
      <c r="B6" s="35">
        <v>83817.685920000004</v>
      </c>
      <c r="C6" s="35">
        <v>13901.46</v>
      </c>
      <c r="D6" s="35">
        <v>278.13299999999998</v>
      </c>
      <c r="E6" s="35"/>
      <c r="F6" s="35"/>
      <c r="G6" s="35">
        <v>16619.083330000001</v>
      </c>
      <c r="H6" s="35"/>
      <c r="I6" s="35">
        <v>3109.4</v>
      </c>
      <c r="J6" s="35"/>
      <c r="K6" s="35">
        <v>5321.08</v>
      </c>
      <c r="L6" s="35"/>
      <c r="M6" s="35"/>
      <c r="N6" s="35"/>
      <c r="O6" s="35"/>
      <c r="P6" s="36">
        <v>123046.84225</v>
      </c>
    </row>
    <row r="7" spans="1:16" ht="102.75" x14ac:dyDescent="0.25">
      <c r="A7" s="16" t="s">
        <v>38</v>
      </c>
      <c r="B7" s="35">
        <v>7275.6793699999998</v>
      </c>
      <c r="C7" s="35">
        <v>23248.193719999999</v>
      </c>
      <c r="D7" s="35">
        <v>3458.5829399999998</v>
      </c>
      <c r="E7" s="35">
        <v>1375.32699</v>
      </c>
      <c r="F7" s="35">
        <v>693</v>
      </c>
      <c r="G7" s="35">
        <v>1800.2669699999999</v>
      </c>
      <c r="H7" s="35"/>
      <c r="I7" s="35">
        <v>1050.9374499999999</v>
      </c>
      <c r="J7" s="35">
        <v>5234.5328</v>
      </c>
      <c r="K7" s="35">
        <v>3496.9250400000001</v>
      </c>
      <c r="L7" s="35">
        <v>5403.4285399999999</v>
      </c>
      <c r="M7" s="35">
        <v>809.46086000000003</v>
      </c>
      <c r="N7" s="35">
        <v>1654.665</v>
      </c>
      <c r="O7" s="35">
        <v>1142.7794100000001</v>
      </c>
      <c r="P7" s="36">
        <v>56643.779090000004</v>
      </c>
    </row>
    <row r="8" spans="1:16" ht="39" x14ac:dyDescent="0.25">
      <c r="A8" s="16" t="s">
        <v>39</v>
      </c>
      <c r="B8" s="35">
        <v>4715.5749500000002</v>
      </c>
      <c r="C8" s="35"/>
      <c r="D8" s="35"/>
      <c r="E8" s="35"/>
      <c r="F8" s="35"/>
      <c r="G8" s="35"/>
      <c r="H8" s="35"/>
      <c r="I8" s="35"/>
      <c r="J8" s="35"/>
      <c r="K8" s="35">
        <v>3760.0605</v>
      </c>
      <c r="L8" s="35"/>
      <c r="M8" s="35"/>
      <c r="N8" s="35"/>
      <c r="O8" s="35"/>
      <c r="P8" s="36">
        <v>8475.6354499999998</v>
      </c>
    </row>
    <row r="9" spans="1:16" ht="90" x14ac:dyDescent="0.25">
      <c r="A9" s="16" t="s">
        <v>40</v>
      </c>
      <c r="B9" s="35">
        <v>132.5</v>
      </c>
      <c r="C9" s="35">
        <v>302.7</v>
      </c>
      <c r="D9" s="35"/>
      <c r="E9" s="35"/>
      <c r="F9" s="35"/>
      <c r="G9" s="35"/>
      <c r="H9" s="35"/>
      <c r="I9" s="35"/>
      <c r="J9" s="35"/>
      <c r="K9" s="35"/>
      <c r="L9" s="35"/>
      <c r="M9" s="35"/>
      <c r="N9" s="35"/>
      <c r="O9" s="35"/>
      <c r="P9" s="36">
        <v>435.2</v>
      </c>
    </row>
    <row r="10" spans="1:16" ht="77.25" x14ac:dyDescent="0.25">
      <c r="A10" s="16" t="s">
        <v>41</v>
      </c>
      <c r="B10" s="35"/>
      <c r="C10" s="35">
        <v>4417.6670000000004</v>
      </c>
      <c r="D10" s="35">
        <v>652.75</v>
      </c>
      <c r="E10" s="35">
        <v>505</v>
      </c>
      <c r="F10" s="35"/>
      <c r="G10" s="35">
        <v>654.33333000000005</v>
      </c>
      <c r="H10" s="35">
        <v>200</v>
      </c>
      <c r="I10" s="35">
        <v>50</v>
      </c>
      <c r="J10" s="35"/>
      <c r="K10" s="35"/>
      <c r="L10" s="35">
        <v>266.83332999999999</v>
      </c>
      <c r="M10" s="35">
        <v>249.5</v>
      </c>
      <c r="N10" s="35">
        <v>247.083</v>
      </c>
      <c r="O10" s="35">
        <v>164.2</v>
      </c>
      <c r="P10" s="36">
        <v>7407.3666599999997</v>
      </c>
    </row>
    <row r="11" spans="1:16" ht="90" x14ac:dyDescent="0.25">
      <c r="A11" s="16" t="s">
        <v>42</v>
      </c>
      <c r="B11" s="35">
        <v>620.5</v>
      </c>
      <c r="C11" s="35">
        <v>373.02771999999999</v>
      </c>
      <c r="D11" s="35">
        <v>194.166</v>
      </c>
      <c r="E11" s="35"/>
      <c r="F11" s="35"/>
      <c r="G11" s="35">
        <v>89.583330000000004</v>
      </c>
      <c r="H11" s="35">
        <v>68</v>
      </c>
      <c r="I11" s="35">
        <v>250</v>
      </c>
      <c r="J11" s="35">
        <v>80.400000000000006</v>
      </c>
      <c r="K11" s="35">
        <v>62.5</v>
      </c>
      <c r="L11" s="35">
        <v>84.89</v>
      </c>
      <c r="M11" s="35">
        <v>92.4</v>
      </c>
      <c r="N11" s="35">
        <v>93.164000000000001</v>
      </c>
      <c r="O11" s="35"/>
      <c r="P11" s="36">
        <v>2008.63105</v>
      </c>
    </row>
    <row r="12" spans="1:16" ht="51.75" x14ac:dyDescent="0.25">
      <c r="A12" s="16" t="s">
        <v>43</v>
      </c>
      <c r="B12" s="35">
        <v>292.10000000000002</v>
      </c>
      <c r="C12" s="35"/>
      <c r="D12" s="35">
        <v>235</v>
      </c>
      <c r="E12" s="35">
        <v>280</v>
      </c>
      <c r="F12" s="35">
        <v>220</v>
      </c>
      <c r="G12" s="35">
        <v>175</v>
      </c>
      <c r="H12" s="35">
        <v>33</v>
      </c>
      <c r="I12" s="35">
        <v>17.423999999999999</v>
      </c>
      <c r="J12" s="35">
        <v>236.1</v>
      </c>
      <c r="K12" s="35">
        <v>110</v>
      </c>
      <c r="L12" s="35"/>
      <c r="M12" s="35">
        <v>70</v>
      </c>
      <c r="N12" s="35">
        <v>76.599999999999994</v>
      </c>
      <c r="O12" s="35">
        <v>235.001</v>
      </c>
      <c r="P12" s="36">
        <v>1980.2249999999999</v>
      </c>
    </row>
    <row r="13" spans="1:16" ht="77.25" x14ac:dyDescent="0.25">
      <c r="A13" s="16" t="s">
        <v>44</v>
      </c>
      <c r="B13" s="35">
        <v>1441.73</v>
      </c>
      <c r="C13" s="35">
        <v>1126.09266</v>
      </c>
      <c r="D13" s="35">
        <v>252.13300000000001</v>
      </c>
      <c r="E13" s="35">
        <v>100</v>
      </c>
      <c r="F13" s="35">
        <v>41.134</v>
      </c>
      <c r="G13" s="35">
        <v>290</v>
      </c>
      <c r="H13" s="35">
        <v>99</v>
      </c>
      <c r="I13" s="35">
        <v>22.123999999999999</v>
      </c>
      <c r="J13" s="35">
        <v>365.45</v>
      </c>
      <c r="K13" s="35">
        <v>195</v>
      </c>
      <c r="L13" s="35">
        <v>77.146829999999994</v>
      </c>
      <c r="M13" s="35">
        <v>192</v>
      </c>
      <c r="N13" s="35">
        <v>188.5</v>
      </c>
      <c r="O13" s="35">
        <v>325.97433000000001</v>
      </c>
      <c r="P13" s="36">
        <v>4716.2848199999999</v>
      </c>
    </row>
    <row r="14" spans="1:16" ht="102.75" x14ac:dyDescent="0.25">
      <c r="A14" s="16" t="s">
        <v>45</v>
      </c>
      <c r="B14" s="35">
        <v>10700.639289999999</v>
      </c>
      <c r="C14" s="35">
        <v>200</v>
      </c>
      <c r="D14" s="35">
        <v>204.84</v>
      </c>
      <c r="E14" s="35"/>
      <c r="F14" s="35"/>
      <c r="G14" s="35"/>
      <c r="H14" s="35"/>
      <c r="I14" s="35"/>
      <c r="J14" s="35">
        <v>40</v>
      </c>
      <c r="K14" s="35"/>
      <c r="L14" s="35"/>
      <c r="M14" s="35"/>
      <c r="N14" s="35"/>
      <c r="O14" s="35"/>
      <c r="P14" s="36">
        <v>11145.479289999999</v>
      </c>
    </row>
    <row r="15" spans="1:16" ht="90" x14ac:dyDescent="0.25">
      <c r="A15" s="16" t="s">
        <v>46</v>
      </c>
      <c r="B15" s="35">
        <v>238</v>
      </c>
      <c r="C15" s="35">
        <v>264</v>
      </c>
      <c r="D15" s="35"/>
      <c r="E15" s="35"/>
      <c r="F15" s="35"/>
      <c r="G15" s="35">
        <v>48</v>
      </c>
      <c r="H15" s="35"/>
      <c r="I15" s="35"/>
      <c r="J15" s="35">
        <v>57</v>
      </c>
      <c r="K15" s="35"/>
      <c r="L15" s="35"/>
      <c r="M15" s="35"/>
      <c r="N15" s="35"/>
      <c r="O15" s="35"/>
      <c r="P15" s="36">
        <v>607</v>
      </c>
    </row>
    <row r="16" spans="1:16" ht="319.5" x14ac:dyDescent="0.25">
      <c r="A16" s="16" t="s">
        <v>47</v>
      </c>
      <c r="B16" s="35">
        <v>14150</v>
      </c>
      <c r="C16" s="35">
        <v>13629.91626</v>
      </c>
      <c r="D16" s="35">
        <v>2500</v>
      </c>
      <c r="E16" s="35">
        <v>2000</v>
      </c>
      <c r="F16" s="35"/>
      <c r="G16" s="35">
        <v>4200</v>
      </c>
      <c r="H16" s="35">
        <v>974.32799999999997</v>
      </c>
      <c r="I16" s="35">
        <v>140</v>
      </c>
      <c r="J16" s="35">
        <v>3000</v>
      </c>
      <c r="K16" s="35">
        <v>2100</v>
      </c>
      <c r="L16" s="35">
        <v>2000</v>
      </c>
      <c r="M16" s="35">
        <v>1650</v>
      </c>
      <c r="N16" s="35">
        <v>1500</v>
      </c>
      <c r="O16" s="35">
        <v>1400</v>
      </c>
      <c r="P16" s="36">
        <v>49244.244259999999</v>
      </c>
    </row>
    <row r="17" spans="1:16" ht="153.75" x14ac:dyDescent="0.25">
      <c r="A17" s="16" t="s">
        <v>48</v>
      </c>
      <c r="B17" s="35">
        <v>89312.338789999994</v>
      </c>
      <c r="C17" s="35">
        <v>41113.506860000001</v>
      </c>
      <c r="D17" s="35">
        <v>15188.56755</v>
      </c>
      <c r="E17" s="35">
        <v>8368.1756499999992</v>
      </c>
      <c r="F17" s="35">
        <v>3715.51746</v>
      </c>
      <c r="G17" s="35">
        <v>5031.5783000000001</v>
      </c>
      <c r="H17" s="35">
        <v>3595.58448</v>
      </c>
      <c r="I17" s="35">
        <v>613.17882999999995</v>
      </c>
      <c r="J17" s="35">
        <v>14525.16253</v>
      </c>
      <c r="K17" s="35">
        <v>4621.4922999999999</v>
      </c>
      <c r="L17" s="35">
        <v>11732.182360000001</v>
      </c>
      <c r="M17" s="35">
        <v>11680.76384</v>
      </c>
      <c r="N17" s="35">
        <v>11103.855020000001</v>
      </c>
      <c r="O17" s="35">
        <v>8082.6493799999998</v>
      </c>
      <c r="P17" s="36">
        <v>228684.55335</v>
      </c>
    </row>
    <row r="18" spans="1:16" ht="90" x14ac:dyDescent="0.25">
      <c r="A18" s="16" t="s">
        <v>49</v>
      </c>
      <c r="B18" s="35">
        <v>300</v>
      </c>
      <c r="C18" s="35"/>
      <c r="D18" s="35"/>
      <c r="E18" s="35"/>
      <c r="F18" s="35"/>
      <c r="G18" s="35">
        <v>229.5</v>
      </c>
      <c r="H18" s="35"/>
      <c r="I18" s="35"/>
      <c r="J18" s="35"/>
      <c r="K18" s="35"/>
      <c r="L18" s="35">
        <v>3800</v>
      </c>
      <c r="M18" s="35">
        <v>1595</v>
      </c>
      <c r="N18" s="35">
        <v>1592</v>
      </c>
      <c r="O18" s="35">
        <v>7564.91104</v>
      </c>
      <c r="P18" s="36">
        <v>15081.411040000001</v>
      </c>
    </row>
    <row r="19" spans="1:16" ht="128.25" x14ac:dyDescent="0.25">
      <c r="A19" s="16" t="s">
        <v>50</v>
      </c>
      <c r="B19" s="35">
        <v>4.5183400000000002</v>
      </c>
      <c r="C19" s="35">
        <v>18.53566</v>
      </c>
      <c r="D19" s="35"/>
      <c r="E19" s="35"/>
      <c r="F19" s="35"/>
      <c r="G19" s="35"/>
      <c r="H19" s="35">
        <v>3.7250000000000001</v>
      </c>
      <c r="I19" s="35"/>
      <c r="J19" s="35">
        <v>3.7250000000000001</v>
      </c>
      <c r="K19" s="35">
        <v>4.0101599999999999</v>
      </c>
      <c r="L19" s="35"/>
      <c r="M19" s="35">
        <v>5.7</v>
      </c>
      <c r="N19" s="35"/>
      <c r="O19" s="35"/>
      <c r="P19" s="36">
        <v>40.21416</v>
      </c>
    </row>
    <row r="20" spans="1:16" ht="115.5" x14ac:dyDescent="0.25">
      <c r="A20" s="16" t="s">
        <v>51</v>
      </c>
      <c r="B20" s="35">
        <v>100</v>
      </c>
      <c r="C20" s="35">
        <v>1210</v>
      </c>
      <c r="D20" s="35">
        <v>200</v>
      </c>
      <c r="E20" s="35"/>
      <c r="F20" s="35">
        <v>85</v>
      </c>
      <c r="G20" s="35">
        <v>41</v>
      </c>
      <c r="H20" s="35"/>
      <c r="I20" s="35"/>
      <c r="J20" s="35">
        <v>5</v>
      </c>
      <c r="K20" s="35"/>
      <c r="L20" s="35">
        <v>313</v>
      </c>
      <c r="M20" s="35">
        <v>144.6</v>
      </c>
      <c r="N20" s="35">
        <v>275</v>
      </c>
      <c r="O20" s="35">
        <v>309.69959999999998</v>
      </c>
      <c r="P20" s="36">
        <v>2683.2995999999998</v>
      </c>
    </row>
    <row r="21" spans="1:16" ht="115.5" x14ac:dyDescent="0.25">
      <c r="A21" s="16" t="s">
        <v>52</v>
      </c>
      <c r="B21" s="35">
        <v>80376.275750000001</v>
      </c>
      <c r="C21" s="35">
        <v>19000</v>
      </c>
      <c r="D21" s="35">
        <v>10149.441999999999</v>
      </c>
      <c r="E21" s="35">
        <v>7000</v>
      </c>
      <c r="F21" s="35">
        <v>1800</v>
      </c>
      <c r="G21" s="35">
        <v>5066</v>
      </c>
      <c r="H21" s="35">
        <v>3300</v>
      </c>
      <c r="I21" s="35">
        <v>1478</v>
      </c>
      <c r="J21" s="35">
        <v>9979.8649999999998</v>
      </c>
      <c r="K21" s="35">
        <v>3600.6</v>
      </c>
      <c r="L21" s="35">
        <v>5182.8999999999996</v>
      </c>
      <c r="M21" s="35">
        <v>3100.1</v>
      </c>
      <c r="N21" s="35">
        <v>5745.66</v>
      </c>
      <c r="O21" s="35">
        <v>3612.9589999999998</v>
      </c>
      <c r="P21" s="36">
        <v>159391.80175000001</v>
      </c>
    </row>
    <row r="22" spans="1:16" ht="64.5" x14ac:dyDescent="0.25">
      <c r="A22" s="16" t="s">
        <v>53</v>
      </c>
      <c r="B22" s="35">
        <v>27847.668409999998</v>
      </c>
      <c r="C22" s="35">
        <v>3612.5</v>
      </c>
      <c r="D22" s="35">
        <v>1187.1659999999999</v>
      </c>
      <c r="E22" s="35">
        <v>1714.3</v>
      </c>
      <c r="F22" s="35">
        <v>300</v>
      </c>
      <c r="G22" s="35">
        <v>700</v>
      </c>
      <c r="H22" s="35">
        <v>121.61654</v>
      </c>
      <c r="I22" s="35">
        <v>20</v>
      </c>
      <c r="J22" s="35">
        <v>356.21982000000003</v>
      </c>
      <c r="K22" s="35">
        <v>300</v>
      </c>
      <c r="L22" s="35">
        <v>385</v>
      </c>
      <c r="M22" s="35"/>
      <c r="N22" s="35">
        <v>793.75801999999999</v>
      </c>
      <c r="O22" s="35">
        <v>380.69099999999997</v>
      </c>
      <c r="P22" s="36">
        <v>37718.91979</v>
      </c>
    </row>
    <row r="23" spans="1:16" ht="90" x14ac:dyDescent="0.25">
      <c r="A23" s="16" t="s">
        <v>54</v>
      </c>
      <c r="B23" s="35">
        <v>560.26131999999996</v>
      </c>
      <c r="C23" s="35"/>
      <c r="D23" s="35">
        <v>30.140029999999999</v>
      </c>
      <c r="E23" s="35">
        <v>41.4</v>
      </c>
      <c r="F23" s="35"/>
      <c r="G23" s="35">
        <v>55.08</v>
      </c>
      <c r="H23" s="35">
        <v>36.201000000000001</v>
      </c>
      <c r="I23" s="35"/>
      <c r="J23" s="35">
        <v>97.65</v>
      </c>
      <c r="K23" s="35"/>
      <c r="L23" s="35">
        <v>159.5</v>
      </c>
      <c r="M23" s="35">
        <v>7.5</v>
      </c>
      <c r="N23" s="35">
        <v>100</v>
      </c>
      <c r="O23" s="35"/>
      <c r="P23" s="36">
        <v>1087.73235</v>
      </c>
    </row>
    <row r="24" spans="1:16" ht="77.25" x14ac:dyDescent="0.25">
      <c r="A24" s="16" t="s">
        <v>55</v>
      </c>
      <c r="B24" s="35">
        <v>1913.3620699999999</v>
      </c>
      <c r="C24" s="35">
        <v>2746.51</v>
      </c>
      <c r="D24" s="35">
        <v>271.7</v>
      </c>
      <c r="E24" s="35"/>
      <c r="F24" s="35">
        <v>826.5</v>
      </c>
      <c r="G24" s="35">
        <v>344.34165999999999</v>
      </c>
      <c r="H24" s="35">
        <v>300</v>
      </c>
      <c r="I24" s="35"/>
      <c r="J24" s="35">
        <v>250.762</v>
      </c>
      <c r="K24" s="35"/>
      <c r="L24" s="35"/>
      <c r="M24" s="35"/>
      <c r="N24" s="35"/>
      <c r="O24" s="35"/>
      <c r="P24" s="36">
        <v>6653.1757299999999</v>
      </c>
    </row>
    <row r="25" spans="1:16" ht="90" x14ac:dyDescent="0.25">
      <c r="A25" s="16" t="s">
        <v>56</v>
      </c>
      <c r="B25" s="35">
        <v>12834.622810000001</v>
      </c>
      <c r="C25" s="35"/>
      <c r="D25" s="35"/>
      <c r="E25" s="35"/>
      <c r="F25" s="35"/>
      <c r="G25" s="35"/>
      <c r="H25" s="35"/>
      <c r="I25" s="35"/>
      <c r="J25" s="35"/>
      <c r="K25" s="35">
        <v>84.63</v>
      </c>
      <c r="L25" s="35">
        <v>298.28100000000001</v>
      </c>
      <c r="M25" s="35"/>
      <c r="N25" s="35"/>
      <c r="O25" s="35">
        <v>-439.4</v>
      </c>
      <c r="P25" s="36">
        <v>12778.133809999999</v>
      </c>
    </row>
    <row r="26" spans="1:16" ht="166.5" x14ac:dyDescent="0.25">
      <c r="A26" s="16" t="s">
        <v>57</v>
      </c>
      <c r="B26" s="35">
        <v>523.5</v>
      </c>
      <c r="C26" s="35">
        <v>123.57299999999999</v>
      </c>
      <c r="D26" s="35"/>
      <c r="E26" s="35"/>
      <c r="F26" s="35"/>
      <c r="G26" s="35"/>
      <c r="H26" s="35"/>
      <c r="I26" s="35"/>
      <c r="J26" s="35"/>
      <c r="K26" s="35"/>
      <c r="L26" s="35"/>
      <c r="M26" s="35"/>
      <c r="N26" s="35"/>
      <c r="O26" s="35"/>
      <c r="P26" s="36">
        <v>647.07299999999998</v>
      </c>
    </row>
    <row r="27" spans="1:16" ht="51.75" x14ac:dyDescent="0.25">
      <c r="A27" s="16" t="s">
        <v>58</v>
      </c>
      <c r="B27" s="35"/>
      <c r="C27" s="35"/>
      <c r="D27" s="35"/>
      <c r="E27" s="35"/>
      <c r="F27" s="35"/>
      <c r="G27" s="35"/>
      <c r="H27" s="35"/>
      <c r="I27" s="35"/>
      <c r="J27" s="35">
        <v>38428</v>
      </c>
      <c r="K27" s="35"/>
      <c r="L27" s="35"/>
      <c r="M27" s="35"/>
      <c r="N27" s="35"/>
      <c r="O27" s="35"/>
      <c r="P27" s="36">
        <v>38428</v>
      </c>
    </row>
    <row r="28" spans="1:16" ht="51.75" x14ac:dyDescent="0.25">
      <c r="A28" s="16" t="s">
        <v>59</v>
      </c>
      <c r="B28" s="35"/>
      <c r="C28" s="35"/>
      <c r="D28" s="35"/>
      <c r="E28" s="35"/>
      <c r="F28" s="35"/>
      <c r="G28" s="35"/>
      <c r="H28" s="35"/>
      <c r="I28" s="35"/>
      <c r="J28" s="35"/>
      <c r="K28" s="35"/>
      <c r="L28" s="35"/>
      <c r="M28" s="35"/>
      <c r="N28" s="35">
        <v>543.89602000000002</v>
      </c>
      <c r="O28" s="35"/>
      <c r="P28" s="36">
        <v>543.89602000000002</v>
      </c>
    </row>
    <row r="29" spans="1:16" ht="39" x14ac:dyDescent="0.25">
      <c r="A29" s="16" t="s">
        <v>60</v>
      </c>
      <c r="B29" s="35"/>
      <c r="C29" s="35"/>
      <c r="D29" s="35"/>
      <c r="E29" s="35"/>
      <c r="F29" s="35">
        <v>154.875</v>
      </c>
      <c r="G29" s="35"/>
      <c r="H29" s="35"/>
      <c r="I29" s="35">
        <v>58.774999999999999</v>
      </c>
      <c r="J29" s="35"/>
      <c r="K29" s="35"/>
      <c r="L29" s="35">
        <v>19.438659999999999</v>
      </c>
      <c r="M29" s="35">
        <v>360.22500000000002</v>
      </c>
      <c r="N29" s="35"/>
      <c r="O29" s="35"/>
      <c r="P29" s="36">
        <v>593.31366000000003</v>
      </c>
    </row>
    <row r="30" spans="1:16" ht="90" x14ac:dyDescent="0.25">
      <c r="A30" s="16" t="s">
        <v>61</v>
      </c>
      <c r="B30" s="35"/>
      <c r="C30" s="35"/>
      <c r="D30" s="35"/>
      <c r="E30" s="35"/>
      <c r="F30" s="35">
        <v>429.08452</v>
      </c>
      <c r="G30" s="35"/>
      <c r="H30" s="35"/>
      <c r="I30" s="35"/>
      <c r="J30" s="35">
        <v>1044.80972</v>
      </c>
      <c r="K30" s="35"/>
      <c r="L30" s="35"/>
      <c r="M30" s="35">
        <v>1103.1885</v>
      </c>
      <c r="N30" s="35"/>
      <c r="O30" s="35"/>
      <c r="P30" s="36">
        <v>2577.0827399999998</v>
      </c>
    </row>
    <row r="31" spans="1:16" ht="39" x14ac:dyDescent="0.25">
      <c r="A31" s="16" t="s">
        <v>62</v>
      </c>
      <c r="B31" s="35"/>
      <c r="C31" s="35"/>
      <c r="D31" s="35"/>
      <c r="E31" s="35">
        <v>2242.8047200000001</v>
      </c>
      <c r="F31" s="35"/>
      <c r="G31" s="35"/>
      <c r="H31" s="35"/>
      <c r="I31" s="35"/>
      <c r="J31" s="35"/>
      <c r="K31" s="35"/>
      <c r="L31" s="35"/>
      <c r="M31" s="35"/>
      <c r="N31" s="35"/>
      <c r="O31" s="35"/>
      <c r="P31" s="36">
        <v>2242.8047200000001</v>
      </c>
    </row>
    <row r="32" spans="1:16" ht="77.25" x14ac:dyDescent="0.25">
      <c r="A32" s="16" t="s">
        <v>63</v>
      </c>
      <c r="B32" s="35"/>
      <c r="C32" s="35">
        <v>65772.373940000005</v>
      </c>
      <c r="D32" s="35"/>
      <c r="E32" s="35"/>
      <c r="F32" s="35"/>
      <c r="G32" s="35"/>
      <c r="H32" s="35"/>
      <c r="I32" s="35"/>
      <c r="J32" s="35"/>
      <c r="K32" s="35"/>
      <c r="L32" s="35"/>
      <c r="M32" s="35"/>
      <c r="N32" s="35"/>
      <c r="O32" s="35"/>
      <c r="P32" s="36">
        <v>65772.373940000005</v>
      </c>
    </row>
    <row r="33" spans="1:16" ht="39" x14ac:dyDescent="0.25">
      <c r="A33" s="16" t="s">
        <v>64</v>
      </c>
      <c r="B33" s="35">
        <v>86.41977</v>
      </c>
      <c r="C33" s="35">
        <v>57.61318</v>
      </c>
      <c r="D33" s="35"/>
      <c r="E33" s="35"/>
      <c r="F33" s="35"/>
      <c r="G33" s="35"/>
      <c r="H33" s="35"/>
      <c r="I33" s="35"/>
      <c r="J33" s="35"/>
      <c r="K33" s="35"/>
      <c r="L33" s="35"/>
      <c r="M33" s="35"/>
      <c r="N33" s="35"/>
      <c r="O33" s="35"/>
      <c r="P33" s="36">
        <v>144.03295</v>
      </c>
    </row>
    <row r="34" spans="1:16" ht="51.75" x14ac:dyDescent="0.25">
      <c r="A34" s="16" t="s">
        <v>65</v>
      </c>
      <c r="B34" s="35">
        <v>109162.01433000001</v>
      </c>
      <c r="C34" s="35"/>
      <c r="D34" s="35"/>
      <c r="E34" s="35"/>
      <c r="F34" s="35"/>
      <c r="G34" s="35"/>
      <c r="H34" s="35"/>
      <c r="I34" s="35"/>
      <c r="J34" s="35"/>
      <c r="K34" s="35"/>
      <c r="L34" s="35"/>
      <c r="M34" s="35"/>
      <c r="N34" s="35"/>
      <c r="O34" s="35"/>
      <c r="P34" s="36">
        <v>109162.01433000001</v>
      </c>
    </row>
    <row r="35" spans="1:16" ht="26.25" x14ac:dyDescent="0.25">
      <c r="A35" s="16" t="s">
        <v>66</v>
      </c>
      <c r="B35" s="35">
        <v>57.6</v>
      </c>
      <c r="C35" s="35"/>
      <c r="D35" s="35"/>
      <c r="E35" s="35"/>
      <c r="F35" s="35"/>
      <c r="G35" s="35"/>
      <c r="H35" s="35"/>
      <c r="I35" s="35"/>
      <c r="J35" s="35"/>
      <c r="K35" s="35"/>
      <c r="L35" s="35"/>
      <c r="M35" s="35"/>
      <c r="N35" s="35"/>
      <c r="O35" s="35"/>
      <c r="P35" s="36">
        <v>57.6</v>
      </c>
    </row>
    <row r="36" spans="1:16" ht="64.5" x14ac:dyDescent="0.25">
      <c r="A36" s="16" t="s">
        <v>67</v>
      </c>
      <c r="B36" s="35">
        <v>12489.46558</v>
      </c>
      <c r="C36" s="35"/>
      <c r="D36" s="35"/>
      <c r="E36" s="35"/>
      <c r="F36" s="35"/>
      <c r="G36" s="35"/>
      <c r="H36" s="35"/>
      <c r="I36" s="35"/>
      <c r="J36" s="35"/>
      <c r="K36" s="35"/>
      <c r="L36" s="35"/>
      <c r="M36" s="35"/>
      <c r="N36" s="35"/>
      <c r="O36" s="35"/>
      <c r="P36" s="36">
        <v>12489.46558</v>
      </c>
    </row>
    <row r="37" spans="1:16" ht="39" x14ac:dyDescent="0.25">
      <c r="A37" s="16" t="s">
        <v>68</v>
      </c>
      <c r="B37" s="35"/>
      <c r="C37" s="35"/>
      <c r="D37" s="35">
        <v>486.02780000000001</v>
      </c>
      <c r="E37" s="35">
        <v>520.90069000000005</v>
      </c>
      <c r="F37" s="35">
        <v>246.51678999999999</v>
      </c>
      <c r="G37" s="35">
        <v>138.97979000000001</v>
      </c>
      <c r="H37" s="35">
        <v>28.87229</v>
      </c>
      <c r="I37" s="35"/>
      <c r="J37" s="35">
        <v>382.19600000000003</v>
      </c>
      <c r="K37" s="35">
        <v>35.483269999999997</v>
      </c>
      <c r="L37" s="35">
        <v>169.08087</v>
      </c>
      <c r="M37" s="35">
        <v>44.621519999999997</v>
      </c>
      <c r="N37" s="35">
        <v>27.161719999999999</v>
      </c>
      <c r="O37" s="35"/>
      <c r="P37" s="36">
        <v>2079.8407400000001</v>
      </c>
    </row>
    <row r="38" spans="1:16" ht="26.25" x14ac:dyDescent="0.25">
      <c r="A38" s="16" t="s">
        <v>69</v>
      </c>
      <c r="B38" s="35">
        <v>620.54978000000006</v>
      </c>
      <c r="C38" s="35"/>
      <c r="D38" s="35"/>
      <c r="E38" s="35"/>
      <c r="F38" s="35"/>
      <c r="G38" s="35"/>
      <c r="H38" s="35"/>
      <c r="I38" s="35"/>
      <c r="J38" s="35"/>
      <c r="K38" s="35"/>
      <c r="L38" s="35"/>
      <c r="M38" s="35"/>
      <c r="N38" s="35"/>
      <c r="O38" s="35"/>
      <c r="P38" s="36">
        <v>620.54978000000006</v>
      </c>
    </row>
    <row r="39" spans="1:16" x14ac:dyDescent="0.25">
      <c r="A39" s="16" t="s">
        <v>70</v>
      </c>
      <c r="B39" s="35">
        <v>502426.77544</v>
      </c>
      <c r="C39" s="35">
        <v>214812.761</v>
      </c>
      <c r="D39" s="35">
        <v>108769.72898</v>
      </c>
      <c r="E39" s="35">
        <v>24147.908049999998</v>
      </c>
      <c r="F39" s="35">
        <v>8511.6277699999991</v>
      </c>
      <c r="G39" s="35">
        <v>69156.746719999996</v>
      </c>
      <c r="H39" s="35">
        <v>9460.3273100000006</v>
      </c>
      <c r="I39" s="35">
        <v>10109.83928</v>
      </c>
      <c r="J39" s="35">
        <v>75028.038870000004</v>
      </c>
      <c r="K39" s="35">
        <v>36640.231269999997</v>
      </c>
      <c r="L39" s="35">
        <v>29991.68159</v>
      </c>
      <c r="M39" s="35">
        <v>21691.97639</v>
      </c>
      <c r="N39" s="35">
        <v>24615.25878</v>
      </c>
      <c r="O39" s="35">
        <v>22779.464759999999</v>
      </c>
      <c r="P39" s="36">
        <v>1158142.3662099999</v>
      </c>
    </row>
  </sheetData>
  <pageMargins left="0.23622047244094491" right="0.17" top="0.35" bottom="0.38" header="0.17" footer="0.24"/>
  <pageSetup paperSize="9" scale="6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13</vt:i4>
      </vt:variant>
    </vt:vector>
  </HeadingPairs>
  <TitlesOfParts>
    <vt:vector size="15" baseType="lpstr">
      <vt:lpstr>Бюджетополучатели</vt:lpstr>
      <vt:lpstr>Муниципальные районы</vt:lpstr>
      <vt:lpstr>Date</vt:lpstr>
      <vt:lpstr>EndData</vt:lpstr>
      <vt:lpstr>EndData1</vt:lpstr>
      <vt:lpstr>EndData2</vt:lpstr>
      <vt:lpstr>EndDate</vt:lpstr>
      <vt:lpstr>period</vt:lpstr>
      <vt:lpstr>StartData</vt:lpstr>
      <vt:lpstr>StartData1</vt:lpstr>
      <vt:lpstr>Year</vt:lpstr>
      <vt:lpstr>Бюджетополучатели!Заголовки_для_печати</vt:lpstr>
      <vt:lpstr>'Муниципальные районы'!Заголовки_для_печати</vt:lpstr>
      <vt:lpstr>Бюджетополучатели!Область_печати</vt:lpstr>
      <vt:lpstr>'Муниципальные районы'!Область_печати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2020-09-25T03:05:08Z</dcterms:modified>
</cp:coreProperties>
</file>