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Учреждения!$43:$44</definedName>
    <definedName name="_xlnm.Print_Area" localSheetId="1">'Муниципальные районы'!$A$1:$P$33</definedName>
    <definedName name="_xlnm.Print_Area" localSheetId="0">Учреждения!$A$1:$E$86</definedName>
  </definedNames>
  <calcPr calcId="162913"/>
</workbook>
</file>

<file path=xl/calcChain.xml><?xml version="1.0" encoding="utf-8"?>
<calcChain xmlns="http://schemas.openxmlformats.org/spreadsheetml/2006/main">
  <c r="B84" i="1" l="1"/>
  <c r="E9" i="1" l="1"/>
  <c r="B31" i="2" l="1"/>
  <c r="E41" i="1" l="1"/>
  <c r="E8" i="1" s="1"/>
  <c r="A2" i="2"/>
  <c r="B2" i="2" s="1"/>
  <c r="C2" i="2" s="1"/>
  <c r="A32" i="2" s="1"/>
  <c r="H1" i="1" l="1"/>
  <c r="A5" i="1" s="1"/>
  <c r="H2" i="1"/>
  <c r="G1" i="1"/>
  <c r="G2" i="1"/>
  <c r="A2" i="1" l="1"/>
</calcChain>
</file>

<file path=xl/sharedStrings.xml><?xml version="1.0" encoding="utf-8"?>
<sst xmlns="http://schemas.openxmlformats.org/spreadsheetml/2006/main" count="131" uniqueCount="130">
  <si>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</si>
  <si>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</si>
  <si>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</si>
  <si>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</si>
  <si>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</si>
  <si>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</si>
  <si>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</si>
  <si>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</si>
  <si>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</si>
  <si>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</si>
  <si>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</si>
  <si>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</si>
  <si>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</si>
  <si>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</si>
  <si>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</si>
  <si>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</si>
  <si>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</si>
  <si>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</si>
  <si>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</si>
  <si>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</si>
  <si>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</si>
  <si>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</si>
  <si>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</si>
  <si>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</si>
  <si>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</si>
  <si>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</si>
  <si>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</si>
  <si>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</si>
  <si>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</si>
  <si>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</si>
  <si>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</si>
  <si>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</si>
  <si>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</si>
  <si>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</si>
  <si>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</si>
  <si>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</si>
  <si>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</si>
  <si>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</si>
  <si>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</si>
  <si>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</si>
  <si>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</si>
  <si>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</si>
  <si>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</si>
  <si>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</si>
  <si>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</si>
  <si>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</si>
  <si>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</si>
  <si>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</si>
  <si>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</si>
  <si>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</si>
  <si>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Выплата единовременного пособия при всех формах устройства детей, лишенных родительского попечения, в семью</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</si>
  <si>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</si>
  <si>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</si>
  <si>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</si>
  <si>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</si>
  <si>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</si>
  <si>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</si>
  <si>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10.09.2020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</si>
  <si>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</si>
  <si>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</si>
  <si>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</si>
  <si>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</si>
  <si>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</si>
  <si>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</si>
  <si>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</si>
  <si>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</si>
  <si>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</si>
  <si>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</si>
  <si>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</si>
  <si>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</si>
  <si>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</si>
  <si>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</si>
  <si>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</si>
  <si>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</si>
  <si>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</si>
  <si>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</si>
  <si>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</si>
  <si>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</si>
  <si>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</si>
  <si>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</si>
  <si>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</si>
  <si>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</si>
  <si>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</si>
  <si>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</si>
  <si>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</si>
  <si>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</si>
  <si>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</si>
  <si>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</si>
  <si>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</si>
  <si>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</si>
  <si>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</si>
  <si>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</si>
  <si>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</si>
  <si>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</si>
  <si>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</si>
  <si>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</si>
  <si>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</si>
  <si>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</si>
  <si>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04.09.2020</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</si>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</sst>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view="pageBreakPreview" zoomScaleNormal="100" zoomScaleSheetLayoutView="100" workbookViewId="0">
      <selection activeCell="E41" sqref="E41"/>
    </sheetView>
  </sheetViews>
  <sheetFormatPr defaultColWidth="8.6640625" defaultRowHeight="13.8" x14ac:dyDescent="0.25"/>
  <cols>
    <col min="1" max="1" width="69.33203125" style="31" customWidth="1"/>
    <col min="2" max="2" width="13.6640625" style="31" customWidth="1"/>
    <col min="3" max="4" width="14.44140625" style="31" customWidth="1"/>
    <col min="5" max="5" width="12.44140625" style="31" customWidth="1"/>
    <col min="6" max="6" width="12.5546875" style="31" customWidth="1"/>
    <col min="7" max="7" width="16" style="31" bestFit="1" customWidth="1"/>
    <col min="8" max="8" width="8.6640625" style="31"/>
    <col min="9" max="9" width="10.33203125" style="31" bestFit="1" customWidth="1"/>
    <col min="10" max="16384" width="8.6640625" style="31"/>
  </cols>
  <sheetData>
    <row r="1" spans="1:9" ht="15.6" x14ac:dyDescent="0.3">
      <c r="A1" s="48" t="s">
        <v>0</v>
      </c>
      <c r="B1" s="48"/>
      <c r="C1" s="48"/>
      <c r="D1" s="48"/>
      <c r="E1" s="48"/>
      <c r="F1" s="37" t="s">
        <v>98</v>
      </c>
      <c r="G1" s="38" t="str">
        <f>TEXT(F1,"[$-FC19]ДД ММММ")</f>
        <v>04 сентября</v>
      </c>
      <c r="H1" s="38" t="str">
        <f>TEXT(F1,"[$-FC19]ДД.ММ.ГГГ \г")</f>
        <v>04.09.2020 г</v>
      </c>
    </row>
    <row r="2" spans="1:9" ht="15.6" x14ac:dyDescent="0.3">
      <c r="A2" s="48" t="str">
        <f>CONCATENATE("с ",G1," по ",G2,"ода")</f>
        <v>с 04 сентября по 10 сентября 2020 года</v>
      </c>
      <c r="B2" s="48"/>
      <c r="C2" s="48"/>
      <c r="D2" s="48"/>
      <c r="E2" s="48"/>
      <c r="F2" s="37" t="s">
        <v>57</v>
      </c>
      <c r="G2" s="38" t="str">
        <f>TEXT(F2,"[$-FC19]ДД ММММ ГГГ \г")</f>
        <v>10 сентября 2020 г</v>
      </c>
      <c r="H2" s="38" t="str">
        <f>TEXT(F2,"[$-FC19]ДД.ММ.ГГГ \г")</f>
        <v>10.09.2020 г</v>
      </c>
      <c r="I2" s="39"/>
    </row>
    <row r="3" spans="1:9" x14ac:dyDescent="0.25">
      <c r="A3" s="1"/>
      <c r="B3" s="2"/>
      <c r="C3" s="2"/>
      <c r="D3" s="2"/>
      <c r="E3" s="3"/>
    </row>
    <row r="4" spans="1:9" x14ac:dyDescent="0.25">
      <c r="A4" s="4"/>
      <c r="B4" s="5"/>
      <c r="C4" s="5"/>
      <c r="D4" s="6"/>
      <c r="E4" s="7" t="s">
        <v>1</v>
      </c>
    </row>
    <row r="5" spans="1:9" x14ac:dyDescent="0.25">
      <c r="A5" s="49" t="str">
        <f>CONCATENATE("Остатки средств на ",H1,".")</f>
        <v>Остатки средств на 04.09.2020 г.</v>
      </c>
      <c r="B5" s="50"/>
      <c r="C5" s="50"/>
      <c r="D5" s="51"/>
      <c r="E5" s="8">
        <v>670418.1</v>
      </c>
      <c r="F5" s="39"/>
    </row>
    <row r="6" spans="1:9" x14ac:dyDescent="0.25">
      <c r="A6" s="10"/>
      <c r="B6" s="11"/>
      <c r="C6" s="11"/>
      <c r="D6" s="11"/>
      <c r="E6" s="12"/>
    </row>
    <row r="7" spans="1:9" x14ac:dyDescent="0.25">
      <c r="A7" s="58" t="s">
        <v>2</v>
      </c>
      <c r="B7" s="47"/>
      <c r="C7" s="47"/>
      <c r="D7" s="47"/>
      <c r="E7" s="13"/>
    </row>
    <row r="8" spans="1:9" x14ac:dyDescent="0.25">
      <c r="A8" s="53" t="s">
        <v>3</v>
      </c>
      <c r="B8" s="47"/>
      <c r="C8" s="47"/>
      <c r="D8" s="47"/>
      <c r="E8" s="9">
        <f>E41-E9</f>
        <v>270878.31193000032</v>
      </c>
    </row>
    <row r="9" spans="1:9" x14ac:dyDescent="0.25">
      <c r="A9" s="46" t="s">
        <v>4</v>
      </c>
      <c r="B9" s="47"/>
      <c r="C9" s="47"/>
      <c r="D9" s="47"/>
      <c r="E9" s="14">
        <f>SUM(E10:E40)</f>
        <v>3841552.82</v>
      </c>
    </row>
    <row r="10" spans="1:9" x14ac:dyDescent="0.25">
      <c r="A10" s="46" t="s">
        <v>99</v>
      </c>
      <c r="B10" s="47"/>
      <c r="C10" s="47"/>
      <c r="D10" s="47"/>
      <c r="E10" s="14">
        <v>3320100</v>
      </c>
    </row>
    <row r="11" spans="1:9" x14ac:dyDescent="0.25">
      <c r="A11" s="46" t="s">
        <v>100</v>
      </c>
      <c r="B11" s="47"/>
      <c r="C11" s="47"/>
      <c r="D11" s="47"/>
      <c r="E11" s="14">
        <v>1175.97</v>
      </c>
    </row>
    <row r="12" spans="1:9" ht="28.95" customHeight="1" x14ac:dyDescent="0.25">
      <c r="A12" s="46" t="s">
        <v>101</v>
      </c>
      <c r="B12" s="47"/>
      <c r="C12" s="47"/>
      <c r="D12" s="47"/>
      <c r="E12" s="14">
        <v>5184.13</v>
      </c>
    </row>
    <row r="13" spans="1:9" ht="39.6" customHeight="1" x14ac:dyDescent="0.25">
      <c r="A13" s="46" t="s">
        <v>102</v>
      </c>
      <c r="B13" s="47"/>
      <c r="C13" s="47"/>
      <c r="D13" s="47"/>
      <c r="E13" s="14">
        <v>1123.96</v>
      </c>
    </row>
    <row r="14" spans="1:9" ht="42" customHeight="1" x14ac:dyDescent="0.25">
      <c r="A14" s="46" t="s">
        <v>103</v>
      </c>
      <c r="B14" s="47"/>
      <c r="C14" s="47"/>
      <c r="D14" s="47"/>
      <c r="E14" s="14">
        <v>14.31</v>
      </c>
    </row>
    <row r="15" spans="1:9" ht="28.95" customHeight="1" x14ac:dyDescent="0.25">
      <c r="A15" s="46" t="s">
        <v>104</v>
      </c>
      <c r="B15" s="47"/>
      <c r="C15" s="47"/>
      <c r="D15" s="47"/>
      <c r="E15" s="14">
        <v>271.89</v>
      </c>
    </row>
    <row r="16" spans="1:9" ht="42" customHeight="1" x14ac:dyDescent="0.25">
      <c r="A16" s="46" t="s">
        <v>105</v>
      </c>
      <c r="B16" s="47"/>
      <c r="C16" s="47"/>
      <c r="D16" s="47"/>
      <c r="E16" s="14">
        <v>1900</v>
      </c>
    </row>
    <row r="17" spans="1:5" ht="29.4" customHeight="1" x14ac:dyDescent="0.25">
      <c r="A17" s="46" t="s">
        <v>106</v>
      </c>
      <c r="B17" s="47"/>
      <c r="C17" s="47"/>
      <c r="D17" s="47"/>
      <c r="E17" s="14">
        <v>5277.67</v>
      </c>
    </row>
    <row r="18" spans="1:5" ht="28.95" customHeight="1" x14ac:dyDescent="0.25">
      <c r="A18" s="46" t="s">
        <v>107</v>
      </c>
      <c r="B18" s="47"/>
      <c r="C18" s="47"/>
      <c r="D18" s="47"/>
      <c r="E18" s="14">
        <v>87.88</v>
      </c>
    </row>
    <row r="19" spans="1:5" ht="27.6" customHeight="1" x14ac:dyDescent="0.25">
      <c r="A19" s="46" t="s">
        <v>108</v>
      </c>
      <c r="B19" s="47"/>
      <c r="C19" s="47"/>
      <c r="D19" s="47"/>
      <c r="E19" s="14">
        <v>74371.02</v>
      </c>
    </row>
    <row r="20" spans="1:5" ht="43.95" customHeight="1" x14ac:dyDescent="0.25">
      <c r="A20" s="46" t="s">
        <v>109</v>
      </c>
      <c r="B20" s="47"/>
      <c r="C20" s="47"/>
      <c r="D20" s="47"/>
      <c r="E20" s="14">
        <v>5.24</v>
      </c>
    </row>
    <row r="21" spans="1:5" ht="27.6" customHeight="1" x14ac:dyDescent="0.25">
      <c r="A21" s="46" t="s">
        <v>110</v>
      </c>
      <c r="B21" s="47"/>
      <c r="C21" s="47"/>
      <c r="D21" s="47"/>
      <c r="E21" s="14">
        <v>1642.71</v>
      </c>
    </row>
    <row r="22" spans="1:5" ht="27.6" customHeight="1" x14ac:dyDescent="0.25">
      <c r="A22" s="46" t="s">
        <v>111</v>
      </c>
      <c r="B22" s="47"/>
      <c r="C22" s="47"/>
      <c r="D22" s="47"/>
      <c r="E22" s="14">
        <v>25.21</v>
      </c>
    </row>
    <row r="23" spans="1:5" x14ac:dyDescent="0.25">
      <c r="A23" s="46" t="s">
        <v>112</v>
      </c>
      <c r="B23" s="47"/>
      <c r="C23" s="47"/>
      <c r="D23" s="47"/>
      <c r="E23" s="14">
        <v>2447.2399999999998</v>
      </c>
    </row>
    <row r="24" spans="1:5" ht="27" customHeight="1" x14ac:dyDescent="0.25">
      <c r="A24" s="46" t="s">
        <v>113</v>
      </c>
      <c r="B24" s="47"/>
      <c r="C24" s="47"/>
      <c r="D24" s="47"/>
      <c r="E24" s="14">
        <v>9.84</v>
      </c>
    </row>
    <row r="25" spans="1:5" ht="27" customHeight="1" x14ac:dyDescent="0.25">
      <c r="A25" s="46" t="s">
        <v>114</v>
      </c>
      <c r="B25" s="47"/>
      <c r="C25" s="47"/>
      <c r="D25" s="47"/>
      <c r="E25" s="14">
        <v>7013.62</v>
      </c>
    </row>
    <row r="26" spans="1:5" ht="28.2" customHeight="1" x14ac:dyDescent="0.25">
      <c r="A26" s="46" t="s">
        <v>115</v>
      </c>
      <c r="B26" s="47"/>
      <c r="C26" s="47"/>
      <c r="D26" s="47"/>
      <c r="E26" s="14">
        <v>49.82</v>
      </c>
    </row>
    <row r="27" spans="1:5" ht="28.2" customHeight="1" x14ac:dyDescent="0.25">
      <c r="A27" s="46" t="s">
        <v>116</v>
      </c>
      <c r="B27" s="47"/>
      <c r="C27" s="47"/>
      <c r="D27" s="47"/>
      <c r="E27" s="14">
        <v>3964.44</v>
      </c>
    </row>
    <row r="28" spans="1:5" ht="28.2" customHeight="1" x14ac:dyDescent="0.25">
      <c r="A28" s="46" t="s">
        <v>117</v>
      </c>
      <c r="B28" s="47"/>
      <c r="C28" s="47"/>
      <c r="D28" s="47"/>
      <c r="E28" s="14">
        <v>57.61</v>
      </c>
    </row>
    <row r="29" spans="1:5" ht="41.4" customHeight="1" x14ac:dyDescent="0.25">
      <c r="A29" s="46" t="s">
        <v>118</v>
      </c>
      <c r="B29" s="47"/>
      <c r="C29" s="47"/>
      <c r="D29" s="47"/>
      <c r="E29" s="14">
        <v>109.57</v>
      </c>
    </row>
    <row r="30" spans="1:5" ht="27.6" customHeight="1" x14ac:dyDescent="0.25">
      <c r="A30" s="46" t="s">
        <v>119</v>
      </c>
      <c r="B30" s="47"/>
      <c r="C30" s="47"/>
      <c r="D30" s="47"/>
      <c r="E30" s="14">
        <v>10859.76</v>
      </c>
    </row>
    <row r="31" spans="1:5" ht="54.6" customHeight="1" x14ac:dyDescent="0.25">
      <c r="A31" s="46" t="s">
        <v>120</v>
      </c>
      <c r="B31" s="47"/>
      <c r="C31" s="47"/>
      <c r="D31" s="47"/>
      <c r="E31" s="14">
        <v>130.05000000000001</v>
      </c>
    </row>
    <row r="32" spans="1:5" x14ac:dyDescent="0.25">
      <c r="A32" s="46" t="s">
        <v>121</v>
      </c>
      <c r="B32" s="47"/>
      <c r="C32" s="47"/>
      <c r="D32" s="47"/>
      <c r="E32" s="14">
        <v>2039.58</v>
      </c>
    </row>
    <row r="33" spans="1:6" ht="27" customHeight="1" x14ac:dyDescent="0.25">
      <c r="A33" s="46" t="s">
        <v>122</v>
      </c>
      <c r="B33" s="47"/>
      <c r="C33" s="47"/>
      <c r="D33" s="47"/>
      <c r="E33" s="14">
        <v>218.2</v>
      </c>
    </row>
    <row r="34" spans="1:6" ht="27" customHeight="1" x14ac:dyDescent="0.25">
      <c r="A34" s="46" t="s">
        <v>123</v>
      </c>
      <c r="B34" s="47"/>
      <c r="C34" s="47"/>
      <c r="D34" s="47"/>
      <c r="E34" s="14">
        <v>1333.33</v>
      </c>
    </row>
    <row r="35" spans="1:6" ht="96.6" customHeight="1" x14ac:dyDescent="0.25">
      <c r="A35" s="46" t="s">
        <v>124</v>
      </c>
      <c r="B35" s="47"/>
      <c r="C35" s="47"/>
      <c r="D35" s="47"/>
      <c r="E35" s="14">
        <v>262.79000000000002</v>
      </c>
    </row>
    <row r="36" spans="1:6" ht="27.6" customHeight="1" x14ac:dyDescent="0.25">
      <c r="A36" s="46" t="s">
        <v>125</v>
      </c>
      <c r="B36" s="47"/>
      <c r="C36" s="47"/>
      <c r="D36" s="47"/>
      <c r="E36" s="14">
        <v>7600</v>
      </c>
    </row>
    <row r="37" spans="1:6" ht="27.6" customHeight="1" x14ac:dyDescent="0.25">
      <c r="A37" s="46" t="s">
        <v>126</v>
      </c>
      <c r="B37" s="47"/>
      <c r="C37" s="47"/>
      <c r="D37" s="47"/>
      <c r="E37" s="14">
        <v>140.72999999999999</v>
      </c>
    </row>
    <row r="38" spans="1:6" ht="28.2" customHeight="1" x14ac:dyDescent="0.25">
      <c r="A38" s="46" t="s">
        <v>127</v>
      </c>
      <c r="B38" s="47"/>
      <c r="C38" s="47"/>
      <c r="D38" s="47"/>
      <c r="E38" s="14">
        <v>199520.14</v>
      </c>
    </row>
    <row r="39" spans="1:6" ht="42.6" customHeight="1" x14ac:dyDescent="0.25">
      <c r="A39" s="46" t="s">
        <v>128</v>
      </c>
      <c r="B39" s="47"/>
      <c r="C39" s="47"/>
      <c r="D39" s="47"/>
      <c r="E39" s="14">
        <v>187958.79</v>
      </c>
    </row>
    <row r="40" spans="1:6" ht="28.2" customHeight="1" x14ac:dyDescent="0.25">
      <c r="A40" s="46" t="s">
        <v>129</v>
      </c>
      <c r="B40" s="47"/>
      <c r="C40" s="47"/>
      <c r="D40" s="47"/>
      <c r="E40" s="14">
        <v>6657.32</v>
      </c>
    </row>
    <row r="41" spans="1:6" x14ac:dyDescent="0.25">
      <c r="A41" s="52" t="s">
        <v>5</v>
      </c>
      <c r="B41" s="53"/>
      <c r="C41" s="53"/>
      <c r="D41" s="53"/>
      <c r="E41" s="13">
        <f>'Муниципальные районы'!B32-Учреждения!E5+'Муниципальные районы'!B31</f>
        <v>4112431.1319300001</v>
      </c>
    </row>
    <row r="42" spans="1:6" x14ac:dyDescent="0.25">
      <c r="A42" s="15"/>
      <c r="B42" s="16"/>
      <c r="C42" s="16"/>
      <c r="D42" s="6"/>
      <c r="E42" s="17"/>
    </row>
    <row r="43" spans="1:6" x14ac:dyDescent="0.25">
      <c r="A43" s="54" t="s">
        <v>14</v>
      </c>
      <c r="B43" s="56" t="s">
        <v>6</v>
      </c>
      <c r="C43" s="57" t="s">
        <v>7</v>
      </c>
      <c r="D43" s="57"/>
      <c r="E43" s="57"/>
    </row>
    <row r="44" spans="1:6" ht="82.8" x14ac:dyDescent="0.25">
      <c r="A44" s="55"/>
      <c r="B44" s="56"/>
      <c r="C44" s="18" t="s">
        <v>8</v>
      </c>
      <c r="D44" s="18" t="s">
        <v>9</v>
      </c>
      <c r="E44" s="18" t="s">
        <v>10</v>
      </c>
    </row>
    <row r="45" spans="1:6" x14ac:dyDescent="0.25">
      <c r="A45" s="19" t="s">
        <v>58</v>
      </c>
      <c r="B45" s="42">
        <v>7983.0635199999997</v>
      </c>
      <c r="C45" s="42">
        <v>7649.0023099999999</v>
      </c>
      <c r="D45" s="42"/>
      <c r="E45" s="42"/>
      <c r="F45" s="41"/>
    </row>
    <row r="46" spans="1:6" x14ac:dyDescent="0.25">
      <c r="A46" s="19" t="s">
        <v>59</v>
      </c>
      <c r="B46" s="42">
        <v>200</v>
      </c>
      <c r="C46" s="42"/>
      <c r="D46" s="42"/>
      <c r="E46" s="42"/>
      <c r="F46" s="41"/>
    </row>
    <row r="47" spans="1:6" x14ac:dyDescent="0.25">
      <c r="A47" s="19" t="s">
        <v>60</v>
      </c>
      <c r="B47" s="42">
        <v>2300</v>
      </c>
      <c r="C47" s="42">
        <v>2300</v>
      </c>
      <c r="D47" s="42"/>
      <c r="E47" s="42"/>
      <c r="F47" s="41"/>
    </row>
    <row r="48" spans="1:6" x14ac:dyDescent="0.25">
      <c r="A48" s="19" t="s">
        <v>61</v>
      </c>
      <c r="B48" s="42">
        <v>39952.501900000003</v>
      </c>
      <c r="C48" s="42">
        <v>5932.9705999999996</v>
      </c>
      <c r="D48" s="42">
        <v>1453.3945000000001</v>
      </c>
      <c r="E48" s="42"/>
      <c r="F48" s="41"/>
    </row>
    <row r="49" spans="1:6" ht="27.6" x14ac:dyDescent="0.25">
      <c r="A49" s="19" t="s">
        <v>62</v>
      </c>
      <c r="B49" s="42">
        <v>4409.9891200000002</v>
      </c>
      <c r="C49" s="42">
        <v>3079.1791199999998</v>
      </c>
      <c r="D49" s="42"/>
      <c r="E49" s="42"/>
      <c r="F49" s="41"/>
    </row>
    <row r="50" spans="1:6" x14ac:dyDescent="0.25">
      <c r="A50" s="19" t="s">
        <v>63</v>
      </c>
      <c r="B50" s="42">
        <v>1146.75</v>
      </c>
      <c r="C50" s="42">
        <v>1140</v>
      </c>
      <c r="D50" s="42"/>
      <c r="E50" s="42"/>
      <c r="F50" s="41"/>
    </row>
    <row r="51" spans="1:6" ht="27.6" x14ac:dyDescent="0.25">
      <c r="A51" s="19" t="s">
        <v>64</v>
      </c>
      <c r="B51" s="42">
        <v>98115.383480000004</v>
      </c>
      <c r="C51" s="42">
        <v>199.20599999999999</v>
      </c>
      <c r="D51" s="42"/>
      <c r="E51" s="42">
        <v>3312.9360000000001</v>
      </c>
      <c r="F51" s="41"/>
    </row>
    <row r="52" spans="1:6" x14ac:dyDescent="0.25">
      <c r="A52" s="19" t="s">
        <v>65</v>
      </c>
      <c r="B52" s="42">
        <v>5271.8434399999996</v>
      </c>
      <c r="C52" s="42">
        <v>2610</v>
      </c>
      <c r="D52" s="42"/>
      <c r="E52" s="42"/>
      <c r="F52" s="41"/>
    </row>
    <row r="53" spans="1:6" x14ac:dyDescent="0.25">
      <c r="A53" s="19" t="s">
        <v>66</v>
      </c>
      <c r="B53" s="42">
        <v>133058.8211</v>
      </c>
      <c r="C53" s="42">
        <v>8504.1</v>
      </c>
      <c r="D53" s="42">
        <v>1465.34</v>
      </c>
      <c r="E53" s="42">
        <v>5000</v>
      </c>
      <c r="F53" s="41"/>
    </row>
    <row r="54" spans="1:6" x14ac:dyDescent="0.25">
      <c r="A54" s="19" t="s">
        <v>67</v>
      </c>
      <c r="B54" s="42">
        <v>27211.547490000001</v>
      </c>
      <c r="C54" s="42">
        <v>3576.76901</v>
      </c>
      <c r="D54" s="42">
        <v>118.89033999999999</v>
      </c>
      <c r="E54" s="42">
        <v>-2.64392</v>
      </c>
      <c r="F54" s="41"/>
    </row>
    <row r="55" spans="1:6" x14ac:dyDescent="0.25">
      <c r="A55" s="19" t="s">
        <v>68</v>
      </c>
      <c r="B55" s="42">
        <v>529540.79423</v>
      </c>
      <c r="C55" s="42">
        <v>3322.4967099999999</v>
      </c>
      <c r="D55" s="42">
        <v>1609.3525199999999</v>
      </c>
      <c r="E55" s="42">
        <v>225573.75653000001</v>
      </c>
      <c r="F55" s="41"/>
    </row>
    <row r="56" spans="1:6" x14ac:dyDescent="0.25">
      <c r="A56" s="19" t="s">
        <v>69</v>
      </c>
      <c r="B56" s="42">
        <v>280500.52786999999</v>
      </c>
      <c r="C56" s="42">
        <v>5610</v>
      </c>
      <c r="D56" s="42">
        <v>5004.7961400000004</v>
      </c>
      <c r="E56" s="42">
        <v>190606.42300000001</v>
      </c>
      <c r="F56" s="41"/>
    </row>
    <row r="57" spans="1:6" x14ac:dyDescent="0.25">
      <c r="A57" s="19" t="s">
        <v>70</v>
      </c>
      <c r="B57" s="42">
        <v>21461.170409999999</v>
      </c>
      <c r="C57" s="42">
        <v>523</v>
      </c>
      <c r="D57" s="42">
        <v>556</v>
      </c>
      <c r="E57" s="42"/>
      <c r="F57" s="41"/>
    </row>
    <row r="58" spans="1:6" ht="27.6" x14ac:dyDescent="0.25">
      <c r="A58" s="19" t="s">
        <v>71</v>
      </c>
      <c r="B58" s="42">
        <v>10953.39315</v>
      </c>
      <c r="C58" s="42"/>
      <c r="D58" s="42">
        <v>19.600960000000001</v>
      </c>
      <c r="E58" s="42">
        <v>29.879169999999998</v>
      </c>
      <c r="F58" s="41"/>
    </row>
    <row r="59" spans="1:6" x14ac:dyDescent="0.25">
      <c r="A59" s="19" t="s">
        <v>72</v>
      </c>
      <c r="B59" s="42">
        <v>24730.867999999999</v>
      </c>
      <c r="C59" s="42">
        <v>808</v>
      </c>
      <c r="D59" s="42">
        <v>445</v>
      </c>
      <c r="E59" s="42"/>
      <c r="F59" s="41"/>
    </row>
    <row r="60" spans="1:6" x14ac:dyDescent="0.25">
      <c r="A60" s="19" t="s">
        <v>73</v>
      </c>
      <c r="B60" s="42">
        <v>2119.0738500000002</v>
      </c>
      <c r="C60" s="42">
        <v>1973.9593600000001</v>
      </c>
      <c r="D60" s="42"/>
      <c r="E60" s="42"/>
      <c r="F60" s="41"/>
    </row>
    <row r="61" spans="1:6" ht="27.6" x14ac:dyDescent="0.25">
      <c r="A61" s="19" t="s">
        <v>74</v>
      </c>
      <c r="B61" s="42">
        <v>11668.812040000001</v>
      </c>
      <c r="C61" s="42">
        <v>7665</v>
      </c>
      <c r="D61" s="42">
        <v>1386.9180899999999</v>
      </c>
      <c r="E61" s="42">
        <v>1188.84366</v>
      </c>
      <c r="F61" s="41"/>
    </row>
    <row r="62" spans="1:6" x14ac:dyDescent="0.25">
      <c r="A62" s="19" t="s">
        <v>75</v>
      </c>
      <c r="B62" s="42">
        <v>5548.7722599999997</v>
      </c>
      <c r="C62" s="42">
        <v>400</v>
      </c>
      <c r="D62" s="42"/>
      <c r="E62" s="42"/>
      <c r="F62" s="41"/>
    </row>
    <row r="63" spans="1:6" x14ac:dyDescent="0.25">
      <c r="A63" s="19" t="s">
        <v>76</v>
      </c>
      <c r="B63" s="42">
        <v>234630.78093000001</v>
      </c>
      <c r="C63" s="42"/>
      <c r="D63" s="42"/>
      <c r="E63" s="42"/>
      <c r="F63" s="41"/>
    </row>
    <row r="64" spans="1:6" x14ac:dyDescent="0.25">
      <c r="A64" s="19" t="s">
        <v>77</v>
      </c>
      <c r="B64" s="42">
        <v>9000</v>
      </c>
      <c r="C64" s="42">
        <v>5500</v>
      </c>
      <c r="D64" s="42"/>
      <c r="E64" s="42"/>
      <c r="F64" s="41"/>
    </row>
    <row r="65" spans="1:6" x14ac:dyDescent="0.25">
      <c r="A65" s="19" t="s">
        <v>78</v>
      </c>
      <c r="B65" s="42">
        <v>3590</v>
      </c>
      <c r="C65" s="42">
        <v>2800</v>
      </c>
      <c r="D65" s="42">
        <v>700</v>
      </c>
      <c r="E65" s="42"/>
      <c r="F65" s="41"/>
    </row>
    <row r="66" spans="1:6" x14ac:dyDescent="0.25">
      <c r="A66" s="19" t="s">
        <v>79</v>
      </c>
      <c r="B66" s="42">
        <v>570</v>
      </c>
      <c r="C66" s="42">
        <v>220</v>
      </c>
      <c r="D66" s="42">
        <v>330</v>
      </c>
      <c r="E66" s="42"/>
      <c r="F66" s="41"/>
    </row>
    <row r="67" spans="1:6" x14ac:dyDescent="0.25">
      <c r="A67" s="19" t="s">
        <v>80</v>
      </c>
      <c r="B67" s="42">
        <v>6.4340000000000002</v>
      </c>
      <c r="C67" s="42"/>
      <c r="D67" s="42"/>
      <c r="E67" s="42"/>
      <c r="F67" s="41"/>
    </row>
    <row r="68" spans="1:6" x14ac:dyDescent="0.25">
      <c r="A68" s="19" t="s">
        <v>81</v>
      </c>
      <c r="B68" s="42">
        <v>435.04083000000003</v>
      </c>
      <c r="C68" s="42">
        <v>400</v>
      </c>
      <c r="D68" s="42"/>
      <c r="E68" s="42"/>
      <c r="F68" s="41"/>
    </row>
    <row r="69" spans="1:6" x14ac:dyDescent="0.25">
      <c r="A69" s="19" t="s">
        <v>82</v>
      </c>
      <c r="B69" s="42">
        <v>300</v>
      </c>
      <c r="C69" s="42">
        <v>300</v>
      </c>
      <c r="D69" s="42"/>
      <c r="E69" s="42"/>
      <c r="F69" s="41"/>
    </row>
    <row r="70" spans="1:6" x14ac:dyDescent="0.25">
      <c r="A70" s="19" t="s">
        <v>83</v>
      </c>
      <c r="B70" s="42">
        <v>223.66865999999999</v>
      </c>
      <c r="C70" s="42"/>
      <c r="D70" s="42"/>
      <c r="E70" s="42"/>
      <c r="F70" s="41"/>
    </row>
    <row r="71" spans="1:6" x14ac:dyDescent="0.25">
      <c r="A71" s="19" t="s">
        <v>84</v>
      </c>
      <c r="B71" s="42">
        <v>19856.096819999999</v>
      </c>
      <c r="C71" s="42">
        <v>12816.7</v>
      </c>
      <c r="D71" s="42">
        <v>6043.4</v>
      </c>
      <c r="E71" s="42">
        <v>85.41892</v>
      </c>
      <c r="F71" s="41"/>
    </row>
    <row r="72" spans="1:6" ht="27.6" x14ac:dyDescent="0.25">
      <c r="A72" s="19" t="s">
        <v>85</v>
      </c>
      <c r="B72" s="42">
        <v>15.014810000000001</v>
      </c>
      <c r="C72" s="42"/>
      <c r="D72" s="42"/>
      <c r="E72" s="42"/>
      <c r="F72" s="41"/>
    </row>
    <row r="73" spans="1:6" x14ac:dyDescent="0.25">
      <c r="A73" s="19" t="s">
        <v>86</v>
      </c>
      <c r="B73" s="42">
        <v>3533.0329999999999</v>
      </c>
      <c r="C73" s="42">
        <v>3350</v>
      </c>
      <c r="D73" s="42"/>
      <c r="E73" s="42"/>
      <c r="F73" s="41"/>
    </row>
    <row r="74" spans="1:6" x14ac:dyDescent="0.25">
      <c r="A74" s="19" t="s">
        <v>87</v>
      </c>
      <c r="B74" s="42">
        <v>3132.9580000000001</v>
      </c>
      <c r="C74" s="42">
        <v>460</v>
      </c>
      <c r="D74" s="42"/>
      <c r="E74" s="42"/>
      <c r="F74" s="41"/>
    </row>
    <row r="75" spans="1:6" x14ac:dyDescent="0.25">
      <c r="A75" s="19" t="s">
        <v>88</v>
      </c>
      <c r="B75" s="42">
        <v>7906.2498500000002</v>
      </c>
      <c r="C75" s="42">
        <v>2150</v>
      </c>
      <c r="D75" s="42">
        <v>3590.2966000000001</v>
      </c>
      <c r="E75" s="42">
        <v>0.17937</v>
      </c>
      <c r="F75" s="41"/>
    </row>
    <row r="76" spans="1:6" x14ac:dyDescent="0.25">
      <c r="A76" s="19" t="s">
        <v>89</v>
      </c>
      <c r="B76" s="42">
        <v>1808.9361799999999</v>
      </c>
      <c r="C76" s="42">
        <v>400</v>
      </c>
      <c r="D76" s="42">
        <v>230</v>
      </c>
      <c r="E76" s="42"/>
      <c r="F76" s="41"/>
    </row>
    <row r="77" spans="1:6" x14ac:dyDescent="0.25">
      <c r="A77" s="19" t="s">
        <v>90</v>
      </c>
      <c r="B77" s="42">
        <v>279</v>
      </c>
      <c r="C77" s="42">
        <v>140</v>
      </c>
      <c r="D77" s="42"/>
      <c r="E77" s="42"/>
      <c r="F77" s="41"/>
    </row>
    <row r="78" spans="1:6" x14ac:dyDescent="0.25">
      <c r="A78" s="19" t="s">
        <v>91</v>
      </c>
      <c r="B78" s="42">
        <v>33.217770000000002</v>
      </c>
      <c r="C78" s="42"/>
      <c r="D78" s="42"/>
      <c r="E78" s="42"/>
      <c r="F78" s="41"/>
    </row>
    <row r="79" spans="1:6" x14ac:dyDescent="0.25">
      <c r="A79" s="19" t="s">
        <v>92</v>
      </c>
      <c r="B79" s="42">
        <v>30455.53745</v>
      </c>
      <c r="C79" s="42">
        <v>790</v>
      </c>
      <c r="D79" s="42">
        <v>212.8</v>
      </c>
      <c r="E79" s="42"/>
      <c r="F79" s="41"/>
    </row>
    <row r="80" spans="1:6" x14ac:dyDescent="0.25">
      <c r="A80" s="19" t="s">
        <v>93</v>
      </c>
      <c r="B80" s="42">
        <v>84.733069999999998</v>
      </c>
      <c r="C80" s="42">
        <v>75.883070000000004</v>
      </c>
      <c r="D80" s="42"/>
      <c r="E80" s="42"/>
      <c r="F80" s="41"/>
    </row>
    <row r="81" spans="1:6" ht="27.6" x14ac:dyDescent="0.25">
      <c r="A81" s="19" t="s">
        <v>94</v>
      </c>
      <c r="B81" s="42">
        <v>2231.2424799999999</v>
      </c>
      <c r="C81" s="42">
        <v>1770</v>
      </c>
      <c r="D81" s="42"/>
      <c r="E81" s="42"/>
      <c r="F81" s="41"/>
    </row>
    <row r="82" spans="1:6" x14ac:dyDescent="0.25">
      <c r="A82" s="19" t="s">
        <v>95</v>
      </c>
      <c r="B82" s="42">
        <v>8158.1158299999997</v>
      </c>
      <c r="C82" s="42">
        <v>320</v>
      </c>
      <c r="D82" s="42"/>
      <c r="E82" s="42"/>
      <c r="F82" s="41"/>
    </row>
    <row r="83" spans="1:6" x14ac:dyDescent="0.25">
      <c r="A83" s="19" t="s">
        <v>96</v>
      </c>
      <c r="B83" s="42">
        <v>376.21107999999998</v>
      </c>
      <c r="C83" s="42"/>
      <c r="D83" s="42"/>
      <c r="E83" s="42"/>
      <c r="F83" s="41"/>
    </row>
    <row r="84" spans="1:6" x14ac:dyDescent="0.25">
      <c r="A84" s="20" t="s">
        <v>97</v>
      </c>
      <c r="B84" s="43">
        <f>1532799.58262</f>
        <v>1532799.58262</v>
      </c>
      <c r="C84" s="43">
        <v>86786.266180000006</v>
      </c>
      <c r="D84" s="43">
        <v>23165.789150000001</v>
      </c>
      <c r="E84" s="43">
        <v>425794.79272999999</v>
      </c>
      <c r="F84" s="41"/>
    </row>
    <row r="85" spans="1:6" x14ac:dyDescent="0.25">
      <c r="B85" s="41"/>
      <c r="C85" s="41"/>
      <c r="D85" s="41"/>
      <c r="E85" s="41"/>
    </row>
  </sheetData>
  <mergeCells count="41">
    <mergeCell ref="A1:E1"/>
    <mergeCell ref="A2:E2"/>
    <mergeCell ref="A5:D5"/>
    <mergeCell ref="A41:D41"/>
    <mergeCell ref="A43:A44"/>
    <mergeCell ref="B43:B44"/>
    <mergeCell ref="C43:E43"/>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5" zoomScaleNormal="100" zoomScaleSheetLayoutView="100" workbookViewId="0">
      <selection activeCell="B33" sqref="B33"/>
    </sheetView>
  </sheetViews>
  <sheetFormatPr defaultColWidth="8.6640625" defaultRowHeight="13.8" x14ac:dyDescent="0.25"/>
  <cols>
    <col min="1" max="1" width="38.33203125" style="31" customWidth="1"/>
    <col min="2" max="3" width="13.33203125" style="31" customWidth="1"/>
    <col min="4" max="4" width="12.88671875" style="31" customWidth="1"/>
    <col min="5" max="5" width="13.33203125" style="31" customWidth="1"/>
    <col min="6" max="6" width="13.109375" style="31" customWidth="1"/>
    <col min="7" max="7" width="13" style="31" customWidth="1"/>
    <col min="8" max="8" width="13.5546875" style="31" customWidth="1"/>
    <col min="9" max="9" width="12.88671875" style="31" customWidth="1"/>
    <col min="10" max="10" width="12.6640625" style="31" customWidth="1"/>
    <col min="11" max="11" width="11" style="31" customWidth="1"/>
    <col min="12" max="12" width="12.88671875" style="31" customWidth="1"/>
    <col min="13" max="13" width="13.44140625" style="31" customWidth="1"/>
    <col min="14" max="14" width="13.109375" style="31" customWidth="1"/>
    <col min="15" max="15" width="13.5546875" style="31" customWidth="1"/>
    <col min="16" max="16" width="9.6640625" style="31" customWidth="1"/>
    <col min="17" max="16384" width="8.6640625" style="31"/>
  </cols>
  <sheetData>
    <row r="1" spans="1:20" s="28" customFormat="1" ht="15.6" x14ac:dyDescent="0.3">
      <c r="A1" s="27" t="s">
        <v>57</v>
      </c>
      <c r="C1" s="29" t="s">
        <v>13</v>
      </c>
    </row>
    <row r="2" spans="1:20" x14ac:dyDescent="0.25">
      <c r="A2" s="30" t="str">
        <f>TEXT(EndData2,"[$-FC19]ДД.ММ.ГГГ")</f>
        <v>10.09.2020</v>
      </c>
      <c r="B2" s="30">
        <f>A2+1</f>
        <v>44085</v>
      </c>
      <c r="C2" s="26" t="str">
        <f>TEXT(B2,"[$-FC19]ДД.ММ.ГГГ")</f>
        <v>11.09.2020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153.5</v>
      </c>
      <c r="D4" s="24">
        <v>26609.606329999999</v>
      </c>
      <c r="E4" s="24">
        <v>17670</v>
      </c>
      <c r="F4" s="24">
        <v>700</v>
      </c>
      <c r="G4" s="24">
        <v>28568.833340000001</v>
      </c>
      <c r="H4" s="24">
        <v>2461</v>
      </c>
      <c r="I4" s="24">
        <v>7000</v>
      </c>
      <c r="J4" s="24">
        <v>941.16600000000005</v>
      </c>
      <c r="K4" s="24">
        <v>5835.25</v>
      </c>
      <c r="L4" s="24"/>
      <c r="M4" s="24">
        <v>586.91666999999995</v>
      </c>
      <c r="N4" s="24">
        <v>13653.915999999999</v>
      </c>
      <c r="O4" s="24"/>
      <c r="P4" s="44">
        <v>104180.18833999999</v>
      </c>
      <c r="Q4" s="32"/>
      <c r="R4" s="32"/>
      <c r="S4" s="32"/>
      <c r="T4" s="32"/>
    </row>
    <row r="5" spans="1:20" ht="26.4" x14ac:dyDescent="0.25">
      <c r="A5" s="21" t="s">
        <v>32</v>
      </c>
      <c r="B5" s="24"/>
      <c r="C5" s="24"/>
      <c r="D5" s="24">
        <v>4666.9009999999998</v>
      </c>
      <c r="E5" s="24">
        <v>7920</v>
      </c>
      <c r="F5" s="24"/>
      <c r="G5" s="24">
        <v>5105.1666699999996</v>
      </c>
      <c r="H5" s="24">
        <v>3900</v>
      </c>
      <c r="I5" s="24">
        <v>400</v>
      </c>
      <c r="J5" s="24"/>
      <c r="K5" s="24">
        <v>1700</v>
      </c>
      <c r="L5" s="24"/>
      <c r="M5" s="24"/>
      <c r="N5" s="24">
        <v>2288.9</v>
      </c>
      <c r="O5" s="24"/>
      <c r="P5" s="44">
        <v>25980.967670000002</v>
      </c>
      <c r="Q5" s="32"/>
      <c r="R5" s="32"/>
      <c r="S5" s="32"/>
      <c r="T5" s="32"/>
    </row>
    <row r="6" spans="1:20" ht="39.6" x14ac:dyDescent="0.25">
      <c r="A6" s="21" t="s">
        <v>33</v>
      </c>
      <c r="B6" s="24"/>
      <c r="C6" s="24"/>
      <c r="D6" s="24">
        <v>278.13299999999998</v>
      </c>
      <c r="E6" s="24">
        <v>11448</v>
      </c>
      <c r="F6" s="24"/>
      <c r="G6" s="24">
        <v>16619.083330000001</v>
      </c>
      <c r="H6" s="24">
        <v>7000</v>
      </c>
      <c r="I6" s="24">
        <v>3295.9</v>
      </c>
      <c r="J6" s="24"/>
      <c r="K6" s="24">
        <v>5321.08</v>
      </c>
      <c r="L6" s="24">
        <v>33723.385710000002</v>
      </c>
      <c r="M6" s="24"/>
      <c r="N6" s="24">
        <v>6127.9</v>
      </c>
      <c r="O6" s="24">
        <v>5390.3950000000004</v>
      </c>
      <c r="P6" s="44">
        <v>89203.877040000007</v>
      </c>
      <c r="Q6" s="32"/>
      <c r="R6" s="32"/>
      <c r="S6" s="32"/>
      <c r="T6" s="32"/>
    </row>
    <row r="7" spans="1:20" ht="105.6" x14ac:dyDescent="0.25">
      <c r="A7" s="21" t="s">
        <v>34</v>
      </c>
      <c r="B7" s="24">
        <v>12074.920249999999</v>
      </c>
      <c r="C7" s="24">
        <v>2423.7348000000002</v>
      </c>
      <c r="D7" s="24"/>
      <c r="E7" s="24">
        <v>2000</v>
      </c>
      <c r="F7" s="24"/>
      <c r="G7" s="24">
        <v>400</v>
      </c>
      <c r="H7" s="24"/>
      <c r="I7" s="24"/>
      <c r="J7" s="24">
        <v>1716.0799199999999</v>
      </c>
      <c r="K7" s="24">
        <v>2785.3236499999998</v>
      </c>
      <c r="L7" s="24">
        <v>2422.0087800000001</v>
      </c>
      <c r="M7" s="24"/>
      <c r="N7" s="24"/>
      <c r="O7" s="24">
        <v>-37.079300000000003</v>
      </c>
      <c r="P7" s="44">
        <v>23784.988099999999</v>
      </c>
      <c r="Q7" s="32"/>
      <c r="R7" s="32"/>
      <c r="S7" s="32"/>
      <c r="T7" s="32"/>
    </row>
    <row r="8" spans="1:20" ht="79.2" x14ac:dyDescent="0.25">
      <c r="A8" s="21" t="s">
        <v>35</v>
      </c>
      <c r="B8" s="24"/>
      <c r="C8" s="24">
        <v>4417.6670000000004</v>
      </c>
      <c r="D8" s="24">
        <v>652.75</v>
      </c>
      <c r="E8" s="24">
        <v>505</v>
      </c>
      <c r="F8" s="24">
        <v>338.4</v>
      </c>
      <c r="G8" s="24">
        <v>654.33333000000005</v>
      </c>
      <c r="H8" s="24">
        <v>100</v>
      </c>
      <c r="I8" s="24">
        <v>50</v>
      </c>
      <c r="J8" s="24"/>
      <c r="K8" s="24"/>
      <c r="L8" s="24">
        <v>266.83332999999999</v>
      </c>
      <c r="M8" s="24">
        <v>249.5</v>
      </c>
      <c r="N8" s="24">
        <v>247.083</v>
      </c>
      <c r="O8" s="24">
        <v>164.2</v>
      </c>
      <c r="P8" s="44">
        <v>7645.7666600000002</v>
      </c>
      <c r="Q8" s="32"/>
      <c r="R8" s="32"/>
      <c r="S8" s="32"/>
      <c r="T8" s="32"/>
    </row>
    <row r="9" spans="1:20" ht="79.2" x14ac:dyDescent="0.25">
      <c r="A9" s="21" t="s">
        <v>36</v>
      </c>
      <c r="B9" s="24">
        <v>500</v>
      </c>
      <c r="C9" s="24">
        <v>242.10372000000001</v>
      </c>
      <c r="D9" s="24">
        <v>194.166</v>
      </c>
      <c r="E9" s="24">
        <v>96.5</v>
      </c>
      <c r="F9" s="24"/>
      <c r="G9" s="24">
        <v>89.583330000000004</v>
      </c>
      <c r="H9" s="24"/>
      <c r="I9" s="24">
        <v>150</v>
      </c>
      <c r="J9" s="24">
        <v>80.400000000000006</v>
      </c>
      <c r="K9" s="24">
        <v>62.5</v>
      </c>
      <c r="L9" s="24">
        <v>150</v>
      </c>
      <c r="M9" s="24">
        <v>92.4</v>
      </c>
      <c r="N9" s="24">
        <v>157.821</v>
      </c>
      <c r="O9" s="24">
        <v>131.81800000000001</v>
      </c>
      <c r="P9" s="44">
        <v>1947.29205</v>
      </c>
      <c r="Q9" s="32"/>
      <c r="R9" s="32"/>
      <c r="S9" s="32"/>
      <c r="T9" s="32"/>
    </row>
    <row r="10" spans="1:20" ht="79.2" x14ac:dyDescent="0.25">
      <c r="A10" s="21" t="s">
        <v>37</v>
      </c>
      <c r="B10" s="24">
        <v>800</v>
      </c>
      <c r="C10" s="24">
        <v>512.89700000000005</v>
      </c>
      <c r="D10" s="24"/>
      <c r="E10" s="24"/>
      <c r="F10" s="24"/>
      <c r="G10" s="24"/>
      <c r="H10" s="24"/>
      <c r="I10" s="24"/>
      <c r="J10" s="24"/>
      <c r="K10" s="24"/>
      <c r="L10" s="24"/>
      <c r="M10" s="24"/>
      <c r="N10" s="24"/>
      <c r="O10" s="24">
        <v>177.46799999999999</v>
      </c>
      <c r="P10" s="44">
        <v>1490.365</v>
      </c>
      <c r="Q10" s="32"/>
      <c r="R10" s="32"/>
      <c r="S10" s="32"/>
      <c r="T10" s="32"/>
    </row>
    <row r="11" spans="1:20" ht="316.8" x14ac:dyDescent="0.25">
      <c r="A11" s="21" t="s">
        <v>38</v>
      </c>
      <c r="B11" s="24"/>
      <c r="C11" s="24"/>
      <c r="D11" s="24"/>
      <c r="E11" s="24"/>
      <c r="F11" s="24"/>
      <c r="G11" s="24">
        <v>4200</v>
      </c>
      <c r="H11" s="24"/>
      <c r="I11" s="24"/>
      <c r="J11" s="24"/>
      <c r="K11" s="24"/>
      <c r="L11" s="24"/>
      <c r="M11" s="24"/>
      <c r="N11" s="24"/>
      <c r="O11" s="24"/>
      <c r="P11" s="44">
        <v>4200</v>
      </c>
      <c r="Q11" s="32"/>
      <c r="R11" s="32"/>
      <c r="S11" s="32"/>
      <c r="T11" s="32"/>
    </row>
    <row r="12" spans="1:20" ht="158.4" x14ac:dyDescent="0.25">
      <c r="A12" s="21" t="s">
        <v>39</v>
      </c>
      <c r="B12" s="24">
        <v>30000</v>
      </c>
      <c r="C12" s="24">
        <v>55200</v>
      </c>
      <c r="D12" s="24"/>
      <c r="E12" s="24"/>
      <c r="F12" s="24"/>
      <c r="G12" s="24">
        <v>4428.6499999999996</v>
      </c>
      <c r="H12" s="24"/>
      <c r="I12" s="24"/>
      <c r="J12" s="24"/>
      <c r="K12" s="24"/>
      <c r="L12" s="24">
        <v>15150</v>
      </c>
      <c r="M12" s="24"/>
      <c r="N12" s="24"/>
      <c r="O12" s="24">
        <v>7031.8609999999999</v>
      </c>
      <c r="P12" s="44">
        <v>111810.511</v>
      </c>
      <c r="Q12" s="32"/>
      <c r="R12" s="32"/>
      <c r="S12" s="32"/>
      <c r="T12" s="32"/>
    </row>
    <row r="13" spans="1:20" ht="92.4" x14ac:dyDescent="0.25">
      <c r="A13" s="21" t="s">
        <v>40</v>
      </c>
      <c r="B13" s="24">
        <v>6798</v>
      </c>
      <c r="C13" s="24">
        <v>4000</v>
      </c>
      <c r="D13" s="24">
        <v>1400</v>
      </c>
      <c r="E13" s="24"/>
      <c r="F13" s="24">
        <v>500</v>
      </c>
      <c r="G13" s="24">
        <v>849.5</v>
      </c>
      <c r="H13" s="24"/>
      <c r="I13" s="24"/>
      <c r="J13" s="24"/>
      <c r="K13" s="24"/>
      <c r="L13" s="24"/>
      <c r="M13" s="24"/>
      <c r="N13" s="24"/>
      <c r="O13" s="24">
        <v>4263</v>
      </c>
      <c r="P13" s="44">
        <v>17810.5</v>
      </c>
      <c r="Q13" s="32"/>
      <c r="R13" s="32"/>
      <c r="S13" s="32"/>
      <c r="T13" s="32"/>
    </row>
    <row r="14" spans="1:20" ht="132" x14ac:dyDescent="0.25">
      <c r="A14" s="21" t="s">
        <v>41</v>
      </c>
      <c r="B14" s="24"/>
      <c r="C14" s="24">
        <v>14.812239999999999</v>
      </c>
      <c r="D14" s="24"/>
      <c r="E14" s="24"/>
      <c r="F14" s="24"/>
      <c r="G14" s="24"/>
      <c r="H14" s="24"/>
      <c r="I14" s="24"/>
      <c r="J14" s="24"/>
      <c r="K14" s="24"/>
      <c r="L14" s="24"/>
      <c r="M14" s="24"/>
      <c r="N14" s="24"/>
      <c r="O14" s="24"/>
      <c r="P14" s="44">
        <v>14.812239999999999</v>
      </c>
      <c r="Q14" s="32"/>
      <c r="R14" s="32"/>
      <c r="S14" s="32"/>
      <c r="T14" s="32"/>
    </row>
    <row r="15" spans="1:20" ht="118.8" x14ac:dyDescent="0.25">
      <c r="A15" s="21" t="s">
        <v>42</v>
      </c>
      <c r="B15" s="24">
        <v>5000</v>
      </c>
      <c r="C15" s="24"/>
      <c r="D15" s="24">
        <v>250</v>
      </c>
      <c r="E15" s="24"/>
      <c r="F15" s="24">
        <v>150</v>
      </c>
      <c r="G15" s="24">
        <v>191</v>
      </c>
      <c r="H15" s="24"/>
      <c r="I15" s="24"/>
      <c r="J15" s="24"/>
      <c r="K15" s="24"/>
      <c r="L15" s="24"/>
      <c r="M15" s="24"/>
      <c r="N15" s="24"/>
      <c r="O15" s="24">
        <v>27.8</v>
      </c>
      <c r="P15" s="44">
        <v>5618.8</v>
      </c>
      <c r="Q15" s="32"/>
      <c r="R15" s="32"/>
      <c r="S15" s="32"/>
      <c r="T15" s="32"/>
    </row>
    <row r="16" spans="1:20" ht="118.8" x14ac:dyDescent="0.25">
      <c r="A16" s="21" t="s">
        <v>43</v>
      </c>
      <c r="B16" s="24">
        <v>30000</v>
      </c>
      <c r="C16" s="24">
        <v>33000</v>
      </c>
      <c r="D16" s="24"/>
      <c r="E16" s="24"/>
      <c r="F16" s="24"/>
      <c r="G16" s="24">
        <v>2750</v>
      </c>
      <c r="H16" s="24"/>
      <c r="I16" s="24"/>
      <c r="J16" s="24"/>
      <c r="K16" s="24"/>
      <c r="L16" s="24">
        <v>2932.9</v>
      </c>
      <c r="M16" s="24"/>
      <c r="N16" s="24"/>
      <c r="O16" s="24">
        <v>1676.28</v>
      </c>
      <c r="P16" s="44">
        <v>70359.179999999993</v>
      </c>
      <c r="Q16" s="32"/>
      <c r="R16" s="32"/>
      <c r="S16" s="32"/>
      <c r="T16" s="32"/>
    </row>
    <row r="17" spans="1:20" ht="66" x14ac:dyDescent="0.25">
      <c r="A17" s="21" t="s">
        <v>44</v>
      </c>
      <c r="B17" s="24">
        <v>2375.55717</v>
      </c>
      <c r="C17" s="24">
        <v>860</v>
      </c>
      <c r="D17" s="24">
        <v>1237.1659999999999</v>
      </c>
      <c r="E17" s="24">
        <v>1048.02</v>
      </c>
      <c r="F17" s="24">
        <v>150</v>
      </c>
      <c r="G17" s="24">
        <v>750</v>
      </c>
      <c r="H17" s="24">
        <v>91.616540000000001</v>
      </c>
      <c r="I17" s="24">
        <v>20</v>
      </c>
      <c r="J17" s="24">
        <v>386.87459999999999</v>
      </c>
      <c r="K17" s="24">
        <v>300</v>
      </c>
      <c r="L17" s="24">
        <v>2100</v>
      </c>
      <c r="M17" s="24"/>
      <c r="N17" s="24">
        <v>468.53034000000002</v>
      </c>
      <c r="O17" s="24">
        <v>1114.691</v>
      </c>
      <c r="P17" s="44">
        <v>10902.45565</v>
      </c>
      <c r="Q17" s="32"/>
      <c r="R17" s="32"/>
      <c r="S17" s="32"/>
      <c r="T17" s="32"/>
    </row>
    <row r="18" spans="1:20" ht="92.4" x14ac:dyDescent="0.25">
      <c r="A18" s="21" t="s">
        <v>45</v>
      </c>
      <c r="B18" s="24"/>
      <c r="C18" s="24">
        <v>1000</v>
      </c>
      <c r="D18" s="24"/>
      <c r="E18" s="24"/>
      <c r="F18" s="24"/>
      <c r="G18" s="24">
        <v>78.78</v>
      </c>
      <c r="H18" s="24"/>
      <c r="I18" s="24"/>
      <c r="J18" s="24"/>
      <c r="K18" s="24">
        <v>74.492999999999995</v>
      </c>
      <c r="L18" s="24"/>
      <c r="M18" s="24"/>
      <c r="N18" s="24"/>
      <c r="O18" s="24"/>
      <c r="P18" s="44">
        <v>1153.2729999999999</v>
      </c>
      <c r="Q18" s="32"/>
      <c r="R18" s="32"/>
      <c r="S18" s="32"/>
      <c r="T18" s="32"/>
    </row>
    <row r="19" spans="1:20" ht="79.2" x14ac:dyDescent="0.25">
      <c r="A19" s="21" t="s">
        <v>46</v>
      </c>
      <c r="B19" s="24"/>
      <c r="C19" s="24">
        <v>1067.45</v>
      </c>
      <c r="D19" s="24">
        <v>271.7</v>
      </c>
      <c r="E19" s="24"/>
      <c r="F19" s="24"/>
      <c r="G19" s="24">
        <v>344.34165999999999</v>
      </c>
      <c r="H19" s="24">
        <v>2032.29</v>
      </c>
      <c r="I19" s="24"/>
      <c r="J19" s="24">
        <v>10.762</v>
      </c>
      <c r="K19" s="24">
        <v>1000</v>
      </c>
      <c r="L19" s="24">
        <v>10.545</v>
      </c>
      <c r="M19" s="24">
        <v>150</v>
      </c>
      <c r="N19" s="24">
        <v>71.635000000000005</v>
      </c>
      <c r="O19" s="24"/>
      <c r="P19" s="44">
        <v>4958.7236599999997</v>
      </c>
      <c r="Q19" s="32"/>
      <c r="R19" s="32"/>
      <c r="S19" s="32"/>
      <c r="T19" s="32"/>
    </row>
    <row r="20" spans="1:20" ht="52.8" x14ac:dyDescent="0.25">
      <c r="A20" s="21" t="s">
        <v>47</v>
      </c>
      <c r="B20" s="24"/>
      <c r="C20" s="24"/>
      <c r="D20" s="24"/>
      <c r="E20" s="24"/>
      <c r="F20" s="24"/>
      <c r="G20" s="24"/>
      <c r="H20" s="24"/>
      <c r="I20" s="24"/>
      <c r="J20" s="24"/>
      <c r="K20" s="24"/>
      <c r="L20" s="24"/>
      <c r="M20" s="24">
        <v>1.0000000000000001E-5</v>
      </c>
      <c r="N20" s="24"/>
      <c r="O20" s="24"/>
      <c r="P20" s="44">
        <v>1.0000000000000001E-5</v>
      </c>
      <c r="Q20" s="32"/>
      <c r="R20" s="32"/>
      <c r="S20" s="32"/>
      <c r="T20" s="32"/>
    </row>
    <row r="21" spans="1:20" ht="92.4" x14ac:dyDescent="0.25">
      <c r="A21" s="21" t="s">
        <v>48</v>
      </c>
      <c r="B21" s="24"/>
      <c r="C21" s="24"/>
      <c r="D21" s="24"/>
      <c r="E21" s="24"/>
      <c r="F21" s="24"/>
      <c r="G21" s="24"/>
      <c r="H21" s="24"/>
      <c r="I21" s="24"/>
      <c r="J21" s="24"/>
      <c r="K21" s="24"/>
      <c r="L21" s="24"/>
      <c r="M21" s="24"/>
      <c r="N21" s="24">
        <v>866.58849999999995</v>
      </c>
      <c r="O21" s="24"/>
      <c r="P21" s="44">
        <v>866.58849999999995</v>
      </c>
      <c r="Q21" s="32"/>
      <c r="R21" s="32"/>
      <c r="S21" s="32"/>
      <c r="T21" s="32"/>
    </row>
    <row r="22" spans="1:20" ht="66" x14ac:dyDescent="0.25">
      <c r="A22" s="21" t="s">
        <v>49</v>
      </c>
      <c r="B22" s="24"/>
      <c r="C22" s="24">
        <v>1790.82972</v>
      </c>
      <c r="D22" s="24"/>
      <c r="E22" s="24"/>
      <c r="F22" s="24"/>
      <c r="G22" s="24">
        <v>3849.0805</v>
      </c>
      <c r="H22" s="24"/>
      <c r="I22" s="24"/>
      <c r="J22" s="24"/>
      <c r="K22" s="24"/>
      <c r="L22" s="24"/>
      <c r="M22" s="24"/>
      <c r="N22" s="24"/>
      <c r="O22" s="24"/>
      <c r="P22" s="44">
        <v>5639.9102199999998</v>
      </c>
      <c r="Q22" s="32"/>
      <c r="R22" s="32"/>
      <c r="S22" s="32"/>
      <c r="T22" s="32"/>
    </row>
    <row r="23" spans="1:20" ht="39.6" x14ac:dyDescent="0.25">
      <c r="A23" s="21" t="s">
        <v>50</v>
      </c>
      <c r="B23" s="24"/>
      <c r="C23" s="24">
        <v>28.80659</v>
      </c>
      <c r="D23" s="24"/>
      <c r="E23" s="24"/>
      <c r="F23" s="24"/>
      <c r="G23" s="24"/>
      <c r="H23" s="24"/>
      <c r="I23" s="24"/>
      <c r="J23" s="24"/>
      <c r="K23" s="24"/>
      <c r="L23" s="24"/>
      <c r="M23" s="24">
        <v>28.80659</v>
      </c>
      <c r="N23" s="24"/>
      <c r="O23" s="24"/>
      <c r="P23" s="44">
        <v>57.61318</v>
      </c>
      <c r="Q23" s="32"/>
      <c r="R23" s="32"/>
      <c r="S23" s="32"/>
      <c r="T23" s="32"/>
    </row>
    <row r="24" spans="1:20" ht="66" x14ac:dyDescent="0.25">
      <c r="A24" s="21" t="s">
        <v>51</v>
      </c>
      <c r="B24" s="24">
        <v>28496.316139999999</v>
      </c>
      <c r="C24" s="24"/>
      <c r="D24" s="24"/>
      <c r="E24" s="24"/>
      <c r="F24" s="24"/>
      <c r="G24" s="24"/>
      <c r="H24" s="24"/>
      <c r="I24" s="24"/>
      <c r="J24" s="24">
        <v>1186.78368</v>
      </c>
      <c r="K24" s="24"/>
      <c r="L24" s="24"/>
      <c r="M24" s="24"/>
      <c r="N24" s="24"/>
      <c r="O24" s="24"/>
      <c r="P24" s="44">
        <v>29683.099819999999</v>
      </c>
      <c r="Q24" s="32"/>
      <c r="R24" s="32"/>
      <c r="S24" s="32"/>
      <c r="T24" s="32"/>
    </row>
    <row r="25" spans="1:20" ht="26.4" x14ac:dyDescent="0.25">
      <c r="A25" s="21" t="s">
        <v>52</v>
      </c>
      <c r="B25" s="24"/>
      <c r="C25" s="24"/>
      <c r="D25" s="24"/>
      <c r="E25" s="24"/>
      <c r="F25" s="24"/>
      <c r="G25" s="24"/>
      <c r="H25" s="24"/>
      <c r="I25" s="24"/>
      <c r="J25" s="24">
        <v>920.20020999999997</v>
      </c>
      <c r="K25" s="24"/>
      <c r="L25" s="24"/>
      <c r="M25" s="24"/>
      <c r="N25" s="24"/>
      <c r="O25" s="24"/>
      <c r="P25" s="44">
        <v>920.20020999999997</v>
      </c>
      <c r="Q25" s="32"/>
      <c r="R25" s="32"/>
      <c r="S25" s="32"/>
      <c r="T25" s="32"/>
    </row>
    <row r="26" spans="1:20" ht="39.6" x14ac:dyDescent="0.25">
      <c r="A26" s="21" t="s">
        <v>53</v>
      </c>
      <c r="B26" s="24"/>
      <c r="C26" s="24"/>
      <c r="D26" s="24">
        <v>124.52500000000001</v>
      </c>
      <c r="E26" s="24">
        <v>47.875</v>
      </c>
      <c r="F26" s="24">
        <v>24.058330000000002</v>
      </c>
      <c r="G26" s="24">
        <v>81.683329999999998</v>
      </c>
      <c r="H26" s="24">
        <v>34.825000000000003</v>
      </c>
      <c r="I26" s="24">
        <v>9.7249999999999996</v>
      </c>
      <c r="J26" s="24">
        <v>184.75</v>
      </c>
      <c r="K26" s="24">
        <v>33.133330000000001</v>
      </c>
      <c r="L26" s="24">
        <v>61.15</v>
      </c>
      <c r="M26" s="24">
        <v>56.041670000000003</v>
      </c>
      <c r="N26" s="24">
        <v>49.308329999999998</v>
      </c>
      <c r="O26" s="24">
        <v>15.41667</v>
      </c>
      <c r="P26" s="44">
        <v>722.49166000000002</v>
      </c>
      <c r="Q26" s="32"/>
      <c r="R26" s="32"/>
      <c r="S26" s="32"/>
      <c r="T26" s="32"/>
    </row>
    <row r="27" spans="1:20" ht="118.8" x14ac:dyDescent="0.25">
      <c r="A27" s="21" t="s">
        <v>54</v>
      </c>
      <c r="B27" s="24">
        <v>1290.5144399999999</v>
      </c>
      <c r="C27" s="24"/>
      <c r="D27" s="24"/>
      <c r="E27" s="24"/>
      <c r="F27" s="24"/>
      <c r="G27" s="24"/>
      <c r="H27" s="24"/>
      <c r="I27" s="24"/>
      <c r="J27" s="24"/>
      <c r="K27" s="24"/>
      <c r="L27" s="24"/>
      <c r="M27" s="24"/>
      <c r="N27" s="24"/>
      <c r="O27" s="24"/>
      <c r="P27" s="44">
        <v>1290.5144399999999</v>
      </c>
      <c r="Q27" s="32"/>
      <c r="R27" s="32"/>
      <c r="S27" s="32"/>
      <c r="T27" s="32"/>
    </row>
    <row r="28" spans="1:20" ht="66" x14ac:dyDescent="0.25">
      <c r="A28" s="21" t="s">
        <v>55</v>
      </c>
      <c r="B28" s="24"/>
      <c r="C28" s="24"/>
      <c r="D28" s="24"/>
      <c r="E28" s="24"/>
      <c r="F28" s="24"/>
      <c r="G28" s="24">
        <v>111.69446000000001</v>
      </c>
      <c r="H28" s="24">
        <v>219.49261000000001</v>
      </c>
      <c r="I28" s="24"/>
      <c r="J28" s="24"/>
      <c r="K28" s="24"/>
      <c r="L28" s="24">
        <v>535.74378999999999</v>
      </c>
      <c r="M28" s="24"/>
      <c r="N28" s="24"/>
      <c r="O28" s="24"/>
      <c r="P28" s="44">
        <v>866.93086000000005</v>
      </c>
      <c r="Q28" s="32"/>
      <c r="R28" s="32"/>
      <c r="S28" s="32"/>
      <c r="T28" s="32"/>
    </row>
    <row r="29" spans="1:20" x14ac:dyDescent="0.25">
      <c r="A29" s="22" t="s">
        <v>56</v>
      </c>
      <c r="B29" s="25">
        <v>117335.308</v>
      </c>
      <c r="C29" s="25">
        <v>104711.80107</v>
      </c>
      <c r="D29" s="25">
        <v>35684.947330000003</v>
      </c>
      <c r="E29" s="25">
        <v>40735.394999999997</v>
      </c>
      <c r="F29" s="25">
        <v>1862.4583299999999</v>
      </c>
      <c r="G29" s="25">
        <v>69071.729949999994</v>
      </c>
      <c r="H29" s="25">
        <v>15839.22415</v>
      </c>
      <c r="I29" s="25">
        <v>10925.625</v>
      </c>
      <c r="J29" s="25">
        <v>5427.0164100000002</v>
      </c>
      <c r="K29" s="25">
        <v>17111.779979999999</v>
      </c>
      <c r="L29" s="25">
        <v>57352.566610000002</v>
      </c>
      <c r="M29" s="25">
        <v>1163.6649399999999</v>
      </c>
      <c r="N29" s="25">
        <v>23931.68217</v>
      </c>
      <c r="O29" s="25">
        <v>19955.85037</v>
      </c>
      <c r="P29" s="44">
        <v>521109.04930999997</v>
      </c>
      <c r="Q29" s="40"/>
      <c r="R29" s="40"/>
      <c r="S29" s="40"/>
      <c r="T29" s="40"/>
    </row>
    <row r="30" spans="1:20" x14ac:dyDescent="0.25">
      <c r="B30" s="41"/>
      <c r="C30" s="41"/>
      <c r="D30" s="41"/>
      <c r="E30" s="41"/>
      <c r="F30" s="41"/>
      <c r="G30" s="41"/>
      <c r="H30" s="41"/>
      <c r="I30" s="41"/>
      <c r="J30" s="41"/>
      <c r="K30" s="41"/>
      <c r="L30" s="41"/>
      <c r="M30" s="41"/>
      <c r="N30" s="41"/>
      <c r="O30" s="41"/>
      <c r="P30" s="41"/>
    </row>
    <row r="31" spans="1:20" x14ac:dyDescent="0.25">
      <c r="A31" s="36" t="s">
        <v>30</v>
      </c>
      <c r="B31" s="45">
        <f>Учреждения!B84+'Муниципальные районы'!P29</f>
        <v>2053908.6319299999</v>
      </c>
      <c r="C31" s="41"/>
      <c r="D31" s="41"/>
      <c r="E31" s="41"/>
      <c r="F31" s="41"/>
      <c r="G31" s="41"/>
      <c r="H31" s="41"/>
      <c r="I31" s="41"/>
      <c r="J31" s="41"/>
      <c r="K31" s="41"/>
      <c r="L31" s="41"/>
      <c r="M31" s="41"/>
      <c r="N31" s="41"/>
      <c r="O31" s="41"/>
      <c r="P31" s="41"/>
    </row>
    <row r="32" spans="1:20" ht="32.25" customHeight="1" x14ac:dyDescent="0.25">
      <c r="A32" s="36" t="str">
        <f>CONCATENATE("Остатки бюджетных средств на ",C2,"г.")</f>
        <v>Остатки бюджетных средств на 11.09.2020г.</v>
      </c>
      <c r="B32" s="45">
        <v>2728940.6</v>
      </c>
      <c r="C32" s="41"/>
      <c r="D32" s="41"/>
      <c r="E32" s="41"/>
      <c r="F32" s="41"/>
      <c r="G32" s="41"/>
      <c r="H32" s="41"/>
      <c r="I32" s="41"/>
      <c r="J32" s="41"/>
      <c r="K32" s="41"/>
      <c r="L32" s="41"/>
      <c r="M32" s="41"/>
      <c r="N32" s="41"/>
      <c r="O32" s="41"/>
      <c r="P32"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2020-09-16T23:05:25Z</dcterms:modified>
</cp:coreProperties>
</file>