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Учреждения!$43:$44</definedName>
    <definedName name="_xlnm.Print_Area" localSheetId="1">'Муниципальные районы'!$A$1:$P$30</definedName>
    <definedName name="_xlnm.Print_Area" localSheetId="0">Учреждения!$A$1:$E$85</definedName>
  </definedNames>
  <calcPr calcId="162913"/>
</workbook>
</file>

<file path=xl/calcChain.xml><?xml version="1.0" encoding="utf-8"?>
<calcChain xmlns="http://schemas.openxmlformats.org/spreadsheetml/2006/main">
  <c r="E9" i="1" l="1"/>
  <c r="B28" i="2" l="1"/>
  <c r="E41" i="1" s="1"/>
  <c r="E8" i="1" s="1"/>
  <c r="A2" i="2" l="1"/>
  <c r="B2" i="2" s="1"/>
  <c r="C2" i="2" s="1"/>
  <c r="A29" i="2" s="1"/>
  <c r="H1" i="1" l="1"/>
  <c r="A5" i="1" s="1"/>
  <c r="H2" i="1"/>
  <c r="G1" i="1"/>
  <c r="G2" i="1"/>
  <c r="A2" i="1" l="1"/>
</calcChain>
</file>

<file path=xl/sharedStrings.xml><?xml version="1.0" encoding="utf-8"?>
<sst xmlns="http://schemas.openxmlformats.org/spreadsheetml/2006/main" count="127" uniqueCount="126">
  <si>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</si>
  <si>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</si>
  <si>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</si>
  <si>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</si>
  <si>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</si>
  <si>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</si>
  <si>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</si>
  <si>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</si>
  <si>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</si>
  <si>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</si>
  <si>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</si>
  <si>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</si>
  <si>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</si>
  <si>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</si>
  <si>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</si>
  <si>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</si>
  <si>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</si>
  <si>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</si>
  <si>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</si>
  <si>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</si>
  <si>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</si>
  <si>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</si>
  <si>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</si>
  <si>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</si>
  <si>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</si>
  <si>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</si>
  <si>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</si>
  <si>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</si>
  <si>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</si>
  <si>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</si>
  <si>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</si>
  <si>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</si>
  <si>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</si>
  <si>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</si>
  <si>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</si>
  <si>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</si>
  <si>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проживающих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</si>
  <si>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</si>
  <si>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</si>
  <si>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</si>
  <si>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</si>
  <si>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</si>
  <si>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</si>
  <si>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</si>
  <si>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</si>
  <si>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</si>
  <si>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Расходы, связанные с особым режимом безопасного функционирования закрытых административно-территориальных образований</t>
  </si>
  <si>
    <t>Осуществление первичного воинского учета на территориях, где отсутствуют военные комиссариаты</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</si>
  <si>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</si>
  <si>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Выплата единовременного пособия при всех формах устройства детей, лишенных родительского попечения, в семью</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</si>
  <si>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</si>
  <si>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</si>
  <si>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</si>
  <si>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Всего:</t>
  </si>
  <si>
    <t>03.09.2020</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</si>
  <si>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</si>
  <si>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</si>
  <si>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</si>
  <si>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</si>
  <si>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</si>
  <si>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</si>
  <si>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</si>
  <si>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</si>
  <si>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</si>
  <si>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</si>
  <si>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</si>
  <si>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</si>
  <si>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</si>
  <si>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</si>
  <si>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</si>
  <si>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</si>
  <si>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</si>
  <si>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</si>
  <si>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</si>
  <si>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</si>
  <si>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</si>
  <si>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</si>
  <si>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</si>
  <si>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</si>
  <si>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</si>
  <si>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</si>
  <si>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</si>
  <si>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</si>
  <si>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</si>
  <si>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</si>
  <si>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</si>
  <si>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</si>
  <si>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</si>
  <si>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</si>
  <si>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</si>
  <si>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</si>
  <si>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</si>
  <si>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Министерство инвестиций и предпринимательства Камчатского края</t>
  </si>
  <si>
    <t>ИТОГО</t>
  </si>
  <si>
    <t>28.08.2020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</si>
  <si>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</si>
  <si>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</si>
  <si>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</si>
  <si>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</si>
  <si>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</si>
  <si>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</si>
  <si>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</si>
  <si>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</si>
  <si>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</si>
  <si>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Субсидии бюджетам субъектов Российской Федерации на осуществление ежемесячных выплат на детей в возрасте от трех до семи лет включительно </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</si>
  <si>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</si>
  <si>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</si>
  <si>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реализацию дополнительных мероприятий в сфере занятости населения</t>
  </si>
  <si>
    <t>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</si>
  <si>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</si>
  <si>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</si>
  <si>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</si>
  <si>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</si>
  <si>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</si>
  <si>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</si>
  <si>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</si>
  <si>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</si>
  <si>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</si>
  <si>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</si>
  <si>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</si>
  <si>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</si>
  <si>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</si>
  <si>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</si>
  <si>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</si>
  <si>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</si>
  <si>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Бюджетный кредит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</si>
</sst>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63">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3" fillId="0" borderId="4" xfId="0" applyFont="1" applyBorder="1" applyAlignment="1">
      <alignment horizontal="left" wrapText="1"/>
    </xf>
    <xf numFmtId="0" fontId="3" fillId="0" borderId="4" xfId="0" applyFont="1" applyBorder="1" applyAlignment="1">
      <alignment horizontal="lef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1" xfId="0" applyNumberFormat="1" applyFont="1" applyFill="1" applyBorder="1" applyAlignment="1">
      <alignment horizontal="left" wrapText="1"/>
    </xf>
    <xf numFmtId="164" fontId="2" fillId="0" borderId="2" xfId="0" applyNumberFormat="1" applyFont="1" applyFill="1" applyBorder="1" applyAlignment="1">
      <alignment horizontal="left" wrapText="1"/>
    </xf>
    <xf numFmtId="164" fontId="2" fillId="0" borderId="3" xfId="0" applyNumberFormat="1"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1" xfId="0" applyNumberFormat="1" applyFont="1" applyFill="1" applyBorder="1" applyAlignment="1">
      <alignment horizontal="left" vertical="center" wrapText="1"/>
    </xf>
    <xf numFmtId="165" fontId="2" fillId="0" borderId="2" xfId="0" applyNumberFormat="1" applyFont="1" applyFill="1" applyBorder="1" applyAlignment="1">
      <alignment horizontal="left" vertical="center" wrapText="1"/>
    </xf>
    <xf numFmtId="165" fontId="2" fillId="0" borderId="3"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Fill="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tabSelected="1" view="pageBreakPreview" zoomScale="136" zoomScaleNormal="100" zoomScaleSheetLayoutView="136" workbookViewId="0">
      <selection activeCell="A39" sqref="A39:XFD39"/>
    </sheetView>
  </sheetViews>
  <sheetFormatPr defaultColWidth="8.6640625" defaultRowHeight="13.8" x14ac:dyDescent="0.25"/>
  <cols>
    <col min="1" max="1" width="69.33203125" style="31" customWidth="1"/>
    <col min="2" max="2" width="13.6640625" style="31" customWidth="1"/>
    <col min="3" max="4" width="14.44140625" style="31" customWidth="1"/>
    <col min="5" max="5" width="12.44140625" style="31" customWidth="1"/>
    <col min="6" max="6" width="12.5546875" style="31" customWidth="1"/>
    <col min="7" max="7" width="16" style="31" bestFit="1" customWidth="1"/>
    <col min="8" max="8" width="8.6640625" style="31"/>
    <col min="9" max="9" width="10.33203125" style="31" bestFit="1" customWidth="1"/>
    <col min="10" max="16384" width="8.6640625" style="31"/>
  </cols>
  <sheetData>
    <row r="1" spans="1:9" ht="15.6" x14ac:dyDescent="0.3">
      <c r="A1" s="48" t="s">
        <v>0</v>
      </c>
      <c r="B1" s="48"/>
      <c r="C1" s="48"/>
      <c r="D1" s="48"/>
      <c r="E1" s="48"/>
      <c r="F1" s="37" t="s">
        <v>94</v>
      </c>
      <c r="G1" s="38" t="str">
        <f>TEXT(F1,"[$-FC19]ДД ММММ")</f>
        <v>28 августа</v>
      </c>
      <c r="H1" s="38" t="str">
        <f>TEXT(F1,"[$-FC19]ДД.ММ.ГГГ \г")</f>
        <v>28.08.2020 г</v>
      </c>
    </row>
    <row r="2" spans="1:9" ht="15.6" x14ac:dyDescent="0.3">
      <c r="A2" s="48" t="str">
        <f>CONCATENATE("с ",G1," по ",G2,"ода")</f>
        <v>с 28 августа по 03 сентября 2020 года</v>
      </c>
      <c r="B2" s="48"/>
      <c r="C2" s="48"/>
      <c r="D2" s="48"/>
      <c r="E2" s="48"/>
      <c r="F2" s="37" t="s">
        <v>54</v>
      </c>
      <c r="G2" s="38" t="str">
        <f>TEXT(F2,"[$-FC19]ДД ММММ ГГГ \г")</f>
        <v>03 сентября 2020 г</v>
      </c>
      <c r="H2" s="38" t="str">
        <f>TEXT(F2,"[$-FC19]ДД.ММ.ГГГ \г")</f>
        <v>03.09.2020 г</v>
      </c>
      <c r="I2" s="39"/>
    </row>
    <row r="3" spans="1:9" x14ac:dyDescent="0.25">
      <c r="A3" s="1"/>
      <c r="B3" s="2"/>
      <c r="C3" s="2"/>
      <c r="D3" s="2"/>
      <c r="E3" s="3"/>
    </row>
    <row r="4" spans="1:9" x14ac:dyDescent="0.25">
      <c r="A4" s="4"/>
      <c r="B4" s="5"/>
      <c r="C4" s="5"/>
      <c r="D4" s="6"/>
      <c r="E4" s="7" t="s">
        <v>1</v>
      </c>
    </row>
    <row r="5" spans="1:9" x14ac:dyDescent="0.25">
      <c r="A5" s="49" t="str">
        <f>CONCATENATE("Остатки средств на ",H1,".")</f>
        <v>Остатки средств на 28.08.2020 г.</v>
      </c>
      <c r="B5" s="50"/>
      <c r="C5" s="50"/>
      <c r="D5" s="51"/>
      <c r="E5" s="8">
        <v>369888.5</v>
      </c>
      <c r="F5" s="39"/>
    </row>
    <row r="6" spans="1:9" x14ac:dyDescent="0.25">
      <c r="A6" s="10"/>
      <c r="B6" s="11"/>
      <c r="C6" s="11"/>
      <c r="D6" s="11"/>
      <c r="E6" s="12"/>
    </row>
    <row r="7" spans="1:9" x14ac:dyDescent="0.25">
      <c r="A7" s="61" t="s">
        <v>2</v>
      </c>
      <c r="B7" s="47"/>
      <c r="C7" s="47"/>
      <c r="D7" s="47"/>
      <c r="E7" s="13"/>
    </row>
    <row r="8" spans="1:9" x14ac:dyDescent="0.25">
      <c r="A8" s="62" t="s">
        <v>3</v>
      </c>
      <c r="B8" s="47"/>
      <c r="C8" s="47"/>
      <c r="D8" s="47"/>
      <c r="E8" s="9">
        <f>E41-E9</f>
        <v>1255219.6984399999</v>
      </c>
    </row>
    <row r="9" spans="1:9" x14ac:dyDescent="0.25">
      <c r="A9" s="46" t="s">
        <v>4</v>
      </c>
      <c r="B9" s="47"/>
      <c r="C9" s="47"/>
      <c r="D9" s="47"/>
      <c r="E9" s="14">
        <f>SUM(E10:E40)</f>
        <v>1298187.73</v>
      </c>
    </row>
    <row r="10" spans="1:9" ht="28.8" customHeight="1" x14ac:dyDescent="0.25">
      <c r="A10" s="62" t="s">
        <v>95</v>
      </c>
      <c r="B10" s="47"/>
      <c r="C10" s="47"/>
      <c r="D10" s="47"/>
      <c r="E10" s="9">
        <v>38427</v>
      </c>
    </row>
    <row r="11" spans="1:9" ht="27.6" customHeight="1" x14ac:dyDescent="0.25">
      <c r="A11" s="62" t="s">
        <v>96</v>
      </c>
      <c r="B11" s="47"/>
      <c r="C11" s="47"/>
      <c r="D11" s="47"/>
      <c r="E11" s="9">
        <v>1464.96</v>
      </c>
    </row>
    <row r="12" spans="1:9" ht="55.2" customHeight="1" x14ac:dyDescent="0.25">
      <c r="A12" s="62" t="s">
        <v>97</v>
      </c>
      <c r="B12" s="47"/>
      <c r="C12" s="47"/>
      <c r="D12" s="47"/>
      <c r="E12" s="9">
        <v>24666.42</v>
      </c>
    </row>
    <row r="13" spans="1:9" ht="28.2" customHeight="1" x14ac:dyDescent="0.25">
      <c r="A13" s="62" t="s">
        <v>98</v>
      </c>
      <c r="B13" s="47"/>
      <c r="C13" s="47"/>
      <c r="D13" s="47"/>
      <c r="E13" s="9">
        <v>2576.9699999999998</v>
      </c>
    </row>
    <row r="14" spans="1:9" ht="40.799999999999997" customHeight="1" x14ac:dyDescent="0.25">
      <c r="A14" s="62" t="s">
        <v>99</v>
      </c>
      <c r="B14" s="47"/>
      <c r="C14" s="47"/>
      <c r="D14" s="47"/>
      <c r="E14" s="9">
        <v>281.20999999999998</v>
      </c>
    </row>
    <row r="15" spans="1:9" ht="27" customHeight="1" x14ac:dyDescent="0.25">
      <c r="A15" s="62" t="s">
        <v>100</v>
      </c>
      <c r="B15" s="47"/>
      <c r="C15" s="47"/>
      <c r="D15" s="47"/>
      <c r="E15" s="9">
        <v>399</v>
      </c>
    </row>
    <row r="16" spans="1:9" x14ac:dyDescent="0.25">
      <c r="A16" s="62" t="s">
        <v>101</v>
      </c>
      <c r="B16" s="47"/>
      <c r="C16" s="47"/>
      <c r="D16" s="47"/>
      <c r="E16" s="9">
        <v>2.34</v>
      </c>
    </row>
    <row r="17" spans="1:5" ht="27.6" customHeight="1" x14ac:dyDescent="0.25">
      <c r="A17" s="62" t="s">
        <v>102</v>
      </c>
      <c r="B17" s="47"/>
      <c r="C17" s="47"/>
      <c r="D17" s="47"/>
      <c r="E17" s="9">
        <v>27126.5</v>
      </c>
    </row>
    <row r="18" spans="1:5" ht="28.2" customHeight="1" x14ac:dyDescent="0.25">
      <c r="A18" s="62" t="s">
        <v>103</v>
      </c>
      <c r="B18" s="47"/>
      <c r="C18" s="47"/>
      <c r="D18" s="47"/>
      <c r="E18" s="9">
        <v>12.67</v>
      </c>
    </row>
    <row r="19" spans="1:5" ht="27.6" customHeight="1" x14ac:dyDescent="0.25">
      <c r="A19" s="62" t="s">
        <v>104</v>
      </c>
      <c r="B19" s="47"/>
      <c r="C19" s="47"/>
      <c r="D19" s="47"/>
      <c r="E19" s="9">
        <v>17871.34</v>
      </c>
    </row>
    <row r="20" spans="1:5" ht="28.2" customHeight="1" x14ac:dyDescent="0.25">
      <c r="A20" s="62" t="s">
        <v>105</v>
      </c>
      <c r="B20" s="47"/>
      <c r="C20" s="47"/>
      <c r="D20" s="47"/>
      <c r="E20" s="9">
        <v>169.61</v>
      </c>
    </row>
    <row r="21" spans="1:5" ht="42.6" customHeight="1" x14ac:dyDescent="0.25">
      <c r="A21" s="62" t="s">
        <v>106</v>
      </c>
      <c r="B21" s="47"/>
      <c r="C21" s="47"/>
      <c r="D21" s="47"/>
      <c r="E21" s="9">
        <v>152.79</v>
      </c>
    </row>
    <row r="22" spans="1:5" ht="27.6" customHeight="1" x14ac:dyDescent="0.25">
      <c r="A22" s="62" t="s">
        <v>107</v>
      </c>
      <c r="B22" s="47"/>
      <c r="C22" s="47"/>
      <c r="D22" s="47"/>
      <c r="E22" s="9">
        <v>28.5</v>
      </c>
    </row>
    <row r="23" spans="1:5" ht="28.2" customHeight="1" x14ac:dyDescent="0.25">
      <c r="A23" s="62" t="s">
        <v>108</v>
      </c>
      <c r="B23" s="47"/>
      <c r="C23" s="47"/>
      <c r="D23" s="47"/>
      <c r="E23" s="9">
        <v>8578.43</v>
      </c>
    </row>
    <row r="24" spans="1:5" x14ac:dyDescent="0.25">
      <c r="A24" s="62" t="s">
        <v>109</v>
      </c>
      <c r="B24" s="47"/>
      <c r="C24" s="47"/>
      <c r="D24" s="47"/>
      <c r="E24" s="9">
        <v>860.27</v>
      </c>
    </row>
    <row r="25" spans="1:5" ht="27" customHeight="1" x14ac:dyDescent="0.25">
      <c r="A25" s="62" t="s">
        <v>110</v>
      </c>
      <c r="B25" s="47"/>
      <c r="C25" s="47"/>
      <c r="D25" s="47"/>
      <c r="E25" s="9">
        <v>51.58</v>
      </c>
    </row>
    <row r="26" spans="1:5" ht="28.2" customHeight="1" x14ac:dyDescent="0.25">
      <c r="A26" s="62" t="s">
        <v>111</v>
      </c>
      <c r="B26" s="47"/>
      <c r="C26" s="47"/>
      <c r="D26" s="47"/>
      <c r="E26" s="9">
        <v>4.13</v>
      </c>
    </row>
    <row r="27" spans="1:5" ht="28.2" customHeight="1" x14ac:dyDescent="0.25">
      <c r="A27" s="62" t="s">
        <v>112</v>
      </c>
      <c r="B27" s="47"/>
      <c r="C27" s="47"/>
      <c r="D27" s="47"/>
      <c r="E27" s="9">
        <v>2336.06</v>
      </c>
    </row>
    <row r="28" spans="1:5" ht="28.2" customHeight="1" x14ac:dyDescent="0.25">
      <c r="A28" s="62" t="s">
        <v>113</v>
      </c>
      <c r="B28" s="47"/>
      <c r="C28" s="47"/>
      <c r="D28" s="47"/>
      <c r="E28" s="9">
        <v>8093.42</v>
      </c>
    </row>
    <row r="29" spans="1:5" ht="42.6" customHeight="1" x14ac:dyDescent="0.25">
      <c r="A29" s="62" t="s">
        <v>114</v>
      </c>
      <c r="B29" s="47"/>
      <c r="C29" s="47"/>
      <c r="D29" s="47"/>
      <c r="E29" s="9">
        <v>5.86</v>
      </c>
    </row>
    <row r="30" spans="1:5" x14ac:dyDescent="0.25">
      <c r="A30" s="62" t="s">
        <v>115</v>
      </c>
      <c r="B30" s="47"/>
      <c r="C30" s="47"/>
      <c r="D30" s="47"/>
      <c r="E30" s="9">
        <v>1643.1</v>
      </c>
    </row>
    <row r="31" spans="1:5" ht="54" customHeight="1" x14ac:dyDescent="0.25">
      <c r="A31" s="62" t="s">
        <v>116</v>
      </c>
      <c r="B31" s="47"/>
      <c r="C31" s="47"/>
      <c r="D31" s="47"/>
      <c r="E31" s="9">
        <v>741.8</v>
      </c>
    </row>
    <row r="32" spans="1:5" x14ac:dyDescent="0.25">
      <c r="A32" s="62" t="s">
        <v>117</v>
      </c>
      <c r="B32" s="47"/>
      <c r="C32" s="47"/>
      <c r="D32" s="47"/>
      <c r="E32" s="9">
        <v>3459.18</v>
      </c>
    </row>
    <row r="33" spans="1:6" ht="27.6" customHeight="1" x14ac:dyDescent="0.25">
      <c r="A33" s="62" t="s">
        <v>118</v>
      </c>
      <c r="B33" s="47"/>
      <c r="C33" s="47"/>
      <c r="D33" s="47"/>
      <c r="E33" s="9">
        <v>20999.82</v>
      </c>
    </row>
    <row r="34" spans="1:6" ht="28.2" customHeight="1" x14ac:dyDescent="0.25">
      <c r="A34" s="62" t="s">
        <v>119</v>
      </c>
      <c r="B34" s="47"/>
      <c r="C34" s="47"/>
      <c r="D34" s="47"/>
      <c r="E34" s="9">
        <v>49141.82</v>
      </c>
    </row>
    <row r="35" spans="1:6" ht="41.4" customHeight="1" x14ac:dyDescent="0.25">
      <c r="A35" s="62" t="s">
        <v>120</v>
      </c>
      <c r="B35" s="47"/>
      <c r="C35" s="47"/>
      <c r="D35" s="47"/>
      <c r="E35" s="9">
        <v>5704.72</v>
      </c>
    </row>
    <row r="36" spans="1:6" ht="28.2" customHeight="1" x14ac:dyDescent="0.25">
      <c r="A36" s="62" t="s">
        <v>121</v>
      </c>
      <c r="B36" s="47"/>
      <c r="C36" s="47"/>
      <c r="D36" s="47"/>
      <c r="E36" s="9">
        <v>2073.4699999999998</v>
      </c>
    </row>
    <row r="37" spans="1:6" ht="27" customHeight="1" x14ac:dyDescent="0.25">
      <c r="A37" s="62" t="s">
        <v>122</v>
      </c>
      <c r="B37" s="47"/>
      <c r="C37" s="47"/>
      <c r="D37" s="47"/>
      <c r="E37" s="9">
        <v>276.68</v>
      </c>
    </row>
    <row r="38" spans="1:6" ht="42" customHeight="1" x14ac:dyDescent="0.25">
      <c r="A38" s="62" t="s">
        <v>123</v>
      </c>
      <c r="B38" s="47"/>
      <c r="C38" s="47"/>
      <c r="D38" s="47"/>
      <c r="E38" s="9">
        <v>72147.17</v>
      </c>
    </row>
    <row r="39" spans="1:6" ht="27" customHeight="1" x14ac:dyDescent="0.25">
      <c r="A39" s="62" t="s">
        <v>124</v>
      </c>
      <c r="B39" s="47"/>
      <c r="C39" s="47"/>
      <c r="D39" s="47"/>
      <c r="E39" s="9">
        <v>8890.91</v>
      </c>
    </row>
    <row r="40" spans="1:6" x14ac:dyDescent="0.25">
      <c r="A40" s="46" t="s">
        <v>125</v>
      </c>
      <c r="B40" s="47"/>
      <c r="C40" s="47"/>
      <c r="D40" s="47"/>
      <c r="E40" s="14">
        <v>1000000</v>
      </c>
    </row>
    <row r="41" spans="1:6" x14ac:dyDescent="0.25">
      <c r="A41" s="52" t="s">
        <v>5</v>
      </c>
      <c r="B41" s="53"/>
      <c r="C41" s="53"/>
      <c r="D41" s="54"/>
      <c r="E41" s="13">
        <f>'Муниципальные районы'!B29-Учреждения!E5+'Муниципальные районы'!B28</f>
        <v>2553407.4284399999</v>
      </c>
    </row>
    <row r="42" spans="1:6" x14ac:dyDescent="0.25">
      <c r="A42" s="15"/>
      <c r="B42" s="16"/>
      <c r="C42" s="16"/>
      <c r="D42" s="6"/>
      <c r="E42" s="17"/>
    </row>
    <row r="43" spans="1:6" x14ac:dyDescent="0.25">
      <c r="A43" s="55" t="s">
        <v>14</v>
      </c>
      <c r="B43" s="57" t="s">
        <v>6</v>
      </c>
      <c r="C43" s="58" t="s">
        <v>7</v>
      </c>
      <c r="D43" s="59"/>
      <c r="E43" s="60"/>
    </row>
    <row r="44" spans="1:6" ht="82.8" x14ac:dyDescent="0.25">
      <c r="A44" s="56"/>
      <c r="B44" s="57"/>
      <c r="C44" s="18" t="s">
        <v>8</v>
      </c>
      <c r="D44" s="18" t="s">
        <v>9</v>
      </c>
      <c r="E44" s="18" t="s">
        <v>10</v>
      </c>
    </row>
    <row r="45" spans="1:6" x14ac:dyDescent="0.25">
      <c r="A45" s="19" t="s">
        <v>55</v>
      </c>
      <c r="B45" s="42">
        <v>1438.1753799999999</v>
      </c>
      <c r="C45" s="42">
        <v>959.23298</v>
      </c>
      <c r="D45" s="42"/>
      <c r="E45" s="42"/>
      <c r="F45" s="41"/>
    </row>
    <row r="46" spans="1:6" x14ac:dyDescent="0.25">
      <c r="A46" s="19" t="s">
        <v>56</v>
      </c>
      <c r="B46" s="42">
        <v>5250</v>
      </c>
      <c r="C46" s="42">
        <v>4000</v>
      </c>
      <c r="D46" s="42">
        <v>1250</v>
      </c>
      <c r="E46" s="42"/>
      <c r="F46" s="41"/>
    </row>
    <row r="47" spans="1:6" x14ac:dyDescent="0.25">
      <c r="A47" s="19" t="s">
        <v>57</v>
      </c>
      <c r="B47" s="42">
        <v>9888.9500000000007</v>
      </c>
      <c r="C47" s="42">
        <v>7331.5</v>
      </c>
      <c r="D47" s="42">
        <v>501.56</v>
      </c>
      <c r="E47" s="42"/>
      <c r="F47" s="41"/>
    </row>
    <row r="48" spans="1:6" ht="27.6" x14ac:dyDescent="0.25">
      <c r="A48" s="19" t="s">
        <v>58</v>
      </c>
      <c r="B48" s="42">
        <v>3923.2869999999998</v>
      </c>
      <c r="C48" s="42">
        <v>800</v>
      </c>
      <c r="D48" s="42"/>
      <c r="E48" s="42">
        <v>3073.2869999999998</v>
      </c>
      <c r="F48" s="41"/>
    </row>
    <row r="49" spans="1:6" x14ac:dyDescent="0.25">
      <c r="A49" s="19" t="s">
        <v>59</v>
      </c>
      <c r="B49" s="42">
        <v>4348.79</v>
      </c>
      <c r="C49" s="42"/>
      <c r="D49" s="42">
        <v>600</v>
      </c>
      <c r="E49" s="42"/>
      <c r="F49" s="41"/>
    </row>
    <row r="50" spans="1:6" ht="27.6" x14ac:dyDescent="0.25">
      <c r="A50" s="19" t="s">
        <v>60</v>
      </c>
      <c r="B50" s="42">
        <v>190934.95676</v>
      </c>
      <c r="C50" s="42">
        <v>3060.59737</v>
      </c>
      <c r="D50" s="42"/>
      <c r="E50" s="42">
        <v>4226.7541799999999</v>
      </c>
      <c r="F50" s="41"/>
    </row>
    <row r="51" spans="1:6" x14ac:dyDescent="0.25">
      <c r="A51" s="19" t="s">
        <v>61</v>
      </c>
      <c r="B51" s="42">
        <v>2585.09</v>
      </c>
      <c r="C51" s="42">
        <v>1650</v>
      </c>
      <c r="D51" s="42">
        <v>925</v>
      </c>
      <c r="E51" s="42"/>
      <c r="F51" s="41"/>
    </row>
    <row r="52" spans="1:6" x14ac:dyDescent="0.25">
      <c r="A52" s="19" t="s">
        <v>62</v>
      </c>
      <c r="B52" s="42">
        <v>22868.344430000001</v>
      </c>
      <c r="C52" s="42"/>
      <c r="D52" s="42"/>
      <c r="E52" s="42"/>
      <c r="F52" s="41"/>
    </row>
    <row r="53" spans="1:6" x14ac:dyDescent="0.25">
      <c r="A53" s="19" t="s">
        <v>63</v>
      </c>
      <c r="B53" s="42">
        <v>181802.18883999999</v>
      </c>
      <c r="C53" s="42"/>
      <c r="D53" s="42"/>
      <c r="E53" s="42">
        <v>12031.46</v>
      </c>
      <c r="F53" s="41"/>
    </row>
    <row r="54" spans="1:6" x14ac:dyDescent="0.25">
      <c r="A54" s="19" t="s">
        <v>64</v>
      </c>
      <c r="B54" s="42">
        <v>175575.66438999999</v>
      </c>
      <c r="C54" s="42">
        <v>8969.1960899999995</v>
      </c>
      <c r="D54" s="42">
        <v>5150.2979699999996</v>
      </c>
      <c r="E54" s="42">
        <v>15274.956700000001</v>
      </c>
      <c r="F54" s="41"/>
    </row>
    <row r="55" spans="1:6" x14ac:dyDescent="0.25">
      <c r="A55" s="19" t="s">
        <v>65</v>
      </c>
      <c r="B55" s="42">
        <v>353695.35382999998</v>
      </c>
      <c r="C55" s="42">
        <v>10800</v>
      </c>
      <c r="D55" s="42"/>
      <c r="E55" s="42">
        <v>245373.32289000001</v>
      </c>
      <c r="F55" s="41"/>
    </row>
    <row r="56" spans="1:6" x14ac:dyDescent="0.25">
      <c r="A56" s="19" t="s">
        <v>66</v>
      </c>
      <c r="B56" s="42">
        <v>19441.718680000002</v>
      </c>
      <c r="C56" s="42">
        <v>1317</v>
      </c>
      <c r="D56" s="42"/>
      <c r="E56" s="42"/>
      <c r="F56" s="41"/>
    </row>
    <row r="57" spans="1:6" ht="27.6" x14ac:dyDescent="0.25">
      <c r="A57" s="19" t="s">
        <v>67</v>
      </c>
      <c r="B57" s="42">
        <v>61414.590170000003</v>
      </c>
      <c r="C57" s="42">
        <v>31844.16</v>
      </c>
      <c r="D57" s="42">
        <v>16173.07461</v>
      </c>
      <c r="E57" s="42">
        <v>36.256880000000002</v>
      </c>
      <c r="F57" s="41"/>
    </row>
    <row r="58" spans="1:6" x14ac:dyDescent="0.25">
      <c r="A58" s="19" t="s">
        <v>68</v>
      </c>
      <c r="B58" s="42">
        <v>6275.4511499999999</v>
      </c>
      <c r="C58" s="42">
        <v>700</v>
      </c>
      <c r="D58" s="42"/>
      <c r="E58" s="42"/>
      <c r="F58" s="41"/>
    </row>
    <row r="59" spans="1:6" x14ac:dyDescent="0.25">
      <c r="A59" s="19" t="s">
        <v>69</v>
      </c>
      <c r="B59" s="42">
        <v>2260</v>
      </c>
      <c r="C59" s="42">
        <v>1320</v>
      </c>
      <c r="D59" s="42">
        <v>840</v>
      </c>
      <c r="E59" s="42"/>
      <c r="F59" s="41"/>
    </row>
    <row r="60" spans="1:6" ht="27.6" x14ac:dyDescent="0.25">
      <c r="A60" s="19" t="s">
        <v>70</v>
      </c>
      <c r="B60" s="42">
        <v>31875.856400000001</v>
      </c>
      <c r="C60" s="42">
        <v>3226.7979999999998</v>
      </c>
      <c r="D60" s="42">
        <v>1265.5129999999999</v>
      </c>
      <c r="E60" s="42">
        <v>25129.270390000001</v>
      </c>
      <c r="F60" s="41"/>
    </row>
    <row r="61" spans="1:6" x14ac:dyDescent="0.25">
      <c r="A61" s="19" t="s">
        <v>71</v>
      </c>
      <c r="B61" s="42">
        <v>430</v>
      </c>
      <c r="C61" s="42">
        <v>300</v>
      </c>
      <c r="D61" s="42">
        <v>130</v>
      </c>
      <c r="E61" s="42"/>
      <c r="F61" s="41"/>
    </row>
    <row r="62" spans="1:6" x14ac:dyDescent="0.25">
      <c r="A62" s="19" t="s">
        <v>72</v>
      </c>
      <c r="B62" s="42">
        <v>271733.68800999998</v>
      </c>
      <c r="C62" s="42">
        <v>4949</v>
      </c>
      <c r="D62" s="42">
        <v>1820</v>
      </c>
      <c r="E62" s="42"/>
      <c r="F62" s="41"/>
    </row>
    <row r="63" spans="1:6" x14ac:dyDescent="0.25">
      <c r="A63" s="19" t="s">
        <v>73</v>
      </c>
      <c r="B63" s="42">
        <v>10878.89306</v>
      </c>
      <c r="C63" s="42">
        <v>4403.8356700000004</v>
      </c>
      <c r="D63" s="42">
        <v>3560.0853900000002</v>
      </c>
      <c r="E63" s="42"/>
      <c r="F63" s="41"/>
    </row>
    <row r="64" spans="1:6" x14ac:dyDescent="0.25">
      <c r="A64" s="19" t="s">
        <v>74</v>
      </c>
      <c r="B64" s="42">
        <v>44</v>
      </c>
      <c r="C64" s="42"/>
      <c r="D64" s="42"/>
      <c r="E64" s="42"/>
      <c r="F64" s="41"/>
    </row>
    <row r="65" spans="1:6" x14ac:dyDescent="0.25">
      <c r="A65" s="19" t="s">
        <v>75</v>
      </c>
      <c r="B65" s="42">
        <v>600</v>
      </c>
      <c r="C65" s="42">
        <v>600</v>
      </c>
      <c r="D65" s="42"/>
      <c r="E65" s="42"/>
      <c r="F65" s="41"/>
    </row>
    <row r="66" spans="1:6" x14ac:dyDescent="0.25">
      <c r="A66" s="19" t="s">
        <v>76</v>
      </c>
      <c r="B66" s="42">
        <v>755.74522999999999</v>
      </c>
      <c r="C66" s="42">
        <v>826.35625000000005</v>
      </c>
      <c r="D66" s="42">
        <v>-2.95302</v>
      </c>
      <c r="E66" s="42"/>
      <c r="F66" s="41"/>
    </row>
    <row r="67" spans="1:6" x14ac:dyDescent="0.25">
      <c r="A67" s="19" t="s">
        <v>77</v>
      </c>
      <c r="B67" s="42">
        <v>0.09</v>
      </c>
      <c r="C67" s="42"/>
      <c r="D67" s="42"/>
      <c r="E67" s="42"/>
      <c r="F67" s="41"/>
    </row>
    <row r="68" spans="1:6" x14ac:dyDescent="0.25">
      <c r="A68" s="19" t="s">
        <v>78</v>
      </c>
      <c r="B68" s="42">
        <v>115.07653999999999</v>
      </c>
      <c r="C68" s="42"/>
      <c r="D68" s="42">
        <v>30</v>
      </c>
      <c r="E68" s="42"/>
      <c r="F68" s="41"/>
    </row>
    <row r="69" spans="1:6" x14ac:dyDescent="0.25">
      <c r="A69" s="19" t="s">
        <v>79</v>
      </c>
      <c r="B69" s="42">
        <v>198.33086</v>
      </c>
      <c r="C69" s="42"/>
      <c r="D69" s="42">
        <v>198.33086</v>
      </c>
      <c r="E69" s="42"/>
      <c r="F69" s="41"/>
    </row>
    <row r="70" spans="1:6" x14ac:dyDescent="0.25">
      <c r="A70" s="19" t="s">
        <v>80</v>
      </c>
      <c r="B70" s="42">
        <v>317016.81965000002</v>
      </c>
      <c r="C70" s="42"/>
      <c r="D70" s="42"/>
      <c r="E70" s="42"/>
      <c r="F70" s="41"/>
    </row>
    <row r="71" spans="1:6" ht="27.6" x14ac:dyDescent="0.25">
      <c r="A71" s="19" t="s">
        <v>81</v>
      </c>
      <c r="B71" s="42">
        <v>172.22354999999999</v>
      </c>
      <c r="C71" s="42">
        <v>117.31532</v>
      </c>
      <c r="D71" s="42">
        <v>54.908230000000003</v>
      </c>
      <c r="E71" s="42"/>
      <c r="F71" s="41"/>
    </row>
    <row r="72" spans="1:6" x14ac:dyDescent="0.25">
      <c r="A72" s="19" t="s">
        <v>82</v>
      </c>
      <c r="B72" s="42">
        <v>4275.8726900000001</v>
      </c>
      <c r="C72" s="42"/>
      <c r="D72" s="42"/>
      <c r="E72" s="42"/>
      <c r="F72" s="41"/>
    </row>
    <row r="73" spans="1:6" x14ac:dyDescent="0.25">
      <c r="A73" s="19" t="s">
        <v>83</v>
      </c>
      <c r="B73" s="42">
        <v>53448.78</v>
      </c>
      <c r="C73" s="42"/>
      <c r="D73" s="42"/>
      <c r="E73" s="42"/>
      <c r="F73" s="41"/>
    </row>
    <row r="74" spans="1:6" x14ac:dyDescent="0.25">
      <c r="A74" s="19" t="s">
        <v>84</v>
      </c>
      <c r="B74" s="42">
        <v>25573.683089999999</v>
      </c>
      <c r="C74" s="42">
        <v>10113.43489</v>
      </c>
      <c r="D74" s="42">
        <v>671.74320999999998</v>
      </c>
      <c r="E74" s="42">
        <v>97.613249999999994</v>
      </c>
      <c r="F74" s="41"/>
    </row>
    <row r="75" spans="1:6" x14ac:dyDescent="0.25">
      <c r="A75" s="19" t="s">
        <v>85</v>
      </c>
      <c r="B75" s="42">
        <v>1550</v>
      </c>
      <c r="C75" s="42">
        <v>500</v>
      </c>
      <c r="D75" s="42"/>
      <c r="E75" s="42"/>
      <c r="F75" s="41"/>
    </row>
    <row r="76" spans="1:6" x14ac:dyDescent="0.25">
      <c r="A76" s="19" t="s">
        <v>86</v>
      </c>
      <c r="B76" s="42">
        <v>1319.4880000000001</v>
      </c>
      <c r="C76" s="42"/>
      <c r="D76" s="42"/>
      <c r="E76" s="42"/>
      <c r="F76" s="41"/>
    </row>
    <row r="77" spans="1:6" x14ac:dyDescent="0.25">
      <c r="A77" s="19" t="s">
        <v>87</v>
      </c>
      <c r="B77" s="42">
        <v>2165.9862499999999</v>
      </c>
      <c r="C77" s="42">
        <v>1623</v>
      </c>
      <c r="D77" s="42">
        <v>414.64600000000002</v>
      </c>
      <c r="E77" s="42"/>
      <c r="F77" s="41"/>
    </row>
    <row r="78" spans="1:6" x14ac:dyDescent="0.25">
      <c r="A78" s="19" t="s">
        <v>88</v>
      </c>
      <c r="B78" s="42">
        <v>50.463000000000001</v>
      </c>
      <c r="C78" s="42"/>
      <c r="D78" s="42"/>
      <c r="E78" s="42"/>
      <c r="F78" s="41"/>
    </row>
    <row r="79" spans="1:6" x14ac:dyDescent="0.25">
      <c r="A79" s="19" t="s">
        <v>89</v>
      </c>
      <c r="B79" s="42">
        <v>18.91</v>
      </c>
      <c r="C79" s="42"/>
      <c r="D79" s="42"/>
      <c r="E79" s="42"/>
      <c r="F79" s="41"/>
    </row>
    <row r="80" spans="1:6" ht="27.6" x14ac:dyDescent="0.25">
      <c r="A80" s="19" t="s">
        <v>90</v>
      </c>
      <c r="B80" s="42">
        <v>1696.3789300000001</v>
      </c>
      <c r="C80" s="42">
        <v>1400</v>
      </c>
      <c r="D80" s="42"/>
      <c r="E80" s="42"/>
      <c r="F80" s="41"/>
    </row>
    <row r="81" spans="1:6" x14ac:dyDescent="0.25">
      <c r="A81" s="19" t="s">
        <v>91</v>
      </c>
      <c r="B81" s="42">
        <v>2939.2784299999998</v>
      </c>
      <c r="C81" s="42"/>
      <c r="D81" s="42">
        <v>141.26197999999999</v>
      </c>
      <c r="E81" s="42"/>
      <c r="F81" s="41"/>
    </row>
    <row r="82" spans="1:6" x14ac:dyDescent="0.25">
      <c r="A82" s="19" t="s">
        <v>92</v>
      </c>
      <c r="B82" s="42">
        <v>5500</v>
      </c>
      <c r="C82" s="42">
        <v>2600</v>
      </c>
      <c r="D82" s="42">
        <v>700</v>
      </c>
      <c r="E82" s="42"/>
      <c r="F82" s="41"/>
    </row>
    <row r="83" spans="1:6" x14ac:dyDescent="0.25">
      <c r="A83" s="20" t="s">
        <v>93</v>
      </c>
      <c r="B83" s="43">
        <v>1774062.1243199999</v>
      </c>
      <c r="C83" s="43">
        <v>103411.42657</v>
      </c>
      <c r="D83" s="43">
        <v>34423.468229999999</v>
      </c>
      <c r="E83" s="43">
        <v>305242.92129000003</v>
      </c>
      <c r="F83" s="41"/>
    </row>
    <row r="84" spans="1:6" x14ac:dyDescent="0.25">
      <c r="B84" s="41"/>
      <c r="C84" s="41"/>
      <c r="D84" s="41"/>
      <c r="E84" s="41"/>
    </row>
  </sheetData>
  <mergeCells count="41">
    <mergeCell ref="A36:D36"/>
    <mergeCell ref="A37:D37"/>
    <mergeCell ref="A38:D38"/>
    <mergeCell ref="A39:D39"/>
    <mergeCell ref="A31:D31"/>
    <mergeCell ref="A32:D32"/>
    <mergeCell ref="A33:D33"/>
    <mergeCell ref="A34:D34"/>
    <mergeCell ref="A35:D35"/>
    <mergeCell ref="A43:A44"/>
    <mergeCell ref="B43:B44"/>
    <mergeCell ref="C43:E43"/>
    <mergeCell ref="A7:D7"/>
    <mergeCell ref="A8:D8"/>
    <mergeCell ref="A9:D9"/>
    <mergeCell ref="A10:D10"/>
    <mergeCell ref="A11:D11"/>
    <mergeCell ref="A12:D12"/>
    <mergeCell ref="A13:D13"/>
    <mergeCell ref="A14:D14"/>
    <mergeCell ref="A15:D15"/>
    <mergeCell ref="A16:D16"/>
    <mergeCell ref="A17:D17"/>
    <mergeCell ref="A18:D18"/>
    <mergeCell ref="A19:D19"/>
    <mergeCell ref="A40:D40"/>
    <mergeCell ref="A1:E1"/>
    <mergeCell ref="A2:E2"/>
    <mergeCell ref="A5:D5"/>
    <mergeCell ref="A41:D41"/>
    <mergeCell ref="A20:D20"/>
    <mergeCell ref="A21:D21"/>
    <mergeCell ref="A22:D22"/>
    <mergeCell ref="A23:D23"/>
    <mergeCell ref="A24:D24"/>
    <mergeCell ref="A25:D25"/>
    <mergeCell ref="A26:D26"/>
    <mergeCell ref="A27:D27"/>
    <mergeCell ref="A28:D28"/>
    <mergeCell ref="A29:D29"/>
    <mergeCell ref="A30:D30"/>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view="pageBreakPreview" topLeftCell="A25" zoomScaleNormal="100" zoomScaleSheetLayoutView="100" workbookViewId="0">
      <selection activeCell="B28" sqref="B28"/>
    </sheetView>
  </sheetViews>
  <sheetFormatPr defaultColWidth="8.6640625" defaultRowHeight="13.8" x14ac:dyDescent="0.25"/>
  <cols>
    <col min="1" max="1" width="38.33203125" style="31" customWidth="1"/>
    <col min="2" max="2" width="13.33203125" style="31" customWidth="1"/>
    <col min="3" max="3" width="13.44140625" style="31" customWidth="1"/>
    <col min="4" max="4" width="13.109375" style="31" customWidth="1"/>
    <col min="5" max="5" width="13.33203125" style="31" customWidth="1"/>
    <col min="6" max="6" width="12.88671875" style="31" customWidth="1"/>
    <col min="7" max="7" width="13.33203125" style="31" customWidth="1"/>
    <col min="8" max="8" width="14" style="31" customWidth="1"/>
    <col min="9" max="9" width="13" style="31" customWidth="1"/>
    <col min="10" max="10" width="12.6640625" style="31" customWidth="1"/>
    <col min="11" max="11" width="11" style="31" customWidth="1"/>
    <col min="12" max="12" width="13.33203125" style="31" customWidth="1"/>
    <col min="13" max="13" width="13.5546875" style="31" customWidth="1"/>
    <col min="14" max="14" width="13.109375" style="31" customWidth="1"/>
    <col min="15" max="15" width="13.33203125" style="31" customWidth="1"/>
    <col min="16" max="16" width="9.88671875" style="31" customWidth="1"/>
    <col min="17" max="16384" width="8.6640625" style="31"/>
  </cols>
  <sheetData>
    <row r="1" spans="1:20" s="28" customFormat="1" ht="15.6" x14ac:dyDescent="0.3">
      <c r="A1" s="27" t="s">
        <v>54</v>
      </c>
      <c r="C1" s="29" t="s">
        <v>13</v>
      </c>
    </row>
    <row r="2" spans="1:20" x14ac:dyDescent="0.25">
      <c r="A2" s="30" t="str">
        <f>TEXT(EndData2,"[$-FC19]ДД.ММ.ГГГ")</f>
        <v>03.09.2020</v>
      </c>
      <c r="B2" s="30">
        <f>A2+1</f>
        <v>44078</v>
      </c>
      <c r="C2" s="26" t="str">
        <f>TEXT(B2,"[$-FC19]ДД.ММ.ГГГ")</f>
        <v>04.09.2020</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105.6" x14ac:dyDescent="0.25">
      <c r="A4" s="21" t="s">
        <v>31</v>
      </c>
      <c r="B4" s="24"/>
      <c r="C4" s="24">
        <v>500</v>
      </c>
      <c r="D4" s="24">
        <v>816</v>
      </c>
      <c r="E4" s="24"/>
      <c r="F4" s="24"/>
      <c r="G4" s="24">
        <v>1915.2</v>
      </c>
      <c r="H4" s="24"/>
      <c r="I4" s="24"/>
      <c r="J4" s="24"/>
      <c r="K4" s="24">
        <v>3594.34</v>
      </c>
      <c r="L4" s="24"/>
      <c r="M4" s="24"/>
      <c r="N4" s="24"/>
      <c r="O4" s="24">
        <v>605.17600000000004</v>
      </c>
      <c r="P4" s="44">
        <v>7430.7160000000003</v>
      </c>
      <c r="Q4" s="32"/>
      <c r="R4" s="32"/>
      <c r="S4" s="32"/>
      <c r="T4" s="32"/>
    </row>
    <row r="5" spans="1:20" ht="39.6" x14ac:dyDescent="0.25">
      <c r="A5" s="21" t="s">
        <v>32</v>
      </c>
      <c r="B5" s="24"/>
      <c r="C5" s="24"/>
      <c r="D5" s="24"/>
      <c r="E5" s="24"/>
      <c r="F5" s="24"/>
      <c r="G5" s="24"/>
      <c r="H5" s="24"/>
      <c r="I5" s="24"/>
      <c r="J5" s="24"/>
      <c r="K5" s="24">
        <v>418.81049999999999</v>
      </c>
      <c r="L5" s="24"/>
      <c r="M5" s="24"/>
      <c r="N5" s="24"/>
      <c r="O5" s="24"/>
      <c r="P5" s="44">
        <v>418.81049999999999</v>
      </c>
      <c r="Q5" s="32"/>
      <c r="R5" s="32"/>
      <c r="S5" s="32"/>
      <c r="T5" s="32"/>
    </row>
    <row r="6" spans="1:20" ht="79.2" x14ac:dyDescent="0.25">
      <c r="A6" s="21" t="s">
        <v>33</v>
      </c>
      <c r="B6" s="24">
        <v>132.5</v>
      </c>
      <c r="C6" s="24"/>
      <c r="D6" s="24"/>
      <c r="E6" s="24"/>
      <c r="F6" s="24"/>
      <c r="G6" s="24"/>
      <c r="H6" s="24"/>
      <c r="I6" s="24"/>
      <c r="J6" s="24"/>
      <c r="K6" s="24"/>
      <c r="L6" s="24"/>
      <c r="M6" s="24"/>
      <c r="N6" s="24"/>
      <c r="O6" s="24"/>
      <c r="P6" s="44">
        <v>132.5</v>
      </c>
      <c r="Q6" s="32"/>
      <c r="R6" s="32"/>
      <c r="S6" s="32"/>
      <c r="T6" s="32"/>
    </row>
    <row r="7" spans="1:20" ht="52.8" x14ac:dyDescent="0.25">
      <c r="A7" s="21" t="s">
        <v>34</v>
      </c>
      <c r="B7" s="24">
        <v>250</v>
      </c>
      <c r="C7" s="24"/>
      <c r="D7" s="24">
        <v>235</v>
      </c>
      <c r="E7" s="24">
        <v>280</v>
      </c>
      <c r="F7" s="24"/>
      <c r="G7" s="24">
        <v>240</v>
      </c>
      <c r="H7" s="24"/>
      <c r="I7" s="24">
        <v>31.745999999999999</v>
      </c>
      <c r="J7" s="24">
        <v>332.9</v>
      </c>
      <c r="K7" s="24">
        <v>110</v>
      </c>
      <c r="L7" s="24">
        <v>183.99472</v>
      </c>
      <c r="M7" s="24">
        <v>70</v>
      </c>
      <c r="N7" s="24">
        <v>76.599999999999994</v>
      </c>
      <c r="O7" s="24">
        <v>69.001000000000005</v>
      </c>
      <c r="P7" s="44">
        <v>1879.24172</v>
      </c>
      <c r="Q7" s="32"/>
      <c r="R7" s="32"/>
      <c r="S7" s="32"/>
      <c r="T7" s="32"/>
    </row>
    <row r="8" spans="1:20" ht="79.2" x14ac:dyDescent="0.25">
      <c r="A8" s="21" t="s">
        <v>35</v>
      </c>
      <c r="B8" s="24"/>
      <c r="C8" s="24">
        <v>456.25966</v>
      </c>
      <c r="D8" s="24">
        <v>200</v>
      </c>
      <c r="E8" s="24">
        <v>90</v>
      </c>
      <c r="F8" s="24">
        <v>41.134</v>
      </c>
      <c r="G8" s="24">
        <v>221.6</v>
      </c>
      <c r="H8" s="24"/>
      <c r="I8" s="24">
        <v>83.846000000000004</v>
      </c>
      <c r="J8" s="24">
        <v>427.45</v>
      </c>
      <c r="K8" s="24">
        <v>252</v>
      </c>
      <c r="L8" s="24">
        <v>15</v>
      </c>
      <c r="M8" s="24">
        <v>192</v>
      </c>
      <c r="N8" s="24">
        <v>268.125</v>
      </c>
      <c r="O8" s="24">
        <v>34.500999999999998</v>
      </c>
      <c r="P8" s="44">
        <v>2281.9156600000001</v>
      </c>
      <c r="Q8" s="32"/>
      <c r="R8" s="32"/>
      <c r="S8" s="32"/>
      <c r="T8" s="32"/>
    </row>
    <row r="9" spans="1:20" ht="105.6" x14ac:dyDescent="0.25">
      <c r="A9" s="21" t="s">
        <v>36</v>
      </c>
      <c r="B9" s="24"/>
      <c r="C9" s="24">
        <v>300</v>
      </c>
      <c r="D9" s="24">
        <v>100</v>
      </c>
      <c r="E9" s="24"/>
      <c r="F9" s="24"/>
      <c r="G9" s="24"/>
      <c r="H9" s="24"/>
      <c r="I9" s="24"/>
      <c r="J9" s="24">
        <v>100</v>
      </c>
      <c r="K9" s="24"/>
      <c r="L9" s="24"/>
      <c r="M9" s="24"/>
      <c r="N9" s="24"/>
      <c r="O9" s="24"/>
      <c r="P9" s="44">
        <v>500</v>
      </c>
      <c r="Q9" s="32"/>
      <c r="R9" s="32"/>
      <c r="S9" s="32"/>
      <c r="T9" s="32"/>
    </row>
    <row r="10" spans="1:20" ht="79.2" x14ac:dyDescent="0.25">
      <c r="A10" s="21" t="s">
        <v>37</v>
      </c>
      <c r="B10" s="24">
        <v>150</v>
      </c>
      <c r="C10" s="24">
        <v>264</v>
      </c>
      <c r="D10" s="24"/>
      <c r="E10" s="24"/>
      <c r="F10" s="24"/>
      <c r="G10" s="24"/>
      <c r="H10" s="24"/>
      <c r="I10" s="24"/>
      <c r="J10" s="24">
        <v>58</v>
      </c>
      <c r="K10" s="24"/>
      <c r="L10" s="24"/>
      <c r="M10" s="24"/>
      <c r="N10" s="24"/>
      <c r="O10" s="24"/>
      <c r="P10" s="44">
        <v>472</v>
      </c>
      <c r="Q10" s="32"/>
      <c r="R10" s="32"/>
      <c r="S10" s="32"/>
      <c r="T10" s="32"/>
    </row>
    <row r="11" spans="1:20" ht="316.8" x14ac:dyDescent="0.25">
      <c r="A11" s="21" t="s">
        <v>38</v>
      </c>
      <c r="B11" s="24">
        <v>15000</v>
      </c>
      <c r="C11" s="24">
        <v>11831.717070000001</v>
      </c>
      <c r="D11" s="24"/>
      <c r="E11" s="24">
        <v>2100</v>
      </c>
      <c r="F11" s="24"/>
      <c r="G11" s="24"/>
      <c r="H11" s="24">
        <v>886.75490000000002</v>
      </c>
      <c r="I11" s="24">
        <v>130</v>
      </c>
      <c r="J11" s="24"/>
      <c r="K11" s="24">
        <v>2100</v>
      </c>
      <c r="L11" s="24"/>
      <c r="M11" s="24">
        <v>1700</v>
      </c>
      <c r="N11" s="24"/>
      <c r="O11" s="24"/>
      <c r="P11" s="44">
        <v>33748.471969999999</v>
      </c>
      <c r="Q11" s="32"/>
      <c r="R11" s="32"/>
      <c r="S11" s="32"/>
      <c r="T11" s="32"/>
    </row>
    <row r="12" spans="1:20" ht="158.4" x14ac:dyDescent="0.25">
      <c r="A12" s="21" t="s">
        <v>39</v>
      </c>
      <c r="B12" s="24">
        <v>81198.350760000001</v>
      </c>
      <c r="C12" s="24">
        <v>40000</v>
      </c>
      <c r="D12" s="24">
        <v>21880.672999999999</v>
      </c>
      <c r="E12" s="24"/>
      <c r="F12" s="24"/>
      <c r="G12" s="24">
        <v>4000</v>
      </c>
      <c r="H12" s="24">
        <v>10601.433000000001</v>
      </c>
      <c r="I12" s="24">
        <v>1161</v>
      </c>
      <c r="J12" s="24">
        <v>12508.95</v>
      </c>
      <c r="K12" s="24">
        <v>9112.1020000000008</v>
      </c>
      <c r="L12" s="24">
        <v>9920</v>
      </c>
      <c r="M12" s="24">
        <v>7307.5</v>
      </c>
      <c r="N12" s="24">
        <v>12951.8</v>
      </c>
      <c r="O12" s="24"/>
      <c r="P12" s="44">
        <v>210641.80876000001</v>
      </c>
      <c r="Q12" s="32"/>
      <c r="R12" s="32"/>
      <c r="S12" s="32"/>
      <c r="T12" s="32"/>
    </row>
    <row r="13" spans="1:20" ht="92.4" x14ac:dyDescent="0.25">
      <c r="A13" s="21" t="s">
        <v>40</v>
      </c>
      <c r="B13" s="24"/>
      <c r="C13" s="24"/>
      <c r="D13" s="24"/>
      <c r="E13" s="24">
        <v>1400</v>
      </c>
      <c r="F13" s="24"/>
      <c r="G13" s="24"/>
      <c r="H13" s="24">
        <v>1467.7</v>
      </c>
      <c r="I13" s="24">
        <v>150</v>
      </c>
      <c r="J13" s="24">
        <v>1892</v>
      </c>
      <c r="K13" s="24">
        <v>1789.691</v>
      </c>
      <c r="L13" s="24"/>
      <c r="M13" s="24">
        <v>1921.8</v>
      </c>
      <c r="N13" s="24">
        <v>50</v>
      </c>
      <c r="O13" s="24"/>
      <c r="P13" s="44">
        <v>8671.1910000000007</v>
      </c>
      <c r="Q13" s="32"/>
      <c r="R13" s="32"/>
      <c r="S13" s="32"/>
      <c r="T13" s="32"/>
    </row>
    <row r="14" spans="1:20" ht="132" x14ac:dyDescent="0.25">
      <c r="A14" s="21" t="s">
        <v>41</v>
      </c>
      <c r="B14" s="24">
        <v>3.8</v>
      </c>
      <c r="C14" s="24"/>
      <c r="D14" s="24"/>
      <c r="E14" s="24"/>
      <c r="F14" s="24"/>
      <c r="G14" s="24"/>
      <c r="H14" s="24">
        <v>3.7250000000000001</v>
      </c>
      <c r="I14" s="24"/>
      <c r="J14" s="24"/>
      <c r="K14" s="24">
        <v>4.0101599999999999</v>
      </c>
      <c r="L14" s="24"/>
      <c r="M14" s="24">
        <v>10.3</v>
      </c>
      <c r="N14" s="24"/>
      <c r="O14" s="24"/>
      <c r="P14" s="44">
        <v>21.835159999999998</v>
      </c>
      <c r="Q14" s="32"/>
      <c r="R14" s="32"/>
      <c r="S14" s="32"/>
      <c r="T14" s="32"/>
    </row>
    <row r="15" spans="1:20" ht="118.8" x14ac:dyDescent="0.25">
      <c r="A15" s="21" t="s">
        <v>42</v>
      </c>
      <c r="B15" s="24"/>
      <c r="C15" s="24">
        <v>707</v>
      </c>
      <c r="D15" s="24"/>
      <c r="E15" s="24">
        <v>225</v>
      </c>
      <c r="F15" s="24"/>
      <c r="G15" s="24"/>
      <c r="H15" s="24">
        <v>25.3</v>
      </c>
      <c r="I15" s="24"/>
      <c r="J15" s="24"/>
      <c r="K15" s="24">
        <v>100</v>
      </c>
      <c r="L15" s="24"/>
      <c r="M15" s="24">
        <v>144.4</v>
      </c>
      <c r="N15" s="24">
        <v>200</v>
      </c>
      <c r="O15" s="24"/>
      <c r="P15" s="44">
        <v>1401.7</v>
      </c>
      <c r="Q15" s="32"/>
      <c r="R15" s="32"/>
      <c r="S15" s="32"/>
      <c r="T15" s="32"/>
    </row>
    <row r="16" spans="1:20" ht="118.8" x14ac:dyDescent="0.25">
      <c r="A16" s="21" t="s">
        <v>43</v>
      </c>
      <c r="B16" s="24">
        <v>73334.358049999995</v>
      </c>
      <c r="C16" s="24"/>
      <c r="D16" s="24">
        <v>6757.6260000000002</v>
      </c>
      <c r="E16" s="24"/>
      <c r="F16" s="24"/>
      <c r="G16" s="24">
        <v>1800</v>
      </c>
      <c r="H16" s="24">
        <v>3326.049</v>
      </c>
      <c r="I16" s="24">
        <v>1342</v>
      </c>
      <c r="J16" s="24">
        <v>5000</v>
      </c>
      <c r="K16" s="24">
        <v>3460.5</v>
      </c>
      <c r="L16" s="24">
        <v>2250</v>
      </c>
      <c r="M16" s="24">
        <v>1914.35</v>
      </c>
      <c r="N16" s="24">
        <v>3700</v>
      </c>
      <c r="O16" s="24"/>
      <c r="P16" s="44">
        <v>102884.88305</v>
      </c>
      <c r="Q16" s="32"/>
      <c r="R16" s="32"/>
      <c r="S16" s="32"/>
      <c r="T16" s="32"/>
    </row>
    <row r="17" spans="1:20" ht="92.4" x14ac:dyDescent="0.25">
      <c r="A17" s="21" t="s">
        <v>44</v>
      </c>
      <c r="B17" s="24">
        <v>2375.4303300000001</v>
      </c>
      <c r="C17" s="24"/>
      <c r="D17" s="24">
        <v>200.14003</v>
      </c>
      <c r="E17" s="24"/>
      <c r="F17" s="24"/>
      <c r="G17" s="24"/>
      <c r="H17" s="24">
        <v>88.200999999999993</v>
      </c>
      <c r="I17" s="24"/>
      <c r="J17" s="24">
        <v>374.976</v>
      </c>
      <c r="K17" s="24"/>
      <c r="L17" s="24"/>
      <c r="M17" s="24">
        <v>114.3</v>
      </c>
      <c r="N17" s="24"/>
      <c r="O17" s="24"/>
      <c r="P17" s="44">
        <v>3153.04736</v>
      </c>
      <c r="Q17" s="32"/>
      <c r="R17" s="32"/>
      <c r="S17" s="32"/>
      <c r="T17" s="32"/>
    </row>
    <row r="18" spans="1:20" ht="79.2" x14ac:dyDescent="0.25">
      <c r="A18" s="21" t="s">
        <v>45</v>
      </c>
      <c r="B18" s="24"/>
      <c r="C18" s="24"/>
      <c r="D18" s="24"/>
      <c r="E18" s="24"/>
      <c r="F18" s="24"/>
      <c r="G18" s="24"/>
      <c r="H18" s="24"/>
      <c r="I18" s="24"/>
      <c r="J18" s="24"/>
      <c r="K18" s="24">
        <v>84.63</v>
      </c>
      <c r="L18" s="24"/>
      <c r="M18" s="24"/>
      <c r="N18" s="24"/>
      <c r="O18" s="24"/>
      <c r="P18" s="44">
        <v>84.63</v>
      </c>
      <c r="Q18" s="32"/>
      <c r="R18" s="32"/>
      <c r="S18" s="32"/>
      <c r="T18" s="32"/>
    </row>
    <row r="19" spans="1:20" ht="52.8" x14ac:dyDescent="0.25">
      <c r="A19" s="21" t="s">
        <v>46</v>
      </c>
      <c r="B19" s="24"/>
      <c r="C19" s="24"/>
      <c r="D19" s="24"/>
      <c r="E19" s="24"/>
      <c r="F19" s="24"/>
      <c r="G19" s="24"/>
      <c r="H19" s="24"/>
      <c r="I19" s="24"/>
      <c r="J19" s="24">
        <v>38427</v>
      </c>
      <c r="K19" s="24"/>
      <c r="L19" s="24"/>
      <c r="M19" s="24"/>
      <c r="N19" s="24"/>
      <c r="O19" s="24"/>
      <c r="P19" s="44">
        <v>38427</v>
      </c>
      <c r="Q19" s="32"/>
      <c r="R19" s="32"/>
      <c r="S19" s="32"/>
      <c r="T19" s="32"/>
    </row>
    <row r="20" spans="1:20" ht="39.6" x14ac:dyDescent="0.25">
      <c r="A20" s="21" t="s">
        <v>47</v>
      </c>
      <c r="B20" s="24"/>
      <c r="C20" s="24"/>
      <c r="D20" s="24"/>
      <c r="E20" s="24"/>
      <c r="F20" s="24"/>
      <c r="G20" s="24"/>
      <c r="H20" s="24"/>
      <c r="I20" s="24"/>
      <c r="J20" s="24"/>
      <c r="K20" s="24"/>
      <c r="L20" s="24"/>
      <c r="M20" s="24"/>
      <c r="N20" s="24"/>
      <c r="O20" s="24">
        <v>332.55</v>
      </c>
      <c r="P20" s="44">
        <v>332.55</v>
      </c>
      <c r="Q20" s="32"/>
      <c r="R20" s="32"/>
      <c r="S20" s="32"/>
      <c r="T20" s="32"/>
    </row>
    <row r="21" spans="1:20" ht="79.2" x14ac:dyDescent="0.25">
      <c r="A21" s="21" t="s">
        <v>48</v>
      </c>
      <c r="B21" s="24"/>
      <c r="C21" s="24">
        <v>14955.53155</v>
      </c>
      <c r="D21" s="24"/>
      <c r="E21" s="24"/>
      <c r="F21" s="24"/>
      <c r="G21" s="24"/>
      <c r="H21" s="24"/>
      <c r="I21" s="24"/>
      <c r="J21" s="24"/>
      <c r="K21" s="24"/>
      <c r="L21" s="24"/>
      <c r="M21" s="24"/>
      <c r="N21" s="24"/>
      <c r="O21" s="24"/>
      <c r="P21" s="44">
        <v>14955.53155</v>
      </c>
      <c r="Q21" s="32"/>
      <c r="R21" s="32"/>
      <c r="S21" s="32"/>
      <c r="T21" s="32"/>
    </row>
    <row r="22" spans="1:20" ht="39.6" x14ac:dyDescent="0.25">
      <c r="A22" s="21" t="s">
        <v>49</v>
      </c>
      <c r="B22" s="24"/>
      <c r="C22" s="24"/>
      <c r="D22" s="24">
        <v>57.61318</v>
      </c>
      <c r="E22" s="24"/>
      <c r="F22" s="24"/>
      <c r="G22" s="24"/>
      <c r="H22" s="24"/>
      <c r="I22" s="24"/>
      <c r="J22" s="24"/>
      <c r="K22" s="24"/>
      <c r="L22" s="24"/>
      <c r="M22" s="24"/>
      <c r="N22" s="24"/>
      <c r="O22" s="24"/>
      <c r="P22" s="44">
        <v>57.61318</v>
      </c>
      <c r="Q22" s="32"/>
      <c r="R22" s="32"/>
      <c r="S22" s="32"/>
      <c r="T22" s="32"/>
    </row>
    <row r="23" spans="1:20" ht="66" x14ac:dyDescent="0.25">
      <c r="A23" s="21" t="s">
        <v>50</v>
      </c>
      <c r="B23" s="24">
        <v>13030.415999999999</v>
      </c>
      <c r="C23" s="24">
        <v>5671.5119999999997</v>
      </c>
      <c r="D23" s="24">
        <v>1203.048</v>
      </c>
      <c r="E23" s="24">
        <v>953.06399999999996</v>
      </c>
      <c r="F23" s="24">
        <v>359.35199999999998</v>
      </c>
      <c r="G23" s="24">
        <v>593.71199999999999</v>
      </c>
      <c r="H23" s="24">
        <v>468.72</v>
      </c>
      <c r="I23" s="24">
        <v>214.83</v>
      </c>
      <c r="J23" s="24">
        <v>1765.5119999999999</v>
      </c>
      <c r="K23" s="24">
        <v>406.22399999999999</v>
      </c>
      <c r="L23" s="24">
        <v>1184.82</v>
      </c>
      <c r="M23" s="24">
        <v>947.85599999999999</v>
      </c>
      <c r="N23" s="24">
        <v>914.00400000000002</v>
      </c>
      <c r="O23" s="24">
        <v>929.64</v>
      </c>
      <c r="P23" s="44">
        <v>28642.71</v>
      </c>
      <c r="Q23" s="32"/>
      <c r="R23" s="32"/>
      <c r="S23" s="32"/>
      <c r="T23" s="32"/>
    </row>
    <row r="24" spans="1:20" ht="66" x14ac:dyDescent="0.25">
      <c r="A24" s="21" t="s">
        <v>51</v>
      </c>
      <c r="B24" s="24">
        <v>6.9999999999999999E-4</v>
      </c>
      <c r="C24" s="24"/>
      <c r="D24" s="24"/>
      <c r="E24" s="24"/>
      <c r="F24" s="24"/>
      <c r="G24" s="24"/>
      <c r="H24" s="24"/>
      <c r="I24" s="24"/>
      <c r="J24" s="24"/>
      <c r="K24" s="24"/>
      <c r="L24" s="24"/>
      <c r="M24" s="24"/>
      <c r="N24" s="24"/>
      <c r="O24" s="24"/>
      <c r="P24" s="44">
        <v>6.9999999999999999E-4</v>
      </c>
      <c r="Q24" s="32"/>
      <c r="R24" s="32"/>
      <c r="S24" s="32"/>
      <c r="T24" s="32"/>
    </row>
    <row r="25" spans="1:20" ht="66" x14ac:dyDescent="0.25">
      <c r="A25" s="21" t="s">
        <v>52</v>
      </c>
      <c r="B25" s="24">
        <v>10868.78032</v>
      </c>
      <c r="C25" s="24">
        <v>5899.6755300000004</v>
      </c>
      <c r="D25" s="24">
        <v>964.01413000000002</v>
      </c>
      <c r="E25" s="24">
        <v>906.21874000000003</v>
      </c>
      <c r="F25" s="24">
        <v>124.3575</v>
      </c>
      <c r="G25" s="24"/>
      <c r="H25" s="24"/>
      <c r="I25" s="24">
        <v>83.446160000000006</v>
      </c>
      <c r="J25" s="24">
        <v>2481.3054699999998</v>
      </c>
      <c r="K25" s="24"/>
      <c r="L25" s="24"/>
      <c r="M25" s="24">
        <v>472.10392000000002</v>
      </c>
      <c r="N25" s="24">
        <v>469.50637999999998</v>
      </c>
      <c r="O25" s="24">
        <v>408.13936000000001</v>
      </c>
      <c r="P25" s="44">
        <v>22677.54751</v>
      </c>
      <c r="Q25" s="32"/>
      <c r="R25" s="32"/>
      <c r="S25" s="32"/>
      <c r="T25" s="32"/>
    </row>
    <row r="26" spans="1:20" x14ac:dyDescent="0.25">
      <c r="A26" s="22" t="s">
        <v>53</v>
      </c>
      <c r="B26" s="25">
        <v>196343.63615999999</v>
      </c>
      <c r="C26" s="25">
        <v>80585.695810000005</v>
      </c>
      <c r="D26" s="25">
        <v>32414.11434</v>
      </c>
      <c r="E26" s="25">
        <v>5954.2827399999996</v>
      </c>
      <c r="F26" s="25">
        <v>524.84349999999995</v>
      </c>
      <c r="G26" s="25">
        <v>8770.5120000000006</v>
      </c>
      <c r="H26" s="25">
        <v>16867.882900000001</v>
      </c>
      <c r="I26" s="25">
        <v>3196.86816</v>
      </c>
      <c r="J26" s="25">
        <v>63368.09347</v>
      </c>
      <c r="K26" s="25">
        <v>21432.307659999999</v>
      </c>
      <c r="L26" s="25">
        <v>13553.81472</v>
      </c>
      <c r="M26" s="25">
        <v>14794.609920000001</v>
      </c>
      <c r="N26" s="25">
        <v>18630.035380000001</v>
      </c>
      <c r="O26" s="25">
        <v>2379.0073600000001</v>
      </c>
      <c r="P26" s="44">
        <v>478815.70412000001</v>
      </c>
      <c r="Q26" s="40"/>
      <c r="R26" s="40"/>
      <c r="S26" s="40"/>
      <c r="T26" s="40"/>
    </row>
    <row r="27" spans="1:20" x14ac:dyDescent="0.25">
      <c r="B27" s="41"/>
      <c r="C27" s="41"/>
      <c r="D27" s="41"/>
      <c r="E27" s="41"/>
      <c r="F27" s="41"/>
      <c r="G27" s="41"/>
      <c r="H27" s="41"/>
      <c r="I27" s="41"/>
      <c r="J27" s="41"/>
      <c r="K27" s="41"/>
      <c r="L27" s="41"/>
      <c r="M27" s="41"/>
      <c r="N27" s="41"/>
      <c r="O27" s="41"/>
      <c r="P27" s="41"/>
    </row>
    <row r="28" spans="1:20" x14ac:dyDescent="0.25">
      <c r="A28" s="36" t="s">
        <v>30</v>
      </c>
      <c r="B28" s="45">
        <f>Учреждения!B83+'Муниципальные районы'!P26</f>
        <v>2252877.8284399998</v>
      </c>
      <c r="C28" s="41"/>
      <c r="D28" s="41"/>
      <c r="E28" s="41"/>
      <c r="F28" s="41"/>
      <c r="G28" s="41"/>
      <c r="H28" s="41"/>
      <c r="I28" s="41"/>
      <c r="J28" s="41"/>
      <c r="K28" s="41"/>
      <c r="L28" s="41"/>
      <c r="M28" s="41"/>
      <c r="N28" s="41"/>
      <c r="O28" s="41"/>
      <c r="P28" s="41"/>
    </row>
    <row r="29" spans="1:20" ht="32.25" customHeight="1" x14ac:dyDescent="0.25">
      <c r="A29" s="36" t="str">
        <f>CONCATENATE("Остатки бюджетных средств на ",C2,"г.")</f>
        <v>Остатки бюджетных средств на 04.09.2020г.</v>
      </c>
      <c r="B29" s="45">
        <v>670418.1</v>
      </c>
      <c r="C29" s="41"/>
      <c r="D29" s="41"/>
      <c r="E29" s="41"/>
      <c r="F29" s="41"/>
      <c r="G29" s="41"/>
      <c r="H29" s="41"/>
      <c r="I29" s="41"/>
      <c r="J29" s="41"/>
      <c r="K29" s="41"/>
      <c r="L29" s="41"/>
      <c r="M29" s="41"/>
      <c r="N29" s="41"/>
      <c r="O29" s="41"/>
      <c r="P29" s="41"/>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2020-09-16T22:47:16Z</dcterms:modified>
</cp:coreProperties>
</file>