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65" windowWidth="14805" windowHeight="7950"/>
  </bookViews>
  <sheets>
    <sheet name="Бюджетополучатели" sheetId="1" r:id="rId1"/>
    <sheet name="Муниципальные районы" sheetId="2" r:id="rId2"/>
  </sheets>
  <definedNames>
    <definedName name="Date">Бюджетополучатели!$E$8</definedName>
    <definedName name="EndData">Бюджетополучатели!$E$5</definedName>
    <definedName name="EndData1">Бюджетополучатели!$E$2</definedName>
    <definedName name="EndData2">'Муниципальные районы'!$A$1</definedName>
    <definedName name="EndDate">Бюджетополучатели!$E$9</definedName>
    <definedName name="period">Бюджетополучатели!$E$6</definedName>
    <definedName name="StartData">Бюджетополучатели!$E$4</definedName>
    <definedName name="StartData1">Бюджетополучатели!$E$1</definedName>
    <definedName name="Year">Бюджетополучатели!$E$7</definedName>
    <definedName name="_xlnm.Print_Titles" localSheetId="0">Бюджетополучатели!$35:$36</definedName>
    <definedName name="_xlnm.Print_Titles" localSheetId="1">'Муниципальные районы'!$1:$3</definedName>
    <definedName name="_xlnm.Print_Area" localSheetId="0">Бюджетополучатели!$A$1:$D$80</definedName>
    <definedName name="_xlnm.Print_Area" localSheetId="1">'Муниципальные районы'!$A$1:$P$46</definedName>
  </definedNames>
  <calcPr calcId="162913" refMode="R1C1"/>
</workbook>
</file>

<file path=xl/calcChain.xml><?xml version="1.0" encoding="utf-8"?>
<calcChain xmlns="http://schemas.openxmlformats.org/spreadsheetml/2006/main">
  <c r="D13" i="1" l="1"/>
  <c r="D10" i="1" l="1"/>
  <c r="D9" i="1" s="1"/>
  <c r="D6" i="1" s="1"/>
  <c r="E3" i="1" l="1"/>
  <c r="H1" i="1" l="1"/>
  <c r="F1" i="1" l="1"/>
  <c r="E6" i="1" s="1"/>
  <c r="A2" i="1" s="1"/>
  <c r="G3" i="1" l="1"/>
  <c r="F3" i="1" l="1"/>
  <c r="A2" i="2"/>
  <c r="G1" i="1" l="1"/>
  <c r="A5" i="1" s="1"/>
  <c r="G2" i="1"/>
  <c r="F2" i="1"/>
</calcChain>
</file>

<file path=xl/sharedStrings.xml><?xml version="1.0" encoding="utf-8"?>
<sst xmlns="http://schemas.openxmlformats.org/spreadsheetml/2006/main" count="136" uniqueCount="135">
  <si>
    <t>тыс.рублей</t>
  </si>
  <si>
    <t>Собственные доходы</t>
  </si>
  <si>
    <t>Всего</t>
  </si>
  <si>
    <t xml:space="preserve">в том числе: </t>
  </si>
  <si>
    <t>Оплата труда</t>
  </si>
  <si>
    <t>Начисления на выплаты по оплате труда</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</si>
  <si>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</si>
  <si>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</si>
  <si>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</si>
  <si>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БАЛАНС</t>
  </si>
  <si>
    <t>Финансовая помощь из федерального бюджета</t>
  </si>
  <si>
    <t>в т.ч. целевые средства</t>
  </si>
  <si>
    <t>ИТОГО ДОХОДОВ</t>
  </si>
  <si>
    <t>ИТОГО РАСХОДОВ</t>
  </si>
  <si>
    <t>из них:</t>
  </si>
  <si>
    <t>целевые средства:</t>
  </si>
  <si>
    <t>Расшифровка расходов:</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</si>
  <si>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</si>
  <si>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</si>
  <si>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</si>
  <si>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</si>
  <si>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</si>
  <si>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</si>
  <si>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</si>
  <si>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</si>
  <si>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</si>
  <si>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</si>
  <si>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</si>
  <si>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</si>
  <si>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</si>
  <si>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</si>
  <si>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</si>
  <si>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</si>
  <si>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01.01.2020</t>
  </si>
  <si>
    <t>01.08.2020</t>
  </si>
  <si>
    <t>Дотации на выравнивание бюджетной обеспеченности муниципальных районов (городских округов)</t>
  </si>
  <si>
    <t>Дотации на поддержку мер по обеспечению сбалансированности бюджетов</t>
  </si>
  <si>
    <t>Субсидии местным бюджетам на софинансирование оплаты труда работников муниципальных учреждений</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</si>
  <si>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</si>
  <si>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Субсидии местным бюджетам на реализацию мероприятий Инвестиционной  программы Камчатского края</t>
  </si>
  <si>
    <t>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 предусмотренной законом Камчатского края</t>
  </si>
  <si>
    <t>Субвенции муниципальным районам в Камчатском крае для осуществления  полномочий органов государственной власти Камчатского края по расчету и предоставлению дотаций  бюджетам поселений</t>
  </si>
  <si>
    <t>Субвенции для осуществления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t>
  </si>
  <si>
    <t>Субвенции для осуществления отдельных  государственных полномочий Камчатского края  по социальному обслуживанию граждан в Камчатском крае</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</si>
  <si>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</si>
  <si>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для осуществления  государственных полномочий Камчатского края по вопросам предоставления мер социальной поддержки отдельным категориям граждан, проживающих в Камчатском крае, по проезду на автомобильном транспорте общего пользования городского сообщения</t>
  </si>
  <si>
    <t>Субвенции для осуществления  государственных полномочий по опеке и попечительству в Камчатском крае в части  расходов на выплату вознаграждения опекунам совершеннолетних недееспособных граждан, проживающим в Камчатском крае</t>
  </si>
  <si>
    <t>Субвенции для осуществления  государственных полномочий по опеке и попечительству в Камчатском крае в части социальной поддержки детей-сирот и детей, оставшихся без попечения родителей, переданных под опеку или попечительство (за исключением детей-сирот и детей, оставшихся без попечения родителей, переданных под опеку или попечительство, обучающихся в федеральных образовательных организациях), на предоставление дополнительной меры социальной поддержки по содержанию отдельных лиц из числа детей-сирот и детей, оставшихся без попечения родителей, обучающихся в общеобразовательных организациях и ранее находившихся под попечительством, попечителям которых выплачивались денежные средства на их содержание, на выплату ежемесячного вознаграждения приемным родителям, на организацию подготовки лиц, желающих принять на воспитание в свою семью ребенка, оставшегося без попечения родителей</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</si>
  <si>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Камчатском крае, по обеспечению дополнительного образования детей в муниципальных общеобразовательных организациях в Камчатском крае</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</si>
  <si>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</si>
  <si>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ежемесячной доплаты к заработной плате педагогическим работникам, имеющим ученые степени доктора наук, кандидата наук, государственные награды СССР, РСФСР и Российской Федерации, в отдельных муниципальных образовательных организациях в Камчатском крае</t>
  </si>
  <si>
    <t>Субвенции для осуществления  государственных полномочий  Камчатского края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</si>
  <si>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t>
  </si>
  <si>
    <t>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t>
  </si>
  <si>
    <t>Субвенции для осуществления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t>
  </si>
  <si>
    <t>Субвенции на осуществление  государственных полномочий Камчатского края по организации проведения мероприятий при осуществлении деятельности по обращению с животными без владельцев в Камчатском крае</t>
  </si>
  <si>
    <t>Субвенции на выполнение государственных полномочий Камчатского края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</si>
  <si>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 индивидуальных предпринимателей и граждан и по проведению проверок при осуществлении лицензионного контроля в отношении юридических лиц, индивидуальных предпринимателей, осуществляющих деятельность по управлению многоквартирными домами на основании лицензии</t>
  </si>
  <si>
    <t>Расходы, связанные с особым режимом безопасного функционирования закрытых административно-территориальных образований</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</si>
  <si>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</si>
  <si>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Осуществление первичного воинского учета на территориях, где отсутствуют военные комиссариаты</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</si>
  <si>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</si>
  <si>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</si>
  <si>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Выплата единовременного пособия при всех формах устройства детей, лишенных родительского попечения, в семью</t>
  </si>
  <si>
    <t>Финансовое обеспечение дорожной деятельности в рамках реализации национального проекта "Безопасные и качественные автомобильные дороги"</t>
  </si>
  <si>
    <t>Создание виртуальных концертных залов</t>
  </si>
  <si>
    <t>Создание модельных муниципальных библиотек</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</si>
  <si>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</si>
  <si>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Реализация программ формирования современной городской среды</t>
  </si>
  <si>
    <t>Осуществление переданных полномочий Российской Федерации на государственную регистрацию актов гражданского состояния</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</si>
  <si>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</si>
  <si>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t>
  </si>
  <si>
    <t>Мероприятия государственной программы Российской Федерации "Доступная среда"</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</si>
  <si>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</si>
  <si>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Всего:</t>
  </si>
  <si>
    <t>Законодательное Собрание Камчатского края</t>
  </si>
  <si>
    <t>Контрольно-счетная палата Камчатского края</t>
  </si>
  <si>
    <t>Правительство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</si>
  <si>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</si>
  <si>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</si>
  <si>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</si>
  <si>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</si>
  <si>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</si>
  <si>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</si>
  <si>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</si>
  <si>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</si>
  <si>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</si>
  <si>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</si>
  <si>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</si>
  <si>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</si>
  <si>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</si>
  <si>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</si>
  <si>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</si>
  <si>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</si>
  <si>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</si>
  <si>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</si>
  <si>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Региональная служба по тарифам и ценам Камчатского края</t>
  </si>
  <si>
    <t>Инспекция государственного технического надзора Камчатского края</t>
  </si>
  <si>
    <t>Инспекция государственного строительного надзора Камчатского края</t>
  </si>
  <si>
    <t>Государственная жилищная инспекция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</si>
  <si>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</si>
  <si>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</si>
  <si>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</si>
  <si>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</si>
  <si>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Петропавловск-Камчатская городская территориальная избирательная комиссия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</si>
  <si>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</si>
  <si>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</si>
  <si>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</si>
  <si>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</si>
  <si>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</si>
  <si>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Министерство территориального развития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</si>
  <si>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</si>
  <si>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</si>
  <si>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записи актов гражданского состояния и архивного дела Камчатского края</t>
  </si>
  <si>
    <t>Агентство по делам молодежи Камчатского края</t>
  </si>
  <si>
    <t>Министерство инвестиций и предпринимательства Камчатского края</t>
  </si>
  <si>
    <t>31.07.2020</t>
  </si>
  <si>
    <t>01.07.2020</t>
  </si>
  <si>
    <t>Остатки средств на 01.08.2020 года</t>
  </si>
  <si>
    <t>Иные межбюджетные трансферты на обеспечение деятельности депутатов Государственной Думы и их помощников в избирательных округах</t>
  </si>
  <si>
    <t>Иные межбюджетные трансферты на обеспечение деятельности членов Совета Федерации и их помощников в субъектах Российской Федерации</t>
  </si>
  <si>
    <t xml:space="preserve">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t>
  </si>
  <si>
    <t>Возмещение выпадающих доходов энергоснабжающим организациям Камчатского края в связи с доведением цен (тарифов) на электрическую энергию (мощность) до базовых уровней цен (тарифов) за счет средств, предоставляемых в виде безвозмездных целевых взносов субъектом оптового рынка</t>
  </si>
  <si>
    <t>Иные межбюджетные трансферты на 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</si>
  <si>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Иные межбюджетные трансферты на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Российской Федерации</t>
  </si>
  <si>
    <t>Субсидии на компенсацию отдельным категориям граждан оплаты взноса на капитальный ремонт общего имущества в многоквартирном доме</t>
  </si>
  <si>
    <t>Дотации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 за счет средств резервного фонда Правительства Российской Федерации</t>
  </si>
  <si>
    <t>Дотации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t>
  </si>
  <si>
    <t>Субсидии на выплату региональных социальных доплат к пенсии</t>
  </si>
  <si>
    <t>Субвенции на оплату жилищно-коммунальных услуг отдельным категориям граждан</t>
  </si>
  <si>
    <t>Субсидии на осуществление ежемесячных выплат на детей в возрасте от трех до семи лет включительно</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</si>
  <si>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за счет средств резервного фонда Правительства Российской Федерации</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</si>
  <si>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</si>
  <si>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Субвенции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t>
  </si>
  <si>
    <t>Дотации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</si>
</sst>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3" x14ac:knownFonts="1">
    <font>
      <sz val="11"/>
      <color theme="1"/>
      <name val="Calibri"/>
      <family val="2"/>
      <scheme val="minor"/>
    </font>
    <font>
      <sz val="11"/>
      <color theme="1"/>
      <name val="Calibri"/>
      <family val="2"/>
      <charset val="204"/>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9"/>
      <name val="Times New Roman"/>
      <family val="1"/>
      <charset val="204"/>
    </font>
    <font>
      <sz val="10"/>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b/>
      <sz val="11"/>
      <color theme="1"/>
      <name val="Times New Roman"/>
      <family val="1"/>
      <charset val="204"/>
    </font>
    <font>
      <sz val="12"/>
      <color theme="0"/>
      <name val="Times New Roman"/>
      <family val="1"/>
    </font>
    <font>
      <sz val="11"/>
      <color theme="0"/>
      <name val="Calibri"/>
      <family val="2"/>
      <scheme val="minor"/>
    </font>
    <font>
      <b/>
      <sz val="11"/>
      <name val="Times New Roman"/>
      <family val="1"/>
    </font>
    <font>
      <i/>
      <sz val="11"/>
      <name val="Times New Roman"/>
      <family val="1"/>
    </font>
    <font>
      <b/>
      <i/>
      <sz val="11"/>
      <name val="Times New Roman"/>
      <family val="1"/>
    </font>
    <font>
      <sz val="11"/>
      <color theme="0" tint="-0.34998626667073579"/>
      <name val="Calibri"/>
      <family val="2"/>
      <scheme val="minor"/>
    </font>
    <font>
      <sz val="11"/>
      <color theme="1"/>
      <name val="Calibri"/>
      <family val="2"/>
      <scheme val="minor"/>
    </font>
    <font>
      <sz val="10"/>
      <name val="Arial"/>
      <family val="2"/>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1" fillId="0" borderId="0"/>
    <xf numFmtId="0" fontId="1" fillId="0" borderId="0"/>
    <xf numFmtId="0" fontId="21" fillId="0" borderId="0"/>
    <xf numFmtId="0" fontId="22" fillId="0" borderId="0"/>
    <xf numFmtId="0" fontId="22" fillId="0" borderId="0" applyNumberFormat="0" applyBorder="0" applyAlignment="0"/>
  </cellStyleXfs>
  <cellXfs count="59">
    <xf numFmtId="0" fontId="0" fillId="0" borderId="0" xfId="0"/>
    <xf numFmtId="0" fontId="3" fillId="0" borderId="0" xfId="0" applyFont="1" applyAlignment="1">
      <alignment wrapText="1"/>
    </xf>
    <xf numFmtId="0" fontId="3" fillId="0" borderId="0" xfId="0" applyFont="1" applyAlignment="1">
      <alignment horizontal="center" wrapText="1"/>
    </xf>
    <xf numFmtId="0" fontId="4" fillId="0" borderId="0" xfId="0" applyFont="1" applyAlignment="1">
      <alignment wrapText="1"/>
    </xf>
    <xf numFmtId="0" fontId="4" fillId="0" borderId="0" xfId="0" applyFont="1" applyBorder="1" applyAlignment="1"/>
    <xf numFmtId="0" fontId="4" fillId="0" borderId="0" xfId="0" applyFont="1"/>
    <xf numFmtId="0" fontId="5" fillId="0" borderId="0" xfId="0" applyFont="1" applyBorder="1" applyAlignment="1">
      <alignment horizontal="right"/>
    </xf>
    <xf numFmtId="164" fontId="4" fillId="0" borderId="4" xfId="0" applyNumberFormat="1" applyFont="1" applyFill="1" applyBorder="1" applyAlignment="1">
      <alignment horizontal="right" wrapText="1"/>
    </xf>
    <xf numFmtId="164" fontId="3" fillId="0" borderId="4" xfId="0" applyNumberFormat="1" applyFont="1" applyFill="1" applyBorder="1" applyAlignment="1">
      <alignment horizontal="right" wrapText="1"/>
    </xf>
    <xf numFmtId="164" fontId="4" fillId="0" borderId="4" xfId="0" applyNumberFormat="1" applyFont="1" applyFill="1" applyBorder="1" applyAlignment="1">
      <alignment horizontal="right" vertical="center" wrapText="1"/>
    </xf>
    <xf numFmtId="0" fontId="3" fillId="0" borderId="0" xfId="0" applyFont="1" applyFill="1" applyBorder="1" applyAlignment="1">
      <alignment horizontal="left" wrapText="1"/>
    </xf>
    <xf numFmtId="0" fontId="4" fillId="0" borderId="0" xfId="0" applyFont="1" applyFill="1" applyBorder="1"/>
    <xf numFmtId="49" fontId="4" fillId="0" borderId="4" xfId="0" applyNumberFormat="1" applyFont="1" applyBorder="1" applyAlignment="1">
      <alignment horizontal="left" vertical="center" wrapText="1"/>
    </xf>
    <xf numFmtId="0" fontId="6" fillId="2" borderId="0" xfId="0" applyFont="1" applyFill="1" applyBorder="1" applyAlignment="1"/>
    <xf numFmtId="164" fontId="8" fillId="2" borderId="4" xfId="0" applyNumberFormat="1" applyFont="1" applyFill="1" applyBorder="1" applyAlignment="1">
      <alignment horizontal="center" vertical="center" wrapText="1"/>
    </xf>
    <xf numFmtId="49" fontId="7" fillId="2" borderId="4" xfId="0" applyNumberFormat="1" applyFont="1" applyFill="1" applyBorder="1" applyAlignment="1">
      <alignment horizontal="left" wrapText="1"/>
    </xf>
    <xf numFmtId="0" fontId="9" fillId="0" borderId="0" xfId="0" applyFont="1"/>
    <xf numFmtId="0" fontId="10" fillId="0" borderId="0" xfId="0" applyFont="1"/>
    <xf numFmtId="0" fontId="12" fillId="0" borderId="0" xfId="0" applyFont="1"/>
    <xf numFmtId="0" fontId="13" fillId="2" borderId="0" xfId="0" applyFont="1" applyFill="1" applyBorder="1" applyAlignment="1"/>
    <xf numFmtId="0" fontId="14" fillId="0" borderId="4" xfId="0" applyFont="1" applyBorder="1" applyAlignment="1">
      <alignment horizontal="center" vertical="center" wrapText="1"/>
    </xf>
    <xf numFmtId="0" fontId="15" fillId="0" borderId="0" xfId="0" applyFont="1"/>
    <xf numFmtId="0" fontId="16" fillId="0" borderId="0" xfId="0" applyFont="1"/>
    <xf numFmtId="164" fontId="3" fillId="0" borderId="0" xfId="0" applyNumberFormat="1" applyFont="1" applyFill="1" applyBorder="1" applyAlignment="1">
      <alignment horizontal="right" wrapText="1"/>
    </xf>
    <xf numFmtId="164" fontId="18" fillId="0" borderId="0" xfId="0" applyNumberFormat="1" applyFont="1" applyFill="1" applyBorder="1" applyAlignment="1">
      <alignment horizontal="left" wrapText="1"/>
    </xf>
    <xf numFmtId="0" fontId="18" fillId="0" borderId="0" xfId="0" applyFont="1" applyFill="1" applyBorder="1" applyAlignment="1">
      <alignment horizontal="left" wrapText="1"/>
    </xf>
    <xf numFmtId="0" fontId="19" fillId="0" borderId="0" xfId="0" applyFont="1" applyFill="1" applyBorder="1" applyAlignment="1">
      <alignment wrapText="1"/>
    </xf>
    <xf numFmtId="0" fontId="17" fillId="0" borderId="4" xfId="0" applyFont="1" applyFill="1" applyBorder="1" applyAlignment="1">
      <alignment horizontal="center" vertical="top" wrapText="1"/>
    </xf>
    <xf numFmtId="3" fontId="4" fillId="0" borderId="4" xfId="0" applyNumberFormat="1" applyFont="1" applyBorder="1" applyAlignment="1">
      <alignment horizontal="right" vertical="center" wrapText="1"/>
    </xf>
    <xf numFmtId="0" fontId="20" fillId="0" borderId="0" xfId="0" applyNumberFormat="1" applyFont="1"/>
    <xf numFmtId="0" fontId="20" fillId="0" borderId="0" xfId="0" applyFont="1"/>
    <xf numFmtId="14" fontId="20" fillId="0" borderId="0" xfId="0" applyNumberFormat="1" applyFont="1"/>
    <xf numFmtId="164" fontId="11" fillId="2" borderId="4" xfId="0" applyNumberFormat="1" applyFont="1" applyFill="1" applyBorder="1" applyAlignment="1">
      <alignment horizontal="center" vertical="center" wrapText="1"/>
    </xf>
    <xf numFmtId="164" fontId="11" fillId="2" borderId="4" xfId="0" applyNumberFormat="1" applyFont="1" applyFill="1" applyBorder="1" applyAlignment="1">
      <alignment vertical="center" wrapText="1"/>
    </xf>
    <xf numFmtId="3" fontId="4" fillId="2" borderId="4" xfId="0" applyNumberFormat="1" applyFont="1" applyFill="1" applyBorder="1" applyAlignment="1">
      <alignment horizontal="right" wrapText="1"/>
    </xf>
    <xf numFmtId="3" fontId="3" fillId="2"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3" fontId="3" fillId="0" borderId="4" xfId="0" applyNumberFormat="1" applyFont="1" applyBorder="1" applyAlignment="1">
      <alignment horizontal="right" vertical="center" wrapText="1"/>
    </xf>
    <xf numFmtId="49" fontId="3" fillId="0" borderId="4" xfId="0" applyNumberFormat="1" applyFont="1" applyBorder="1" applyAlignment="1">
      <alignment horizontal="left" vertical="center" wrapText="1"/>
    </xf>
    <xf numFmtId="164" fontId="3" fillId="0" borderId="4" xfId="0" applyNumberFormat="1" applyFont="1" applyFill="1" applyBorder="1" applyAlignment="1">
      <alignment horizontal="right" wrapText="1"/>
    </xf>
    <xf numFmtId="0" fontId="4" fillId="0" borderId="4"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wrapText="1"/>
    </xf>
    <xf numFmtId="0" fontId="4" fillId="0" borderId="2" xfId="0" applyFont="1" applyBorder="1" applyAlignment="1">
      <alignment horizontal="left" wrapText="1"/>
    </xf>
    <xf numFmtId="0" fontId="4" fillId="0" borderId="3" xfId="0" applyFont="1" applyBorder="1" applyAlignment="1">
      <alignment horizontal="left" wrapText="1"/>
    </xf>
    <xf numFmtId="0" fontId="2" fillId="0" borderId="0" xfId="0" applyFont="1" applyAlignment="1">
      <alignment horizontal="center" wrapText="1"/>
    </xf>
    <xf numFmtId="0" fontId="3" fillId="0" borderId="1" xfId="0" applyNumberFormat="1" applyFont="1" applyFill="1" applyBorder="1" applyAlignment="1">
      <alignment horizontal="left" wrapText="1"/>
    </xf>
    <xf numFmtId="0" fontId="3" fillId="0" borderId="2" xfId="0" applyNumberFormat="1" applyFont="1" applyFill="1" applyBorder="1" applyAlignment="1">
      <alignment horizontal="left" wrapText="1"/>
    </xf>
    <xf numFmtId="164" fontId="3" fillId="0" borderId="4" xfId="0" applyNumberFormat="1" applyFont="1" applyFill="1" applyBorder="1" applyAlignment="1">
      <alignment horizontal="left" wrapText="1"/>
    </xf>
    <xf numFmtId="0" fontId="4" fillId="0" borderId="4" xfId="0" applyFont="1" applyFill="1" applyBorder="1" applyAlignment="1">
      <alignment horizontal="left"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165" fontId="3" fillId="0" borderId="4" xfId="0" applyNumberFormat="1" applyFont="1" applyFill="1" applyBorder="1" applyAlignment="1">
      <alignment horizontal="center" vertical="center"/>
    </xf>
    <xf numFmtId="165" fontId="3" fillId="0" borderId="1" xfId="0" applyNumberFormat="1" applyFont="1" applyFill="1" applyBorder="1" applyAlignment="1">
      <alignment horizontal="center" vertical="center" wrapText="1"/>
    </xf>
    <xf numFmtId="165" fontId="3" fillId="0" borderId="3" xfId="0" applyNumberFormat="1" applyFont="1" applyFill="1" applyBorder="1" applyAlignment="1">
      <alignment horizontal="center" vertical="center" wrapText="1"/>
    </xf>
    <xf numFmtId="0" fontId="17" fillId="0" borderId="4" xfId="0" applyFont="1" applyBorder="1" applyAlignment="1">
      <alignment horizontal="left" wrapText="1"/>
    </xf>
    <xf numFmtId="0" fontId="17" fillId="0" borderId="4" xfId="0" applyFont="1" applyBorder="1" applyAlignment="1">
      <alignment horizontal="left"/>
    </xf>
    <xf numFmtId="164" fontId="18" fillId="0" borderId="4" xfId="0" applyNumberFormat="1" applyFont="1" applyFill="1" applyBorder="1" applyAlignment="1">
      <alignment horizontal="left" wrapText="1"/>
    </xf>
    <xf numFmtId="0" fontId="18" fillId="0" borderId="4" xfId="0" applyFont="1" applyFill="1" applyBorder="1" applyAlignment="1">
      <alignment horizontal="left" wrapText="1"/>
    </xf>
  </cellXfs>
  <cellStyles count="6">
    <cellStyle name="Обычный" xfId="0" builtinId="0"/>
    <cellStyle name="Обычный 2" xfId="1"/>
    <cellStyle name="Обычный 2 2" xfId="5"/>
    <cellStyle name="Обычный 3" xfId="2"/>
    <cellStyle name="Обычный 4" xfId="3"/>
    <cellStyle name="Обычный 5"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tabSelected="1" view="pageBreakPreview" topLeftCell="A25" zoomScaleNormal="100" zoomScaleSheetLayoutView="100" workbookViewId="0">
      <selection activeCell="F16" sqref="F16"/>
    </sheetView>
  </sheetViews>
  <sheetFormatPr defaultRowHeight="15" x14ac:dyDescent="0.25"/>
  <cols>
    <col min="1" max="1" width="73.28515625" customWidth="1"/>
    <col min="2" max="2" width="25" customWidth="1"/>
    <col min="3" max="3" width="20.28515625" customWidth="1"/>
    <col min="4" max="4" width="16.5703125" customWidth="1"/>
    <col min="5" max="5" width="12.5703125" customWidth="1"/>
    <col min="6" max="6" width="16" bestFit="1" customWidth="1"/>
    <col min="8" max="8" width="10.140625" bestFit="1" customWidth="1"/>
  </cols>
  <sheetData>
    <row r="1" spans="1:8" ht="15.75" x14ac:dyDescent="0.25">
      <c r="A1" s="45" t="s">
        <v>9</v>
      </c>
      <c r="B1" s="45"/>
      <c r="C1" s="45"/>
      <c r="D1" s="45"/>
      <c r="E1" s="29" t="s">
        <v>117</v>
      </c>
      <c r="F1" s="30" t="str">
        <f>TEXT(E1,"[$-FC19]ММ")</f>
        <v>07</v>
      </c>
      <c r="G1" s="30" t="str">
        <f>TEXT(E1,"[$-FC19]ДД.ММ.ГГГ \г")</f>
        <v>01.07.2020 г</v>
      </c>
      <c r="H1" s="30" t="str">
        <f>TEXT(E1,"[$-FC19]ГГГГ")</f>
        <v>2020</v>
      </c>
    </row>
    <row r="2" spans="1:8" ht="15.75" x14ac:dyDescent="0.25">
      <c r="A2" s="45" t="str">
        <f>CONCATENATE("доходов и расходов краевого бюджета за ",period," ",H1," года")</f>
        <v>доходов и расходов краевого бюджета за июль 2020 года</v>
      </c>
      <c r="B2" s="45"/>
      <c r="C2" s="45"/>
      <c r="D2" s="45"/>
      <c r="E2" s="29" t="s">
        <v>116</v>
      </c>
      <c r="F2" s="30" t="str">
        <f>TEXT(E2,"[$-FC19]ДД ММММ ГГГ \г")</f>
        <v>31 июля 2020 г</v>
      </c>
      <c r="G2" s="30" t="str">
        <f>TEXT(E2,"[$-FC19]ДД.ММ.ГГГ \г")</f>
        <v>31.07.2020 г</v>
      </c>
      <c r="H2" s="31"/>
    </row>
    <row r="3" spans="1:8" x14ac:dyDescent="0.25">
      <c r="A3" s="1"/>
      <c r="B3" s="2"/>
      <c r="C3" s="2"/>
      <c r="D3" s="3"/>
      <c r="E3" s="30">
        <f>EndDate+1</f>
        <v>44045</v>
      </c>
      <c r="F3" s="30" t="str">
        <f>TEXT(E3,"[$-FC19]ДД ММММ ГГГ \г")</f>
        <v>02 августа 2020 г</v>
      </c>
      <c r="G3" s="30" t="str">
        <f>TEXT(E3,"[$-FC19]ДД.ММ.ГГГ \г")</f>
        <v>02.08.2020 г</v>
      </c>
      <c r="H3" s="30"/>
    </row>
    <row r="4" spans="1:8" x14ac:dyDescent="0.25">
      <c r="A4" s="4"/>
      <c r="B4" s="5"/>
      <c r="C4" s="5"/>
      <c r="D4" s="6" t="s">
        <v>0</v>
      </c>
      <c r="E4" s="30"/>
      <c r="F4" s="30"/>
      <c r="G4" s="30"/>
      <c r="H4" s="30"/>
    </row>
    <row r="5" spans="1:8" x14ac:dyDescent="0.25">
      <c r="A5" s="46" t="str">
        <f>CONCATENATE("Остаток средств на ",G1,"ода")</f>
        <v>Остаток средств на 01.07.2020 года</v>
      </c>
      <c r="B5" s="47"/>
      <c r="C5" s="47"/>
      <c r="D5" s="39">
        <v>4045360</v>
      </c>
      <c r="E5" s="31"/>
      <c r="F5" s="30"/>
      <c r="G5" s="30"/>
      <c r="H5" s="30"/>
    </row>
    <row r="6" spans="1:8" x14ac:dyDescent="0.25">
      <c r="A6" s="49" t="s">
        <v>1</v>
      </c>
      <c r="B6" s="41"/>
      <c r="C6" s="41"/>
      <c r="D6" s="7">
        <f>D9-D7</f>
        <v>2674782.128899999</v>
      </c>
      <c r="E6" s="30" t="str">
        <f>IF(F1="01","январь",(IF(F1="02","февраль",(IF(F1="03","март",(IF(F1="04","апрель",(IF(F1="05","май",(IF(F1="06","июнь",(IF(F1="07","июль",(IF(F1="08","август",(IF(F1="09","сентябрь",(IF(F1="08","август",(IF(F1="09","сентябрь",(IF(F1="10","октябрь",(IF(F1="11","ноябрь","декабрь")))))))))))))))))))))))))</f>
        <v>июль</v>
      </c>
      <c r="F6" s="30"/>
      <c r="G6" s="30"/>
      <c r="H6" s="30"/>
    </row>
    <row r="7" spans="1:8" x14ac:dyDescent="0.25">
      <c r="A7" s="40" t="s">
        <v>10</v>
      </c>
      <c r="B7" s="41"/>
      <c r="C7" s="41"/>
      <c r="D7" s="9">
        <v>3770612</v>
      </c>
      <c r="E7" s="30"/>
      <c r="F7" s="30"/>
      <c r="G7" s="30"/>
      <c r="H7" s="30"/>
    </row>
    <row r="8" spans="1:8" x14ac:dyDescent="0.25">
      <c r="A8" s="40" t="s">
        <v>11</v>
      </c>
      <c r="B8" s="41"/>
      <c r="C8" s="41"/>
      <c r="D8" s="9">
        <v>1341198.8999999999</v>
      </c>
      <c r="E8" s="30" t="s">
        <v>33</v>
      </c>
    </row>
    <row r="9" spans="1:8" x14ac:dyDescent="0.25">
      <c r="A9" s="55" t="s">
        <v>12</v>
      </c>
      <c r="B9" s="56"/>
      <c r="C9" s="56"/>
      <c r="D9" s="36">
        <f>D11+D10-D5</f>
        <v>6445394.128899999</v>
      </c>
      <c r="E9" s="30" t="s">
        <v>34</v>
      </c>
    </row>
    <row r="10" spans="1:8" x14ac:dyDescent="0.25">
      <c r="A10" s="55" t="s">
        <v>13</v>
      </c>
      <c r="B10" s="56"/>
      <c r="C10" s="56"/>
      <c r="D10" s="36">
        <f>B78+'Муниципальные районы'!P43</f>
        <v>8199751.1288999999</v>
      </c>
    </row>
    <row r="11" spans="1:8" x14ac:dyDescent="0.25">
      <c r="A11" s="48" t="s">
        <v>118</v>
      </c>
      <c r="B11" s="49"/>
      <c r="C11" s="49"/>
      <c r="D11" s="8">
        <v>2291003</v>
      </c>
    </row>
    <row r="12" spans="1:8" x14ac:dyDescent="0.25">
      <c r="A12" s="57" t="s">
        <v>14</v>
      </c>
      <c r="B12" s="58"/>
      <c r="C12" s="58"/>
      <c r="D12" s="8"/>
    </row>
    <row r="13" spans="1:8" x14ac:dyDescent="0.25">
      <c r="A13" s="57" t="s">
        <v>15</v>
      </c>
      <c r="B13" s="58"/>
      <c r="C13" s="58"/>
      <c r="D13" s="8">
        <f>SUM(D14:D29)</f>
        <v>199817</v>
      </c>
    </row>
    <row r="14" spans="1:8" ht="36" customHeight="1" x14ac:dyDescent="0.25">
      <c r="A14" s="40" t="s">
        <v>119</v>
      </c>
      <c r="B14" s="41"/>
      <c r="C14" s="41"/>
      <c r="D14" s="9">
        <v>596.20000000000005</v>
      </c>
      <c r="E14" s="30"/>
      <c r="F14" s="30"/>
      <c r="G14" s="30"/>
      <c r="H14" s="30"/>
    </row>
    <row r="15" spans="1:8" ht="36" customHeight="1" x14ac:dyDescent="0.25">
      <c r="A15" s="40" t="s">
        <v>120</v>
      </c>
      <c r="B15" s="41"/>
      <c r="C15" s="41"/>
      <c r="D15" s="9">
        <v>53.2</v>
      </c>
      <c r="E15" s="30"/>
      <c r="F15" s="30"/>
      <c r="G15" s="30"/>
      <c r="H15" s="30"/>
    </row>
    <row r="16" spans="1:8" ht="67.5" customHeight="1" x14ac:dyDescent="0.25">
      <c r="A16" s="40" t="s">
        <v>123</v>
      </c>
      <c r="B16" s="41"/>
      <c r="C16" s="41"/>
      <c r="D16" s="9">
        <v>0.7</v>
      </c>
      <c r="E16" s="30"/>
      <c r="F16" s="30"/>
      <c r="G16" s="30"/>
      <c r="H16" s="30"/>
    </row>
    <row r="17" spans="1:8" ht="54" customHeight="1" x14ac:dyDescent="0.25">
      <c r="A17" s="40" t="s">
        <v>124</v>
      </c>
      <c r="B17" s="41"/>
      <c r="C17" s="41"/>
      <c r="D17" s="9">
        <v>3</v>
      </c>
      <c r="E17" s="30"/>
      <c r="F17" s="30"/>
      <c r="G17" s="30"/>
      <c r="H17" s="30"/>
    </row>
    <row r="18" spans="1:8" ht="36" customHeight="1" x14ac:dyDescent="0.25">
      <c r="A18" s="40" t="s">
        <v>125</v>
      </c>
      <c r="B18" s="41"/>
      <c r="C18" s="41"/>
      <c r="D18" s="9">
        <v>1</v>
      </c>
      <c r="E18" s="30"/>
      <c r="F18" s="30"/>
      <c r="G18" s="30"/>
      <c r="H18" s="30"/>
    </row>
    <row r="19" spans="1:8" ht="54" customHeight="1" x14ac:dyDescent="0.25">
      <c r="A19" s="40" t="s">
        <v>126</v>
      </c>
      <c r="B19" s="41"/>
      <c r="C19" s="41"/>
      <c r="D19" s="9">
        <v>39068.1</v>
      </c>
      <c r="E19" s="30"/>
      <c r="F19" s="30"/>
      <c r="G19" s="30"/>
      <c r="H19" s="30"/>
    </row>
    <row r="20" spans="1:8" ht="66" customHeight="1" x14ac:dyDescent="0.25">
      <c r="A20" s="40" t="s">
        <v>127</v>
      </c>
      <c r="B20" s="41"/>
      <c r="C20" s="41"/>
      <c r="D20" s="9">
        <v>193.6</v>
      </c>
      <c r="E20" s="30"/>
      <c r="F20" s="30"/>
      <c r="G20" s="30"/>
      <c r="H20" s="30"/>
    </row>
    <row r="21" spans="1:8" ht="18.75" customHeight="1" x14ac:dyDescent="0.25">
      <c r="A21" s="40" t="s">
        <v>128</v>
      </c>
      <c r="B21" s="41"/>
      <c r="C21" s="41"/>
      <c r="D21" s="9">
        <v>53.5</v>
      </c>
      <c r="E21" s="30"/>
      <c r="F21" s="30"/>
      <c r="G21" s="30"/>
      <c r="H21" s="30"/>
    </row>
    <row r="22" spans="1:8" ht="21" customHeight="1" x14ac:dyDescent="0.25">
      <c r="A22" s="40" t="s">
        <v>129</v>
      </c>
      <c r="B22" s="41"/>
      <c r="C22" s="41"/>
      <c r="D22" s="9">
        <v>2.6</v>
      </c>
      <c r="E22" s="30"/>
      <c r="F22" s="30"/>
      <c r="G22" s="30"/>
      <c r="H22" s="30"/>
    </row>
    <row r="23" spans="1:8" ht="24.75" customHeight="1" x14ac:dyDescent="0.25">
      <c r="A23" s="40" t="s">
        <v>130</v>
      </c>
      <c r="B23" s="41"/>
      <c r="C23" s="41"/>
      <c r="D23" s="9">
        <v>73.5</v>
      </c>
      <c r="E23" s="30"/>
      <c r="F23" s="30"/>
      <c r="G23" s="30"/>
      <c r="H23" s="30"/>
    </row>
    <row r="24" spans="1:8" ht="67.5" customHeight="1" x14ac:dyDescent="0.25">
      <c r="A24" s="40" t="s">
        <v>131</v>
      </c>
      <c r="B24" s="41"/>
      <c r="C24" s="41"/>
      <c r="D24" s="9">
        <v>5.4</v>
      </c>
      <c r="E24" s="30"/>
      <c r="F24" s="30"/>
      <c r="G24" s="30"/>
      <c r="H24" s="30"/>
    </row>
    <row r="25" spans="1:8" ht="66.75" customHeight="1" x14ac:dyDescent="0.25">
      <c r="A25" s="42" t="s">
        <v>132</v>
      </c>
      <c r="B25" s="43"/>
      <c r="C25" s="44"/>
      <c r="D25" s="9">
        <v>4.5</v>
      </c>
      <c r="E25" s="30"/>
      <c r="F25" s="30"/>
      <c r="G25" s="30"/>
      <c r="H25" s="30"/>
    </row>
    <row r="26" spans="1:8" ht="34.5" customHeight="1" x14ac:dyDescent="0.25">
      <c r="A26" s="40" t="s">
        <v>133</v>
      </c>
      <c r="B26" s="41"/>
      <c r="C26" s="41"/>
      <c r="D26" s="9">
        <v>121.2</v>
      </c>
      <c r="E26" s="30"/>
      <c r="F26" s="30"/>
      <c r="G26" s="30"/>
      <c r="H26" s="30"/>
    </row>
    <row r="27" spans="1:8" ht="69" customHeight="1" x14ac:dyDescent="0.25">
      <c r="A27" s="40" t="s">
        <v>134</v>
      </c>
      <c r="B27" s="41"/>
      <c r="C27" s="41"/>
      <c r="D27" s="9">
        <v>8100</v>
      </c>
      <c r="E27" s="30"/>
      <c r="F27" s="30"/>
      <c r="G27" s="30"/>
      <c r="H27" s="30"/>
    </row>
    <row r="28" spans="1:8" ht="64.5" customHeight="1" x14ac:dyDescent="0.25">
      <c r="A28" s="40" t="s">
        <v>121</v>
      </c>
      <c r="B28" s="41"/>
      <c r="C28" s="41"/>
      <c r="D28" s="9">
        <v>122516.1</v>
      </c>
      <c r="E28" s="30"/>
      <c r="F28" s="30"/>
      <c r="G28" s="30"/>
      <c r="H28" s="30"/>
    </row>
    <row r="29" spans="1:8" ht="51" customHeight="1" x14ac:dyDescent="0.25">
      <c r="A29" s="40" t="s">
        <v>122</v>
      </c>
      <c r="B29" s="41"/>
      <c r="C29" s="41"/>
      <c r="D29" s="9">
        <v>29024.400000000001</v>
      </c>
      <c r="E29" s="30"/>
      <c r="F29" s="30"/>
      <c r="G29" s="30"/>
      <c r="H29" s="30"/>
    </row>
    <row r="30" spans="1:8" ht="36" hidden="1" customHeight="1" x14ac:dyDescent="0.25">
      <c r="A30" s="40"/>
      <c r="B30" s="41"/>
      <c r="C30" s="41"/>
      <c r="D30" s="9"/>
      <c r="E30" s="30"/>
      <c r="F30" s="30"/>
      <c r="G30" s="30"/>
      <c r="H30" s="30"/>
    </row>
    <row r="31" spans="1:8" ht="36" hidden="1" customHeight="1" x14ac:dyDescent="0.25">
      <c r="A31" s="40"/>
      <c r="B31" s="41"/>
      <c r="C31" s="41"/>
      <c r="D31" s="9"/>
      <c r="E31" s="30"/>
      <c r="F31" s="30"/>
      <c r="G31" s="30"/>
      <c r="H31" s="30"/>
    </row>
    <row r="32" spans="1:8" ht="36" hidden="1" customHeight="1" x14ac:dyDescent="0.25">
      <c r="A32" s="40"/>
      <c r="B32" s="41"/>
      <c r="C32" s="41"/>
      <c r="D32" s="9"/>
      <c r="E32" s="30"/>
      <c r="F32" s="30"/>
      <c r="G32" s="30"/>
      <c r="H32" s="30"/>
    </row>
    <row r="33" spans="1:4" x14ac:dyDescent="0.25">
      <c r="A33" s="24"/>
      <c r="B33" s="25"/>
      <c r="C33" s="25"/>
      <c r="D33" s="23"/>
    </row>
    <row r="34" spans="1:4" x14ac:dyDescent="0.25">
      <c r="A34" s="26" t="s">
        <v>16</v>
      </c>
      <c r="B34" s="10"/>
      <c r="C34" s="10"/>
      <c r="D34" s="11"/>
    </row>
    <row r="35" spans="1:4" x14ac:dyDescent="0.25">
      <c r="A35" s="50" t="s">
        <v>17</v>
      </c>
      <c r="B35" s="52" t="s">
        <v>2</v>
      </c>
      <c r="C35" s="53" t="s">
        <v>3</v>
      </c>
      <c r="D35" s="54"/>
    </row>
    <row r="36" spans="1:4" ht="90" customHeight="1" x14ac:dyDescent="0.25">
      <c r="A36" s="51"/>
      <c r="B36" s="52"/>
      <c r="C36" s="27" t="s">
        <v>4</v>
      </c>
      <c r="D36" s="27" t="s">
        <v>5</v>
      </c>
    </row>
    <row r="37" spans="1:4" x14ac:dyDescent="0.25">
      <c r="A37" s="12" t="s">
        <v>75</v>
      </c>
      <c r="B37" s="28">
        <v>24057.244439999999</v>
      </c>
      <c r="C37" s="28">
        <v>15486.096369999999</v>
      </c>
      <c r="D37" s="28">
        <v>3540.4489600000002</v>
      </c>
    </row>
    <row r="38" spans="1:4" x14ac:dyDescent="0.25">
      <c r="A38" s="12" t="s">
        <v>76</v>
      </c>
      <c r="B38" s="28">
        <v>5663.8622400000004</v>
      </c>
      <c r="C38" s="28">
        <v>4508.7280799999999</v>
      </c>
      <c r="D38" s="28">
        <v>1176.94191</v>
      </c>
    </row>
    <row r="39" spans="1:4" x14ac:dyDescent="0.25">
      <c r="A39" s="12" t="s">
        <v>77</v>
      </c>
      <c r="B39" s="28">
        <v>4627.8803500000004</v>
      </c>
      <c r="C39" s="28">
        <v>3787.5337199999999</v>
      </c>
      <c r="D39" s="28">
        <v>840.34663</v>
      </c>
    </row>
    <row r="40" spans="1:4" x14ac:dyDescent="0.25">
      <c r="A40" s="12" t="s">
        <v>78</v>
      </c>
      <c r="B40" s="28">
        <v>102224.68736</v>
      </c>
      <c r="C40" s="28">
        <v>24311.176670000001</v>
      </c>
      <c r="D40" s="28">
        <v>6886.93912</v>
      </c>
    </row>
    <row r="41" spans="1:4" ht="30" x14ac:dyDescent="0.25">
      <c r="A41" s="12" t="s">
        <v>79</v>
      </c>
      <c r="B41" s="28">
        <v>57291.760620000001</v>
      </c>
      <c r="C41" s="28">
        <v>5731.0351199999996</v>
      </c>
      <c r="D41" s="28">
        <v>1421.7044100000001</v>
      </c>
    </row>
    <row r="42" spans="1:4" x14ac:dyDescent="0.25">
      <c r="A42" s="12" t="s">
        <v>80</v>
      </c>
      <c r="B42" s="28">
        <v>7325.8196900000003</v>
      </c>
      <c r="C42" s="28">
        <v>2254.5331500000002</v>
      </c>
      <c r="D42" s="28">
        <v>562.29911000000004</v>
      </c>
    </row>
    <row r="43" spans="1:4" x14ac:dyDescent="0.25">
      <c r="A43" s="12" t="s">
        <v>81</v>
      </c>
      <c r="B43" s="28">
        <v>3159.2929800000002</v>
      </c>
      <c r="C43" s="28">
        <v>2320.8734399999998</v>
      </c>
      <c r="D43" s="28">
        <v>456.66048000000001</v>
      </c>
    </row>
    <row r="44" spans="1:4" ht="30" x14ac:dyDescent="0.25">
      <c r="A44" s="12" t="s">
        <v>82</v>
      </c>
      <c r="B44" s="28">
        <v>1070350.38414</v>
      </c>
      <c r="C44" s="28">
        <v>7071.6828400000004</v>
      </c>
      <c r="D44" s="28">
        <v>2200.7918</v>
      </c>
    </row>
    <row r="45" spans="1:4" x14ac:dyDescent="0.25">
      <c r="A45" s="12" t="s">
        <v>83</v>
      </c>
      <c r="B45" s="28">
        <v>45819.846969999999</v>
      </c>
      <c r="C45" s="28">
        <v>5391.8576999999996</v>
      </c>
      <c r="D45" s="28">
        <v>1468.56079</v>
      </c>
    </row>
    <row r="46" spans="1:4" x14ac:dyDescent="0.25">
      <c r="A46" s="12" t="s">
        <v>84</v>
      </c>
      <c r="B46" s="28">
        <v>446557.64857999998</v>
      </c>
      <c r="C46" s="28">
        <v>8704.9106300000003</v>
      </c>
      <c r="D46" s="28">
        <v>2343.64372</v>
      </c>
    </row>
    <row r="47" spans="1:4" x14ac:dyDescent="0.25">
      <c r="A47" s="12" t="s">
        <v>85</v>
      </c>
      <c r="B47" s="28">
        <v>273608.41323000001</v>
      </c>
      <c r="C47" s="28">
        <v>6514.8717999999999</v>
      </c>
      <c r="D47" s="28">
        <v>3428.6774999999998</v>
      </c>
    </row>
    <row r="48" spans="1:4" x14ac:dyDescent="0.25">
      <c r="A48" s="12" t="s">
        <v>86</v>
      </c>
      <c r="B48" s="28">
        <v>1403474.7618</v>
      </c>
      <c r="C48" s="28">
        <v>31104.7814</v>
      </c>
      <c r="D48" s="28">
        <v>10538.275589999999</v>
      </c>
    </row>
    <row r="49" spans="1:4" x14ac:dyDescent="0.25">
      <c r="A49" s="12" t="s">
        <v>87</v>
      </c>
      <c r="B49" s="28">
        <v>810955.40463</v>
      </c>
      <c r="C49" s="28">
        <v>27669.618259999999</v>
      </c>
      <c r="D49" s="28">
        <v>7518.8377600000003</v>
      </c>
    </row>
    <row r="50" spans="1:4" x14ac:dyDescent="0.25">
      <c r="A50" s="12" t="s">
        <v>88</v>
      </c>
      <c r="B50" s="28">
        <v>59485.683799999999</v>
      </c>
      <c r="C50" s="28">
        <v>2930.8504800000001</v>
      </c>
      <c r="D50" s="28">
        <v>576.33678999999995</v>
      </c>
    </row>
    <row r="51" spans="1:4" ht="30" x14ac:dyDescent="0.25">
      <c r="A51" s="12" t="s">
        <v>89</v>
      </c>
      <c r="B51" s="28">
        <v>118620.34948</v>
      </c>
      <c r="C51" s="28">
        <v>61396.404040000001</v>
      </c>
      <c r="D51" s="28">
        <v>16835.47666</v>
      </c>
    </row>
    <row r="52" spans="1:4" x14ac:dyDescent="0.25">
      <c r="A52" s="12" t="s">
        <v>90</v>
      </c>
      <c r="B52" s="28">
        <v>25745.455099999999</v>
      </c>
      <c r="C52" s="28">
        <v>2891.8096</v>
      </c>
      <c r="D52" s="28">
        <v>279.38758999999999</v>
      </c>
    </row>
    <row r="53" spans="1:4" x14ac:dyDescent="0.25">
      <c r="A53" s="12" t="s">
        <v>91</v>
      </c>
      <c r="B53" s="28">
        <v>111978.56206</v>
      </c>
      <c r="C53" s="28">
        <v>5546.4370699999999</v>
      </c>
      <c r="D53" s="28">
        <v>1983.8222900000001</v>
      </c>
    </row>
    <row r="54" spans="1:4" ht="30" x14ac:dyDescent="0.25">
      <c r="A54" s="12" t="s">
        <v>92</v>
      </c>
      <c r="B54" s="28">
        <v>82979.241320000001</v>
      </c>
      <c r="C54" s="28">
        <v>21058.43578</v>
      </c>
      <c r="D54" s="28">
        <v>6511.9315999999999</v>
      </c>
    </row>
    <row r="55" spans="1:4" x14ac:dyDescent="0.25">
      <c r="A55" s="12" t="s">
        <v>93</v>
      </c>
      <c r="B55" s="28">
        <v>17151.792659999999</v>
      </c>
      <c r="C55" s="28">
        <v>1015.00204</v>
      </c>
      <c r="D55" s="28">
        <v>296.21845999999999</v>
      </c>
    </row>
    <row r="56" spans="1:4" x14ac:dyDescent="0.25">
      <c r="A56" s="12" t="s">
        <v>94</v>
      </c>
      <c r="B56" s="28">
        <v>557062.76564</v>
      </c>
      <c r="C56" s="28">
        <v>6089.9927699999998</v>
      </c>
      <c r="D56" s="28">
        <v>1784.0467599999999</v>
      </c>
    </row>
    <row r="57" spans="1:4" x14ac:dyDescent="0.25">
      <c r="A57" s="12" t="s">
        <v>95</v>
      </c>
      <c r="B57" s="28">
        <v>30381.905589999998</v>
      </c>
      <c r="C57" s="28">
        <v>17371.089759999999</v>
      </c>
      <c r="D57" s="28">
        <v>5030.99827</v>
      </c>
    </row>
    <row r="58" spans="1:4" x14ac:dyDescent="0.25">
      <c r="A58" s="12" t="s">
        <v>96</v>
      </c>
      <c r="B58" s="28">
        <v>4225.96893</v>
      </c>
      <c r="C58" s="28">
        <v>2534.1749500000001</v>
      </c>
      <c r="D58" s="28">
        <v>1565.6296299999999</v>
      </c>
    </row>
    <row r="59" spans="1:4" x14ac:dyDescent="0.25">
      <c r="A59" s="12" t="s">
        <v>97</v>
      </c>
      <c r="B59" s="28">
        <v>1807.3183899999999</v>
      </c>
      <c r="C59" s="28">
        <v>1400</v>
      </c>
      <c r="D59" s="28">
        <v>357.70400000000001</v>
      </c>
    </row>
    <row r="60" spans="1:4" x14ac:dyDescent="0.25">
      <c r="A60" s="12" t="s">
        <v>98</v>
      </c>
      <c r="B60" s="28">
        <v>3064.71441</v>
      </c>
      <c r="C60" s="28">
        <v>2114.9401699999999</v>
      </c>
      <c r="D60" s="28">
        <v>578.97298000000001</v>
      </c>
    </row>
    <row r="61" spans="1:4" x14ac:dyDescent="0.25">
      <c r="A61" s="12" t="s">
        <v>99</v>
      </c>
      <c r="B61" s="28">
        <v>3943.3297200000002</v>
      </c>
      <c r="C61" s="28">
        <v>2809.4240300000001</v>
      </c>
      <c r="D61" s="28">
        <v>782.18691000000001</v>
      </c>
    </row>
    <row r="62" spans="1:4" x14ac:dyDescent="0.25">
      <c r="A62" s="12" t="s">
        <v>100</v>
      </c>
      <c r="B62" s="28">
        <v>1617.22757</v>
      </c>
      <c r="C62" s="28">
        <v>1171.5330899999999</v>
      </c>
      <c r="D62" s="28">
        <v>320.33107999999999</v>
      </c>
    </row>
    <row r="63" spans="1:4" x14ac:dyDescent="0.25">
      <c r="A63" s="12" t="s">
        <v>101</v>
      </c>
      <c r="B63" s="28">
        <v>1113.71666</v>
      </c>
      <c r="C63" s="28">
        <v>888.75540000000001</v>
      </c>
      <c r="D63" s="28">
        <v>101.00032</v>
      </c>
    </row>
    <row r="64" spans="1:4" x14ac:dyDescent="0.25">
      <c r="A64" s="12" t="s">
        <v>102</v>
      </c>
      <c r="B64" s="28">
        <v>34864.011310000002</v>
      </c>
      <c r="C64" s="28">
        <v>2475.75623</v>
      </c>
      <c r="D64" s="28">
        <v>661.78002000000004</v>
      </c>
    </row>
    <row r="65" spans="1:4" x14ac:dyDescent="0.25">
      <c r="A65" s="12" t="s">
        <v>103</v>
      </c>
      <c r="B65" s="28">
        <v>1385437.76183</v>
      </c>
      <c r="C65" s="28">
        <v>20126.47119</v>
      </c>
      <c r="D65" s="28">
        <v>6173.2456099999999</v>
      </c>
    </row>
    <row r="66" spans="1:4" ht="30" x14ac:dyDescent="0.25">
      <c r="A66" s="12" t="s">
        <v>104</v>
      </c>
      <c r="B66" s="28">
        <v>863.80798000000004</v>
      </c>
      <c r="C66" s="28">
        <v>666.25998000000004</v>
      </c>
      <c r="D66" s="28">
        <v>197.548</v>
      </c>
    </row>
    <row r="67" spans="1:4" x14ac:dyDescent="0.25">
      <c r="A67" s="12" t="s">
        <v>105</v>
      </c>
      <c r="B67" s="28">
        <v>12485.877539999999</v>
      </c>
      <c r="C67" s="28">
        <v>4156.3808200000003</v>
      </c>
      <c r="D67" s="28">
        <v>1071.0088000000001</v>
      </c>
    </row>
    <row r="68" spans="1:4" x14ac:dyDescent="0.25">
      <c r="A68" s="12" t="s">
        <v>106</v>
      </c>
      <c r="B68" s="28">
        <v>144466.69620000001</v>
      </c>
      <c r="C68" s="28">
        <v>2345.9363699999999</v>
      </c>
      <c r="D68" s="28">
        <v>614.63576</v>
      </c>
    </row>
    <row r="69" spans="1:4" x14ac:dyDescent="0.25">
      <c r="A69" s="12" t="s">
        <v>107</v>
      </c>
      <c r="B69" s="28">
        <v>57600.211940000001</v>
      </c>
      <c r="C69" s="28">
        <v>16902.29062</v>
      </c>
      <c r="D69" s="28">
        <v>4576.0488599999999</v>
      </c>
    </row>
    <row r="70" spans="1:4" x14ac:dyDescent="0.25">
      <c r="A70" s="12" t="s">
        <v>108</v>
      </c>
      <c r="B70" s="28">
        <v>20840.566449999998</v>
      </c>
      <c r="C70" s="28">
        <v>1097.0679299999999</v>
      </c>
      <c r="D70" s="28">
        <v>502.93482999999998</v>
      </c>
    </row>
    <row r="71" spans="1:4" x14ac:dyDescent="0.25">
      <c r="A71" s="12" t="s">
        <v>109</v>
      </c>
      <c r="B71" s="28">
        <v>5047.9652599999999</v>
      </c>
      <c r="C71" s="28">
        <v>1598.9095199999999</v>
      </c>
      <c r="D71" s="28">
        <v>441.95656000000002</v>
      </c>
    </row>
    <row r="72" spans="1:4" x14ac:dyDescent="0.25">
      <c r="A72" s="12" t="s">
        <v>110</v>
      </c>
      <c r="B72" s="28">
        <v>2889.45624</v>
      </c>
      <c r="C72" s="28">
        <v>2154.5714600000001</v>
      </c>
      <c r="D72" s="28">
        <v>543.34537999999998</v>
      </c>
    </row>
    <row r="73" spans="1:4" x14ac:dyDescent="0.25">
      <c r="A73" s="12" t="s">
        <v>111</v>
      </c>
      <c r="B73" s="28">
        <v>34028.762699999999</v>
      </c>
      <c r="C73" s="28">
        <v>834.66968999999995</v>
      </c>
      <c r="D73" s="28">
        <v>224.50444999999999</v>
      </c>
    </row>
    <row r="74" spans="1:4" x14ac:dyDescent="0.25">
      <c r="A74" s="12" t="s">
        <v>112</v>
      </c>
      <c r="B74" s="28">
        <v>1094.1728700000001</v>
      </c>
      <c r="C74" s="28">
        <v>492.08478000000002</v>
      </c>
      <c r="D74" s="28">
        <v>130.28193999999999</v>
      </c>
    </row>
    <row r="75" spans="1:4" ht="30" x14ac:dyDescent="0.25">
      <c r="A75" s="12" t="s">
        <v>113</v>
      </c>
      <c r="B75" s="28">
        <v>10987.329599999999</v>
      </c>
      <c r="C75" s="28">
        <v>7296.6692000000003</v>
      </c>
      <c r="D75" s="28">
        <v>2119.32521</v>
      </c>
    </row>
    <row r="76" spans="1:4" x14ac:dyDescent="0.25">
      <c r="A76" s="12" t="s">
        <v>114</v>
      </c>
      <c r="B76" s="28">
        <v>16579.342379999998</v>
      </c>
      <c r="C76" s="28">
        <v>883.15</v>
      </c>
      <c r="D76" s="28">
        <v>234.74051</v>
      </c>
    </row>
    <row r="77" spans="1:4" x14ac:dyDescent="0.25">
      <c r="A77" s="12" t="s">
        <v>115</v>
      </c>
      <c r="B77" s="28">
        <v>97536.556299999997</v>
      </c>
      <c r="C77" s="28">
        <v>1560.60222</v>
      </c>
      <c r="D77" s="28">
        <v>853.34400000000005</v>
      </c>
    </row>
    <row r="78" spans="1:4" x14ac:dyDescent="0.25">
      <c r="A78" s="38" t="s">
        <v>2</v>
      </c>
      <c r="B78" s="37">
        <v>7099017.5569599997</v>
      </c>
      <c r="C78" s="37">
        <v>336667.36836999998</v>
      </c>
      <c r="D78" s="37">
        <v>97732.871050000002</v>
      </c>
    </row>
  </sheetData>
  <mergeCells count="33">
    <mergeCell ref="A1:D1"/>
    <mergeCell ref="A2:D2"/>
    <mergeCell ref="A5:C5"/>
    <mergeCell ref="A11:C11"/>
    <mergeCell ref="A35:A36"/>
    <mergeCell ref="B35:B36"/>
    <mergeCell ref="C35:D35"/>
    <mergeCell ref="A6:C6"/>
    <mergeCell ref="A7:C7"/>
    <mergeCell ref="A8:C8"/>
    <mergeCell ref="A9:C9"/>
    <mergeCell ref="A10:C10"/>
    <mergeCell ref="A12:C12"/>
    <mergeCell ref="A13:C13"/>
    <mergeCell ref="A14:C14"/>
    <mergeCell ref="A15:C15"/>
    <mergeCell ref="A28:C28"/>
    <mergeCell ref="A29:C29"/>
    <mergeCell ref="A30:C30"/>
    <mergeCell ref="A31:C31"/>
    <mergeCell ref="A32:C32"/>
    <mergeCell ref="A16:C16"/>
    <mergeCell ref="A17:C17"/>
    <mergeCell ref="A18:C18"/>
    <mergeCell ref="A19:C19"/>
    <mergeCell ref="A20:C20"/>
    <mergeCell ref="A26:C26"/>
    <mergeCell ref="A27:C27"/>
    <mergeCell ref="A25:C25"/>
    <mergeCell ref="A21:C21"/>
    <mergeCell ref="A22:C22"/>
    <mergeCell ref="A23:C23"/>
    <mergeCell ref="A24:C24"/>
  </mergeCells>
  <pageMargins left="0.55000000000000004" right="0.18" top="0.25" bottom="0.46" header="0.17" footer="0.19"/>
  <pageSetup paperSize="9" scale="68"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view="pageBreakPreview" zoomScaleNormal="100" zoomScaleSheetLayoutView="100" workbookViewId="0">
      <selection activeCell="A4" sqref="A4"/>
    </sheetView>
  </sheetViews>
  <sheetFormatPr defaultRowHeight="15" x14ac:dyDescent="0.25"/>
  <cols>
    <col min="1" max="1" width="38.28515625" customWidth="1"/>
    <col min="2" max="2" width="13.140625" customWidth="1"/>
    <col min="3" max="3" width="10.5703125" customWidth="1"/>
    <col min="4" max="4" width="11.42578125" customWidth="1"/>
    <col min="5" max="5" width="13.140625" customWidth="1"/>
    <col min="6" max="6" width="12.140625" customWidth="1"/>
    <col min="7" max="7" width="12.5703125" customWidth="1"/>
    <col min="8" max="8" width="12.7109375" customWidth="1"/>
    <col min="9" max="9" width="10.85546875" customWidth="1"/>
    <col min="10" max="10" width="12.7109375" customWidth="1"/>
    <col min="11" max="11" width="11" customWidth="1"/>
    <col min="12" max="13" width="11.85546875" customWidth="1"/>
    <col min="14" max="14" width="11.140625" customWidth="1"/>
    <col min="15" max="15" width="11.5703125" customWidth="1"/>
    <col min="16" max="16" width="11.7109375" customWidth="1"/>
  </cols>
  <sheetData>
    <row r="1" spans="1:16" s="18" customFormat="1" ht="15.75" x14ac:dyDescent="0.25">
      <c r="A1" s="21"/>
      <c r="C1" s="19" t="s">
        <v>8</v>
      </c>
    </row>
    <row r="2" spans="1:16" x14ac:dyDescent="0.25">
      <c r="A2" s="22" t="str">
        <f>TEXT(EndData2,"[$-FC19]ДД.ММ.ГГГ")</f>
        <v>00.01.1900</v>
      </c>
      <c r="C2" s="13"/>
      <c r="P2" s="16" t="s">
        <v>7</v>
      </c>
    </row>
    <row r="3" spans="1:16" s="17" customFormat="1" ht="51" x14ac:dyDescent="0.25">
      <c r="A3" s="20" t="s">
        <v>18</v>
      </c>
      <c r="B3" s="32" t="s">
        <v>19</v>
      </c>
      <c r="C3" s="33" t="s">
        <v>20</v>
      </c>
      <c r="D3" s="33" t="s">
        <v>21</v>
      </c>
      <c r="E3" s="33" t="s">
        <v>22</v>
      </c>
      <c r="F3" s="33" t="s">
        <v>23</v>
      </c>
      <c r="G3" s="33" t="s">
        <v>24</v>
      </c>
      <c r="H3" s="33" t="s">
        <v>25</v>
      </c>
      <c r="I3" s="33" t="s">
        <v>26</v>
      </c>
      <c r="J3" s="33" t="s">
        <v>27</v>
      </c>
      <c r="K3" s="33" t="s">
        <v>28</v>
      </c>
      <c r="L3" s="33" t="s">
        <v>29</v>
      </c>
      <c r="M3" s="33" t="s">
        <v>30</v>
      </c>
      <c r="N3" s="33" t="s">
        <v>31</v>
      </c>
      <c r="O3" s="33" t="s">
        <v>32</v>
      </c>
      <c r="P3" s="14" t="s">
        <v>6</v>
      </c>
    </row>
    <row r="4" spans="1:16" ht="39" x14ac:dyDescent="0.25">
      <c r="A4" s="15" t="s">
        <v>35</v>
      </c>
      <c r="B4" s="34"/>
      <c r="C4" s="34">
        <v>18351.832999999999</v>
      </c>
      <c r="D4" s="34">
        <v>26609.606329999999</v>
      </c>
      <c r="E4" s="34"/>
      <c r="F4" s="34">
        <v>300</v>
      </c>
      <c r="G4" s="34">
        <v>28568.833340000001</v>
      </c>
      <c r="H4" s="34">
        <v>14000</v>
      </c>
      <c r="I4" s="34">
        <v>8087</v>
      </c>
      <c r="J4" s="34">
        <v>6726.7489999999998</v>
      </c>
      <c r="K4" s="34">
        <v>5835.25</v>
      </c>
      <c r="L4" s="34"/>
      <c r="M4" s="34">
        <v>586.91666999999995</v>
      </c>
      <c r="N4" s="34">
        <v>13973.915999999999</v>
      </c>
      <c r="O4" s="34"/>
      <c r="P4" s="35">
        <v>123040.10434000001</v>
      </c>
    </row>
    <row r="5" spans="1:16" ht="26.25" x14ac:dyDescent="0.25">
      <c r="A5" s="15" t="s">
        <v>36</v>
      </c>
      <c r="B5" s="34">
        <v>8992.99575</v>
      </c>
      <c r="C5" s="34">
        <v>5343.2579999999998</v>
      </c>
      <c r="D5" s="34">
        <v>5407.47433</v>
      </c>
      <c r="E5" s="34"/>
      <c r="F5" s="34"/>
      <c r="G5" s="34">
        <v>5105.1666699999996</v>
      </c>
      <c r="H5" s="34">
        <v>6000</v>
      </c>
      <c r="I5" s="34">
        <v>2915.2</v>
      </c>
      <c r="J5" s="34">
        <v>735.79100000000005</v>
      </c>
      <c r="K5" s="34">
        <v>1700</v>
      </c>
      <c r="L5" s="34"/>
      <c r="M5" s="34"/>
      <c r="N5" s="34">
        <v>1944.9</v>
      </c>
      <c r="O5" s="34"/>
      <c r="P5" s="35">
        <v>38144.785750000003</v>
      </c>
    </row>
    <row r="6" spans="1:16" ht="39" x14ac:dyDescent="0.25">
      <c r="A6" s="15" t="s">
        <v>37</v>
      </c>
      <c r="B6" s="34">
        <v>89311.165550000005</v>
      </c>
      <c r="C6" s="34">
        <v>18137.57</v>
      </c>
      <c r="D6" s="34">
        <v>278.13299999999998</v>
      </c>
      <c r="E6" s="34">
        <v>2862</v>
      </c>
      <c r="F6" s="34"/>
      <c r="G6" s="34">
        <v>16619.083330000001</v>
      </c>
      <c r="H6" s="34">
        <v>14000</v>
      </c>
      <c r="I6" s="34">
        <v>3749.4</v>
      </c>
      <c r="J6" s="34">
        <v>25771.894</v>
      </c>
      <c r="K6" s="34">
        <v>5321.08</v>
      </c>
      <c r="L6" s="34">
        <v>7072.8785699999999</v>
      </c>
      <c r="M6" s="34">
        <v>6108.6666699999996</v>
      </c>
      <c r="N6" s="34">
        <v>7879.8</v>
      </c>
      <c r="O6" s="34">
        <v>17061.138599999998</v>
      </c>
      <c r="P6" s="35">
        <v>214172.80971999999</v>
      </c>
    </row>
    <row r="7" spans="1:16" ht="102.75" x14ac:dyDescent="0.25">
      <c r="A7" s="15" t="s">
        <v>38</v>
      </c>
      <c r="B7" s="34">
        <v>3265.3891100000001</v>
      </c>
      <c r="C7" s="34">
        <v>23864.151140000002</v>
      </c>
      <c r="D7" s="34">
        <v>3755.6050799999998</v>
      </c>
      <c r="E7" s="34">
        <v>2600</v>
      </c>
      <c r="F7" s="34">
        <v>27.43</v>
      </c>
      <c r="G7" s="34">
        <v>2226.4831800000002</v>
      </c>
      <c r="H7" s="34">
        <v>395.02</v>
      </c>
      <c r="I7" s="34">
        <v>17.627510000000001</v>
      </c>
      <c r="J7" s="34">
        <v>1750</v>
      </c>
      <c r="K7" s="34">
        <v>2143.8623200000002</v>
      </c>
      <c r="L7" s="34">
        <v>200</v>
      </c>
      <c r="M7" s="34">
        <v>770</v>
      </c>
      <c r="N7" s="34">
        <v>-9.4550000000000001</v>
      </c>
      <c r="O7" s="34">
        <v>6000</v>
      </c>
      <c r="P7" s="35">
        <v>47006.113340000004</v>
      </c>
    </row>
    <row r="8" spans="1:16" ht="39" x14ac:dyDescent="0.25">
      <c r="A8" s="15" t="s">
        <v>39</v>
      </c>
      <c r="B8" s="34">
        <v>13773.297759999999</v>
      </c>
      <c r="C8" s="34"/>
      <c r="D8" s="34"/>
      <c r="E8" s="34"/>
      <c r="F8" s="34"/>
      <c r="G8" s="34"/>
      <c r="H8" s="34"/>
      <c r="I8" s="34"/>
      <c r="J8" s="34"/>
      <c r="K8" s="34"/>
      <c r="L8" s="34"/>
      <c r="M8" s="34"/>
      <c r="N8" s="34"/>
      <c r="O8" s="34"/>
      <c r="P8" s="35">
        <v>13773.297759999999</v>
      </c>
    </row>
    <row r="9" spans="1:16" ht="90" x14ac:dyDescent="0.25">
      <c r="A9" s="15" t="s">
        <v>40</v>
      </c>
      <c r="B9" s="34">
        <v>132.5</v>
      </c>
      <c r="C9" s="34"/>
      <c r="D9" s="34"/>
      <c r="E9" s="34"/>
      <c r="F9" s="34"/>
      <c r="G9" s="34"/>
      <c r="H9" s="34"/>
      <c r="I9" s="34"/>
      <c r="J9" s="34"/>
      <c r="K9" s="34"/>
      <c r="L9" s="34"/>
      <c r="M9" s="34"/>
      <c r="N9" s="34"/>
      <c r="O9" s="34"/>
      <c r="P9" s="35">
        <v>132.5</v>
      </c>
    </row>
    <row r="10" spans="1:16" ht="77.25" x14ac:dyDescent="0.25">
      <c r="A10" s="15" t="s">
        <v>41</v>
      </c>
      <c r="B10" s="34"/>
      <c r="C10" s="34">
        <v>4417.6670000000004</v>
      </c>
      <c r="D10" s="34">
        <v>652.75</v>
      </c>
      <c r="E10" s="34">
        <v>505</v>
      </c>
      <c r="F10" s="34">
        <v>169.2</v>
      </c>
      <c r="G10" s="34">
        <v>654.33333000000005</v>
      </c>
      <c r="H10" s="34">
        <v>400</v>
      </c>
      <c r="I10" s="34">
        <v>50</v>
      </c>
      <c r="J10" s="34"/>
      <c r="K10" s="34"/>
      <c r="L10" s="34">
        <v>266.83332999999999</v>
      </c>
      <c r="M10" s="34">
        <v>249.5</v>
      </c>
      <c r="N10" s="34">
        <v>247.083</v>
      </c>
      <c r="O10" s="34">
        <v>164.2</v>
      </c>
      <c r="P10" s="35">
        <v>7776.5666600000004</v>
      </c>
    </row>
    <row r="11" spans="1:16" ht="90" x14ac:dyDescent="0.25">
      <c r="A11" s="15" t="s">
        <v>42</v>
      </c>
      <c r="B11" s="34">
        <v>709.5</v>
      </c>
      <c r="C11" s="34">
        <v>254.46895000000001</v>
      </c>
      <c r="D11" s="34">
        <v>194.166</v>
      </c>
      <c r="E11" s="34">
        <v>225</v>
      </c>
      <c r="F11" s="34"/>
      <c r="G11" s="34">
        <v>89.583330000000004</v>
      </c>
      <c r="H11" s="34">
        <v>144.72511</v>
      </c>
      <c r="I11" s="34">
        <v>40</v>
      </c>
      <c r="J11" s="34">
        <v>90.15</v>
      </c>
      <c r="K11" s="34">
        <v>62.5</v>
      </c>
      <c r="L11" s="34">
        <v>117</v>
      </c>
      <c r="M11" s="34">
        <v>76.400000000000006</v>
      </c>
      <c r="N11" s="34">
        <v>93.164000000000001</v>
      </c>
      <c r="O11" s="34">
        <v>296.20625000000001</v>
      </c>
      <c r="P11" s="35">
        <v>2392.86364</v>
      </c>
    </row>
    <row r="12" spans="1:16" ht="51.75" x14ac:dyDescent="0.25">
      <c r="A12" s="15" t="s">
        <v>43</v>
      </c>
      <c r="B12" s="34">
        <v>635</v>
      </c>
      <c r="C12" s="34"/>
      <c r="D12" s="34">
        <v>450</v>
      </c>
      <c r="E12" s="34">
        <v>280</v>
      </c>
      <c r="F12" s="34">
        <v>76.834999999999994</v>
      </c>
      <c r="G12" s="34">
        <v>275</v>
      </c>
      <c r="H12" s="34">
        <v>169.54568</v>
      </c>
      <c r="I12" s="34">
        <v>17.423999999999999</v>
      </c>
      <c r="J12" s="34">
        <v>324.75</v>
      </c>
      <c r="K12" s="34">
        <v>84.197000000000003</v>
      </c>
      <c r="L12" s="34">
        <v>215</v>
      </c>
      <c r="M12" s="34">
        <v>112</v>
      </c>
      <c r="N12" s="34">
        <v>7</v>
      </c>
      <c r="O12" s="34">
        <v>111.001</v>
      </c>
      <c r="P12" s="35">
        <v>2757.7526800000001</v>
      </c>
    </row>
    <row r="13" spans="1:16" ht="77.25" x14ac:dyDescent="0.25">
      <c r="A13" s="15" t="s">
        <v>44</v>
      </c>
      <c r="B13" s="34">
        <v>2136.56</v>
      </c>
      <c r="C13" s="34">
        <v>737.76166000000001</v>
      </c>
      <c r="D13" s="34">
        <v>247.328</v>
      </c>
      <c r="E13" s="34">
        <v>450</v>
      </c>
      <c r="F13" s="34">
        <v>124.26</v>
      </c>
      <c r="G13" s="34">
        <v>230</v>
      </c>
      <c r="H13" s="34">
        <v>153.40567999999999</v>
      </c>
      <c r="I13" s="34">
        <v>85.123999999999995</v>
      </c>
      <c r="J13" s="34">
        <v>577.45000000000005</v>
      </c>
      <c r="K13" s="34">
        <v>40.601999999999997</v>
      </c>
      <c r="L13" s="34">
        <v>360.423</v>
      </c>
      <c r="M13" s="34">
        <v>113</v>
      </c>
      <c r="N13" s="34">
        <v>153.5</v>
      </c>
      <c r="O13" s="34">
        <v>150.97433000000001</v>
      </c>
      <c r="P13" s="35">
        <v>5560.3886700000003</v>
      </c>
    </row>
    <row r="14" spans="1:16" ht="102.75" x14ac:dyDescent="0.25">
      <c r="A14" s="15" t="s">
        <v>45</v>
      </c>
      <c r="B14" s="34">
        <v>5105.2237100000002</v>
      </c>
      <c r="C14" s="34"/>
      <c r="D14" s="34">
        <v>154.84</v>
      </c>
      <c r="E14" s="34"/>
      <c r="F14" s="34"/>
      <c r="G14" s="34"/>
      <c r="H14" s="34"/>
      <c r="I14" s="34"/>
      <c r="J14" s="34"/>
      <c r="K14" s="34"/>
      <c r="L14" s="34"/>
      <c r="M14" s="34"/>
      <c r="N14" s="34"/>
      <c r="O14" s="34"/>
      <c r="P14" s="35">
        <v>5260.0637100000004</v>
      </c>
    </row>
    <row r="15" spans="1:16" ht="90" x14ac:dyDescent="0.25">
      <c r="A15" s="15" t="s">
        <v>46</v>
      </c>
      <c r="B15" s="34">
        <v>238</v>
      </c>
      <c r="C15" s="34">
        <v>264</v>
      </c>
      <c r="D15" s="34"/>
      <c r="E15" s="34"/>
      <c r="F15" s="34"/>
      <c r="G15" s="34">
        <v>48</v>
      </c>
      <c r="H15" s="34"/>
      <c r="I15" s="34"/>
      <c r="J15" s="34">
        <v>58</v>
      </c>
      <c r="K15" s="34"/>
      <c r="L15" s="34"/>
      <c r="M15" s="34"/>
      <c r="N15" s="34"/>
      <c r="O15" s="34"/>
      <c r="P15" s="35">
        <v>608</v>
      </c>
    </row>
    <row r="16" spans="1:16" ht="319.5" x14ac:dyDescent="0.25">
      <c r="A16" s="15" t="s">
        <v>47</v>
      </c>
      <c r="B16" s="34">
        <v>17000</v>
      </c>
      <c r="C16" s="34">
        <v>13139.62672</v>
      </c>
      <c r="D16" s="34">
        <v>2500</v>
      </c>
      <c r="E16" s="34">
        <v>2000</v>
      </c>
      <c r="F16" s="34"/>
      <c r="G16" s="34">
        <v>4200</v>
      </c>
      <c r="H16" s="34">
        <v>916.0829</v>
      </c>
      <c r="I16" s="34">
        <v>220</v>
      </c>
      <c r="J16" s="34">
        <v>4500</v>
      </c>
      <c r="K16" s="34">
        <v>1200</v>
      </c>
      <c r="L16" s="34">
        <v>1750</v>
      </c>
      <c r="M16" s="34">
        <v>1600</v>
      </c>
      <c r="N16" s="34">
        <v>330</v>
      </c>
      <c r="O16" s="34">
        <v>1400</v>
      </c>
      <c r="P16" s="35">
        <v>50755.709620000001</v>
      </c>
    </row>
    <row r="17" spans="1:16" ht="153.75" x14ac:dyDescent="0.25">
      <c r="A17" s="15" t="s">
        <v>48</v>
      </c>
      <c r="B17" s="34">
        <v>100502.59736</v>
      </c>
      <c r="C17" s="34">
        <v>30000</v>
      </c>
      <c r="D17" s="34">
        <v>16658.919900000001</v>
      </c>
      <c r="E17" s="34">
        <v>8000</v>
      </c>
      <c r="F17" s="34">
        <v>2000</v>
      </c>
      <c r="G17" s="34">
        <v>4183</v>
      </c>
      <c r="H17" s="34">
        <v>4830</v>
      </c>
      <c r="I17" s="34">
        <v>500</v>
      </c>
      <c r="J17" s="34">
        <v>7385.4840000000004</v>
      </c>
      <c r="K17" s="34">
        <v>4237.0680000000002</v>
      </c>
      <c r="L17" s="34">
        <v>10720</v>
      </c>
      <c r="M17" s="34">
        <v>11173.3</v>
      </c>
      <c r="N17" s="34">
        <v>11771.8</v>
      </c>
      <c r="O17" s="34">
        <v>7551.6</v>
      </c>
      <c r="P17" s="35">
        <v>219513.76926</v>
      </c>
    </row>
    <row r="18" spans="1:16" ht="90" x14ac:dyDescent="0.25">
      <c r="A18" s="15" t="s">
        <v>49</v>
      </c>
      <c r="B18" s="34"/>
      <c r="C18" s="34"/>
      <c r="D18" s="34">
        <v>10.4</v>
      </c>
      <c r="E18" s="34"/>
      <c r="F18" s="34"/>
      <c r="G18" s="34"/>
      <c r="H18" s="34">
        <v>50</v>
      </c>
      <c r="I18" s="34"/>
      <c r="J18" s="34"/>
      <c r="K18" s="34"/>
      <c r="L18" s="34">
        <v>500</v>
      </c>
      <c r="M18" s="34">
        <v>2057.4</v>
      </c>
      <c r="N18" s="34"/>
      <c r="O18" s="34"/>
      <c r="P18" s="35">
        <v>2617.8000000000002</v>
      </c>
    </row>
    <row r="19" spans="1:16" ht="128.25" x14ac:dyDescent="0.25">
      <c r="A19" s="15" t="s">
        <v>50</v>
      </c>
      <c r="B19" s="34"/>
      <c r="C19" s="34">
        <v>18.53566</v>
      </c>
      <c r="D19" s="34"/>
      <c r="E19" s="34"/>
      <c r="F19" s="34"/>
      <c r="G19" s="34"/>
      <c r="H19" s="34">
        <v>3.7250000000000001</v>
      </c>
      <c r="I19" s="34"/>
      <c r="J19" s="34">
        <v>3.7250000000000001</v>
      </c>
      <c r="K19" s="34">
        <v>4.0101599999999999</v>
      </c>
      <c r="L19" s="34"/>
      <c r="M19" s="34">
        <v>9.4</v>
      </c>
      <c r="N19" s="34"/>
      <c r="O19" s="34"/>
      <c r="P19" s="35">
        <v>39.395820000000001</v>
      </c>
    </row>
    <row r="20" spans="1:16" ht="115.5" x14ac:dyDescent="0.25">
      <c r="A20" s="15" t="s">
        <v>51</v>
      </c>
      <c r="B20" s="34">
        <v>700</v>
      </c>
      <c r="C20" s="34">
        <v>1010</v>
      </c>
      <c r="D20" s="34"/>
      <c r="E20" s="34"/>
      <c r="F20" s="34">
        <v>85</v>
      </c>
      <c r="G20" s="34">
        <v>61</v>
      </c>
      <c r="H20" s="34"/>
      <c r="I20" s="34">
        <v>25</v>
      </c>
      <c r="J20" s="34">
        <v>365</v>
      </c>
      <c r="K20" s="34">
        <v>250</v>
      </c>
      <c r="L20" s="34">
        <v>50</v>
      </c>
      <c r="M20" s="34">
        <v>254.7</v>
      </c>
      <c r="N20" s="34"/>
      <c r="O20" s="34">
        <v>307.19760000000002</v>
      </c>
      <c r="P20" s="35">
        <v>3107.8975999999998</v>
      </c>
    </row>
    <row r="21" spans="1:16" ht="115.5" x14ac:dyDescent="0.25">
      <c r="A21" s="15" t="s">
        <v>52</v>
      </c>
      <c r="B21" s="34">
        <v>113497.35765999999</v>
      </c>
      <c r="C21" s="34">
        <v>46000</v>
      </c>
      <c r="D21" s="34">
        <v>10896.544</v>
      </c>
      <c r="E21" s="34">
        <v>5600</v>
      </c>
      <c r="F21" s="34">
        <v>2800</v>
      </c>
      <c r="G21" s="34">
        <v>5290.4</v>
      </c>
      <c r="H21" s="34">
        <v>3200.0003400000001</v>
      </c>
      <c r="I21" s="34">
        <v>1669</v>
      </c>
      <c r="J21" s="34">
        <v>23924.616999999998</v>
      </c>
      <c r="K21" s="34">
        <v>3657.6</v>
      </c>
      <c r="L21" s="34">
        <v>5882.9</v>
      </c>
      <c r="M21" s="34">
        <v>2828.8</v>
      </c>
      <c r="N21" s="34">
        <v>7190</v>
      </c>
      <c r="O21" s="34">
        <v>4662.3710000000001</v>
      </c>
      <c r="P21" s="35">
        <v>237099.59</v>
      </c>
    </row>
    <row r="22" spans="1:16" ht="64.5" x14ac:dyDescent="0.25">
      <c r="A22" s="15" t="s">
        <v>53</v>
      </c>
      <c r="B22" s="34">
        <v>2847.6684100000002</v>
      </c>
      <c r="C22" s="34">
        <v>3086.5</v>
      </c>
      <c r="D22" s="34">
        <v>897.16600000000005</v>
      </c>
      <c r="E22" s="34">
        <v>1199.3</v>
      </c>
      <c r="F22" s="34">
        <v>300</v>
      </c>
      <c r="G22" s="34">
        <v>2000</v>
      </c>
      <c r="H22" s="34">
        <v>126.37754</v>
      </c>
      <c r="I22" s="34">
        <v>40</v>
      </c>
      <c r="J22" s="34">
        <v>1040.1125099999999</v>
      </c>
      <c r="K22" s="34">
        <v>300</v>
      </c>
      <c r="L22" s="34"/>
      <c r="M22" s="34"/>
      <c r="N22" s="34">
        <v>1102.1410000000001</v>
      </c>
      <c r="O22" s="34">
        <v>414.69099999999997</v>
      </c>
      <c r="P22" s="35">
        <v>13353.956459999999</v>
      </c>
    </row>
    <row r="23" spans="1:16" ht="90" x14ac:dyDescent="0.25">
      <c r="A23" s="15" t="s">
        <v>54</v>
      </c>
      <c r="B23" s="34">
        <v>152.23240000000001</v>
      </c>
      <c r="C23" s="34"/>
      <c r="D23" s="34">
        <v>57.659750000000003</v>
      </c>
      <c r="E23" s="34"/>
      <c r="F23" s="34"/>
      <c r="G23" s="34"/>
      <c r="H23" s="34"/>
      <c r="I23" s="34"/>
      <c r="J23" s="34"/>
      <c r="K23" s="34"/>
      <c r="L23" s="34">
        <v>159.5</v>
      </c>
      <c r="M23" s="34">
        <v>7.5</v>
      </c>
      <c r="N23" s="34">
        <v>5</v>
      </c>
      <c r="O23" s="34"/>
      <c r="P23" s="35">
        <v>381.89215000000002</v>
      </c>
    </row>
    <row r="24" spans="1:16" ht="77.25" x14ac:dyDescent="0.25">
      <c r="A24" s="15" t="s">
        <v>55</v>
      </c>
      <c r="B24" s="34">
        <v>805.57249999999999</v>
      </c>
      <c r="C24" s="34">
        <v>634.45000000000005</v>
      </c>
      <c r="D24" s="34">
        <v>1371.7</v>
      </c>
      <c r="E24" s="34"/>
      <c r="F24" s="34"/>
      <c r="G24" s="34">
        <v>344.34165999999999</v>
      </c>
      <c r="H24" s="34"/>
      <c r="I24" s="34"/>
      <c r="J24" s="34"/>
      <c r="K24" s="34"/>
      <c r="L24" s="34"/>
      <c r="M24" s="34">
        <v>202.58799999999999</v>
      </c>
      <c r="N24" s="34">
        <v>31.98</v>
      </c>
      <c r="O24" s="34"/>
      <c r="P24" s="35">
        <v>3390.6321600000001</v>
      </c>
    </row>
    <row r="25" spans="1:16" ht="90" x14ac:dyDescent="0.25">
      <c r="A25" s="15" t="s">
        <v>56</v>
      </c>
      <c r="B25" s="34"/>
      <c r="C25" s="34">
        <v>28514.701359999999</v>
      </c>
      <c r="D25" s="34"/>
      <c r="E25" s="34"/>
      <c r="F25" s="34"/>
      <c r="G25" s="34"/>
      <c r="H25" s="34"/>
      <c r="I25" s="34"/>
      <c r="J25" s="34"/>
      <c r="K25" s="34">
        <v>2058.59</v>
      </c>
      <c r="L25" s="34"/>
      <c r="M25" s="34"/>
      <c r="N25" s="34"/>
      <c r="O25" s="34"/>
      <c r="P25" s="35">
        <v>30573.291359999999</v>
      </c>
    </row>
    <row r="26" spans="1:16" ht="166.5" x14ac:dyDescent="0.25">
      <c r="A26" s="15" t="s">
        <v>57</v>
      </c>
      <c r="B26" s="34">
        <v>325.5</v>
      </c>
      <c r="C26" s="34">
        <v>407.5</v>
      </c>
      <c r="D26" s="34"/>
      <c r="E26" s="34"/>
      <c r="F26" s="34"/>
      <c r="G26" s="34"/>
      <c r="H26" s="34"/>
      <c r="I26" s="34"/>
      <c r="J26" s="34">
        <v>168.666</v>
      </c>
      <c r="K26" s="34"/>
      <c r="L26" s="34"/>
      <c r="M26" s="34"/>
      <c r="N26" s="34"/>
      <c r="O26" s="34"/>
      <c r="P26" s="35">
        <v>901.66600000000005</v>
      </c>
    </row>
    <row r="27" spans="1:16" ht="51.75" x14ac:dyDescent="0.25">
      <c r="A27" s="15" t="s">
        <v>58</v>
      </c>
      <c r="B27" s="34"/>
      <c r="C27" s="34"/>
      <c r="D27" s="34"/>
      <c r="E27" s="34"/>
      <c r="F27" s="34"/>
      <c r="G27" s="34"/>
      <c r="H27" s="34"/>
      <c r="I27" s="34"/>
      <c r="J27" s="34">
        <v>38428</v>
      </c>
      <c r="K27" s="34"/>
      <c r="L27" s="34"/>
      <c r="M27" s="34"/>
      <c r="N27" s="34"/>
      <c r="O27" s="34"/>
      <c r="P27" s="35">
        <v>38428</v>
      </c>
    </row>
    <row r="28" spans="1:16" ht="51.75" x14ac:dyDescent="0.25">
      <c r="A28" s="15" t="s">
        <v>59</v>
      </c>
      <c r="B28" s="34"/>
      <c r="C28" s="34"/>
      <c r="D28" s="34"/>
      <c r="E28" s="34"/>
      <c r="F28" s="34"/>
      <c r="G28" s="34"/>
      <c r="H28" s="34"/>
      <c r="I28" s="34"/>
      <c r="J28" s="34"/>
      <c r="K28" s="34"/>
      <c r="L28" s="34"/>
      <c r="M28" s="34">
        <v>122.65664</v>
      </c>
      <c r="N28" s="34"/>
      <c r="O28" s="34"/>
      <c r="P28" s="35">
        <v>122.65664</v>
      </c>
    </row>
    <row r="29" spans="1:16" ht="39" x14ac:dyDescent="0.25">
      <c r="A29" s="15" t="s">
        <v>60</v>
      </c>
      <c r="B29" s="34"/>
      <c r="C29" s="34">
        <v>989.02499999999998</v>
      </c>
      <c r="D29" s="34">
        <v>181.33201</v>
      </c>
      <c r="E29" s="34">
        <v>309.75</v>
      </c>
      <c r="F29" s="34"/>
      <c r="G29" s="34">
        <v>51.625</v>
      </c>
      <c r="H29" s="34">
        <v>103.25</v>
      </c>
      <c r="I29" s="34"/>
      <c r="J29" s="34"/>
      <c r="K29" s="34">
        <v>6.1200799999999997</v>
      </c>
      <c r="L29" s="34">
        <v>346.96764999999999</v>
      </c>
      <c r="M29" s="34"/>
      <c r="N29" s="34">
        <v>332.55</v>
      </c>
      <c r="O29" s="34"/>
      <c r="P29" s="35">
        <v>2320.6197400000001</v>
      </c>
    </row>
    <row r="30" spans="1:16" ht="90" x14ac:dyDescent="0.25">
      <c r="A30" s="15" t="s">
        <v>61</v>
      </c>
      <c r="B30" s="34"/>
      <c r="C30" s="34"/>
      <c r="D30" s="34"/>
      <c r="E30" s="34"/>
      <c r="F30" s="34"/>
      <c r="G30" s="34"/>
      <c r="H30" s="34"/>
      <c r="I30" s="34">
        <v>2.7662300000000002</v>
      </c>
      <c r="J30" s="34">
        <v>2.0000000000000002E-5</v>
      </c>
      <c r="K30" s="34">
        <v>94.343279999999993</v>
      </c>
      <c r="L30" s="34"/>
      <c r="M30" s="34"/>
      <c r="N30" s="34"/>
      <c r="O30" s="34"/>
      <c r="P30" s="35">
        <v>97.109530000000007</v>
      </c>
    </row>
    <row r="31" spans="1:16" ht="77.25" x14ac:dyDescent="0.25">
      <c r="A31" s="15" t="s">
        <v>62</v>
      </c>
      <c r="B31" s="34"/>
      <c r="C31" s="34">
        <v>16274.48026</v>
      </c>
      <c r="D31" s="34"/>
      <c r="E31" s="34"/>
      <c r="F31" s="34"/>
      <c r="G31" s="34"/>
      <c r="H31" s="34"/>
      <c r="I31" s="34"/>
      <c r="J31" s="34"/>
      <c r="K31" s="34"/>
      <c r="L31" s="34"/>
      <c r="M31" s="34"/>
      <c r="N31" s="34"/>
      <c r="O31" s="34"/>
      <c r="P31" s="35">
        <v>16274.48026</v>
      </c>
    </row>
    <row r="32" spans="1:16" ht="39" x14ac:dyDescent="0.25">
      <c r="A32" s="15" t="s">
        <v>63</v>
      </c>
      <c r="B32" s="34">
        <v>28.80659</v>
      </c>
      <c r="C32" s="34"/>
      <c r="D32" s="34">
        <v>28.80659</v>
      </c>
      <c r="E32" s="34"/>
      <c r="F32" s="34"/>
      <c r="G32" s="34"/>
      <c r="H32" s="34"/>
      <c r="I32" s="34"/>
      <c r="J32" s="34"/>
      <c r="K32" s="34"/>
      <c r="L32" s="34"/>
      <c r="M32" s="34"/>
      <c r="N32" s="34"/>
      <c r="O32" s="34"/>
      <c r="P32" s="35">
        <v>57.61318</v>
      </c>
    </row>
    <row r="33" spans="1:16" ht="51.75" x14ac:dyDescent="0.25">
      <c r="A33" s="15" t="s">
        <v>64</v>
      </c>
      <c r="B33" s="34">
        <v>9649.1544699999995</v>
      </c>
      <c r="C33" s="34"/>
      <c r="D33" s="34"/>
      <c r="E33" s="34"/>
      <c r="F33" s="34"/>
      <c r="G33" s="34"/>
      <c r="H33" s="34"/>
      <c r="I33" s="34"/>
      <c r="J33" s="34"/>
      <c r="K33" s="34"/>
      <c r="L33" s="34"/>
      <c r="M33" s="34"/>
      <c r="N33" s="34"/>
      <c r="O33" s="34"/>
      <c r="P33" s="35">
        <v>9649.1544699999995</v>
      </c>
    </row>
    <row r="34" spans="1:16" x14ac:dyDescent="0.25">
      <c r="A34" s="15" t="s">
        <v>65</v>
      </c>
      <c r="B34" s="34"/>
      <c r="C34" s="34">
        <v>2500</v>
      </c>
      <c r="D34" s="34"/>
      <c r="E34" s="34"/>
      <c r="F34" s="34"/>
      <c r="G34" s="34"/>
      <c r="H34" s="34"/>
      <c r="I34" s="34"/>
      <c r="J34" s="34"/>
      <c r="K34" s="34"/>
      <c r="L34" s="34"/>
      <c r="M34" s="34"/>
      <c r="N34" s="34"/>
      <c r="O34" s="34"/>
      <c r="P34" s="35">
        <v>2500</v>
      </c>
    </row>
    <row r="35" spans="1:16" ht="26.25" x14ac:dyDescent="0.25">
      <c r="A35" s="15" t="s">
        <v>66</v>
      </c>
      <c r="B35" s="34">
        <v>958.02544</v>
      </c>
      <c r="C35" s="34"/>
      <c r="D35" s="34"/>
      <c r="E35" s="34"/>
      <c r="F35" s="34"/>
      <c r="G35" s="34"/>
      <c r="H35" s="34"/>
      <c r="I35" s="34"/>
      <c r="J35" s="34"/>
      <c r="K35" s="34"/>
      <c r="L35" s="34"/>
      <c r="M35" s="34"/>
      <c r="N35" s="34"/>
      <c r="O35" s="34"/>
      <c r="P35" s="35">
        <v>958.02544</v>
      </c>
    </row>
    <row r="36" spans="1:16" ht="64.5" x14ac:dyDescent="0.25">
      <c r="A36" s="15" t="s">
        <v>67</v>
      </c>
      <c r="B36" s="34"/>
      <c r="C36" s="34"/>
      <c r="D36" s="34">
        <v>200.5772</v>
      </c>
      <c r="E36" s="34"/>
      <c r="F36" s="34"/>
      <c r="G36" s="34">
        <v>215.20061999999999</v>
      </c>
      <c r="H36" s="34"/>
      <c r="I36" s="34"/>
      <c r="J36" s="34"/>
      <c r="K36" s="34"/>
      <c r="L36" s="34"/>
      <c r="M36" s="34"/>
      <c r="N36" s="34"/>
      <c r="O36" s="34"/>
      <c r="P36" s="35">
        <v>415.77782000000002</v>
      </c>
    </row>
    <row r="37" spans="1:16" ht="26.25" x14ac:dyDescent="0.25">
      <c r="A37" s="15" t="s">
        <v>68</v>
      </c>
      <c r="B37" s="34"/>
      <c r="C37" s="34"/>
      <c r="D37" s="34"/>
      <c r="E37" s="34"/>
      <c r="F37" s="34"/>
      <c r="G37" s="34"/>
      <c r="H37" s="34"/>
      <c r="I37" s="34"/>
      <c r="J37" s="34"/>
      <c r="K37" s="34">
        <v>101.88712</v>
      </c>
      <c r="L37" s="34"/>
      <c r="M37" s="34"/>
      <c r="N37" s="34"/>
      <c r="O37" s="34"/>
      <c r="P37" s="35">
        <v>101.88712</v>
      </c>
    </row>
    <row r="38" spans="1:16" ht="39" x14ac:dyDescent="0.25">
      <c r="A38" s="15" t="s">
        <v>69</v>
      </c>
      <c r="B38" s="34"/>
      <c r="C38" s="34"/>
      <c r="D38" s="34">
        <v>463.39794000000001</v>
      </c>
      <c r="E38" s="34">
        <v>111.10323</v>
      </c>
      <c r="F38" s="34">
        <v>248.01961</v>
      </c>
      <c r="G38" s="34">
        <v>135.84569999999999</v>
      </c>
      <c r="H38" s="34">
        <v>57.744579999999999</v>
      </c>
      <c r="I38" s="34">
        <v>2.625</v>
      </c>
      <c r="J38" s="34">
        <v>186.70728</v>
      </c>
      <c r="K38" s="34">
        <v>28.478179999999998</v>
      </c>
      <c r="L38" s="34">
        <v>238.72179</v>
      </c>
      <c r="M38" s="34">
        <v>39.39819</v>
      </c>
      <c r="N38" s="34">
        <v>291.98043000000001</v>
      </c>
      <c r="O38" s="34"/>
      <c r="P38" s="35">
        <v>1804.0219300000001</v>
      </c>
    </row>
    <row r="39" spans="1:16" ht="128.25" x14ac:dyDescent="0.25">
      <c r="A39" s="15" t="s">
        <v>70</v>
      </c>
      <c r="B39" s="34">
        <v>1298.28862</v>
      </c>
      <c r="C39" s="34"/>
      <c r="D39" s="34"/>
      <c r="E39" s="34"/>
      <c r="F39" s="34"/>
      <c r="G39" s="34"/>
      <c r="H39" s="34"/>
      <c r="I39" s="34"/>
      <c r="J39" s="34"/>
      <c r="K39" s="34"/>
      <c r="L39" s="34"/>
      <c r="M39" s="34"/>
      <c r="N39" s="34"/>
      <c r="O39" s="34"/>
      <c r="P39" s="35">
        <v>1298.28862</v>
      </c>
    </row>
    <row r="40" spans="1:16" ht="90" x14ac:dyDescent="0.25">
      <c r="A40" s="15" t="s">
        <v>71</v>
      </c>
      <c r="B40" s="34">
        <v>1470.19426</v>
      </c>
      <c r="C40" s="34"/>
      <c r="D40" s="34"/>
      <c r="E40" s="34"/>
      <c r="F40" s="34"/>
      <c r="G40" s="34"/>
      <c r="H40" s="34"/>
      <c r="I40" s="34"/>
      <c r="J40" s="34"/>
      <c r="K40" s="34"/>
      <c r="L40" s="34"/>
      <c r="M40" s="34"/>
      <c r="N40" s="34"/>
      <c r="O40" s="34"/>
      <c r="P40" s="35">
        <v>1470.19426</v>
      </c>
    </row>
    <row r="41" spans="1:16" ht="26.25" x14ac:dyDescent="0.25">
      <c r="A41" s="15" t="s">
        <v>72</v>
      </c>
      <c r="B41" s="34"/>
      <c r="C41" s="34">
        <v>558.49480000000005</v>
      </c>
      <c r="D41" s="34"/>
      <c r="E41" s="34"/>
      <c r="F41" s="34"/>
      <c r="G41" s="34"/>
      <c r="H41" s="34"/>
      <c r="I41" s="34"/>
      <c r="J41" s="34"/>
      <c r="K41" s="34"/>
      <c r="L41" s="34"/>
      <c r="M41" s="34"/>
      <c r="N41" s="34">
        <v>236.52423999999999</v>
      </c>
      <c r="O41" s="34"/>
      <c r="P41" s="35">
        <v>795.01904000000002</v>
      </c>
    </row>
    <row r="42" spans="1:16" ht="64.5" x14ac:dyDescent="0.25">
      <c r="A42" s="15" t="s">
        <v>73</v>
      </c>
      <c r="B42" s="34">
        <v>2079.8771900000002</v>
      </c>
      <c r="C42" s="34"/>
      <c r="D42" s="34"/>
      <c r="E42" s="34"/>
      <c r="F42" s="34"/>
      <c r="G42" s="34"/>
      <c r="H42" s="34"/>
      <c r="I42" s="34"/>
      <c r="J42" s="34"/>
      <c r="K42" s="34"/>
      <c r="L42" s="34"/>
      <c r="M42" s="34"/>
      <c r="N42" s="34"/>
      <c r="O42" s="34"/>
      <c r="P42" s="35">
        <v>2079.8771900000002</v>
      </c>
    </row>
    <row r="43" spans="1:16" x14ac:dyDescent="0.25">
      <c r="A43" s="15" t="s">
        <v>74</v>
      </c>
      <c r="B43" s="34">
        <v>375614.90678000002</v>
      </c>
      <c r="C43" s="34">
        <v>214504.02355000001</v>
      </c>
      <c r="D43" s="34">
        <v>71016.406130000003</v>
      </c>
      <c r="E43" s="34">
        <v>24142.15323</v>
      </c>
      <c r="F43" s="34">
        <v>6130.7446099999997</v>
      </c>
      <c r="G43" s="34">
        <v>70297.896160000004</v>
      </c>
      <c r="H43" s="34">
        <v>44549.876830000001</v>
      </c>
      <c r="I43" s="34">
        <v>17421.166740000001</v>
      </c>
      <c r="J43" s="34">
        <v>112037.09581</v>
      </c>
      <c r="K43" s="34">
        <v>27125.58814</v>
      </c>
      <c r="L43" s="34">
        <v>27880.224340000001</v>
      </c>
      <c r="M43" s="34">
        <v>26312.226170000002</v>
      </c>
      <c r="N43" s="34">
        <v>45581.883670000003</v>
      </c>
      <c r="O43" s="34">
        <v>38119.379780000003</v>
      </c>
      <c r="P43" s="35">
        <v>1100733.5719399999</v>
      </c>
    </row>
  </sheetData>
  <pageMargins left="0.23622047244094491" right="0.23622047244094491" top="0.74803149606299213" bottom="0.74803149606299213" header="0.31496062992125984" footer="0.31496062992125984"/>
  <pageSetup paperSize="9" scale="65"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13</vt:i4>
      </vt:variant>
    </vt:vector>
  </HeadingPairs>
  <TitlesOfParts>
    <vt:vector size="15" baseType="lpstr">
      <vt:lpstr>Бюджетополучатели</vt:lpstr>
      <vt:lpstr>Муниципальные районы</vt:lpstr>
      <vt:lpstr>Date</vt:lpstr>
      <vt:lpstr>EndData</vt:lpstr>
      <vt:lpstr>EndData1</vt:lpstr>
      <vt:lpstr>EndData2</vt:lpstr>
      <vt:lpstr>EndDate</vt:lpstr>
      <vt:lpstr>period</vt:lpstr>
      <vt:lpstr>StartData</vt:lpstr>
      <vt:lpstr>StartData1</vt:lpstr>
      <vt:lpstr>Year</vt:lpstr>
      <vt:lpstr>Бюджетополучатели!Заголовки_для_печати</vt:lpstr>
      <vt:lpstr>'Муниципальные районы'!Заголовки_для_печати</vt:lpstr>
      <vt:lpstr>Бюджетополучатели!Область_печати</vt:lpstr>
      <vt:lpstr>'Муниципальные районы'!Область_печати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2020-08-25T02:28:20Z</dcterms:modified>
</cp:coreProperties>
</file>