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activeTab="1"/>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Учреждения!$46:$47</definedName>
    <definedName name="_xlnm.Print_Area" localSheetId="1">'Муниципальные районы'!$A$1:$P$34</definedName>
    <definedName name="_xlnm.Print_Area" localSheetId="0">Учреждения!$A$1:$E$91</definedName>
  </definedNames>
  <calcPr calcId="162913"/>
</workbook>
</file>

<file path=xl/calcChain.xml><?xml version="1.0" encoding="utf-8"?>
<calcChain xmlns="http://schemas.openxmlformats.org/spreadsheetml/2006/main">
  <c r="B89" i="1" l="1"/>
  <c r="E9" i="1"/>
  <c r="B32" i="2"/>
  <c r="E44" i="1" s="1"/>
  <c r="E8" i="1" s="1"/>
  <c r="A2" i="2" l="1"/>
  <c r="B2" i="2" s="1"/>
  <c r="C2" i="2" s="1"/>
  <c r="A33" i="2" s="1"/>
  <c r="H1" i="1" l="1"/>
  <c r="A5" i="1" s="1"/>
  <c r="H2" i="1"/>
  <c r="G1" i="1"/>
  <c r="G2" i="1"/>
  <c r="A2" i="1" l="1"/>
</calcChain>
</file>

<file path=xl/sharedStrings.xml><?xml version="1.0" encoding="utf-8"?>
<sst xmlns="http://schemas.openxmlformats.org/spreadsheetml/2006/main" count="137" uniqueCount="136">
  <si>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</si>
  <si>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</si>
  <si>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</si>
  <si>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</si>
  <si>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</si>
  <si>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</si>
  <si>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</si>
  <si>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</si>
  <si>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</si>
  <si>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</si>
  <si>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</si>
  <si>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</si>
  <si>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</si>
  <si>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</si>
  <si>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</si>
  <si>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</si>
  <si>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</si>
  <si>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</si>
  <si>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</si>
  <si>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</si>
  <si>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</si>
  <si>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</si>
  <si>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</si>
  <si>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</si>
  <si>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</si>
  <si>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</si>
  <si>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</si>
  <si>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</si>
  <si>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</si>
  <si>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</si>
  <si>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</si>
  <si>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</si>
  <si>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</si>
  <si>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на софинансирование оплаты труда работников муниципальных учреждений</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</si>
  <si>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</si>
  <si>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</si>
  <si>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</si>
  <si>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</si>
  <si>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</si>
  <si>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</si>
  <si>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</si>
  <si>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</si>
  <si>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</si>
  <si>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</si>
  <si>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</si>
  <si>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</si>
  <si>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</si>
  <si>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</si>
  <si>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</si>
  <si>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</si>
  <si>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</si>
  <si>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</si>
  <si>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</si>
  <si>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Расходы, связанные с особым режимом безопасного функционирования закрытых административно-территориальных образований</t>
  </si>
  <si>
    <t>Оснащение объектов спортивной инфраструктуры спортивно-технологическим оборудованием</t>
  </si>
  <si>
    <t>Выплата единовременного пособия при всех формах устройства детей, лишенных родительского попечения, в семью</t>
  </si>
  <si>
    <t>Осуществление переданных полномочий Российской Федерации на государственную регистрацию актов гражданского состояния</t>
  </si>
  <si>
    <t>Всего:</t>
  </si>
  <si>
    <t>06.08.2020</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</si>
  <si>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</si>
  <si>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</si>
  <si>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</si>
  <si>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</si>
  <si>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</si>
  <si>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</si>
  <si>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</si>
  <si>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</si>
  <si>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</si>
  <si>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</si>
  <si>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</si>
  <si>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</si>
  <si>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</si>
  <si>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</si>
  <si>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</si>
  <si>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</si>
  <si>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</si>
  <si>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</si>
  <si>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</si>
  <si>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</si>
  <si>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</si>
  <si>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</si>
  <si>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</si>
  <si>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</si>
  <si>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</si>
  <si>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</si>
  <si>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</si>
  <si>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</si>
  <si>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</si>
  <si>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</si>
  <si>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</si>
  <si>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</si>
  <si>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</si>
  <si>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</si>
  <si>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</si>
  <si>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</si>
  <si>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</si>
  <si>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</si>
  <si>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Агентство по делам молодежи Камчатского края</t>
  </si>
  <si>
    <t>Министерство инвестиций и предпринимательства Камчатского края</t>
  </si>
  <si>
    <t>ИТОГО</t>
  </si>
  <si>
    <t>31.07.2020</t>
  </si>
  <si>
    <t>Дотации бюджетам субъектов Российской Федерации на выравнивание бюджетной обеспеченности</t>
  </si>
  <si>
    <t>Дотации бюджетам субъектов Российской Федерации на поддержку мер по обеспечению сбалансированности бюджетов</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</si>
  <si>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</si>
  <si>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</si>
  <si>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</si>
  <si>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</si>
  <si>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</si>
  <si>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</si>
  <si>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</si>
  <si>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</si>
  <si>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</si>
  <si>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</si>
  <si>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</si>
  <si>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</si>
  <si>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</si>
  <si>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</si>
  <si>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</si>
  <si>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</si>
  <si>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</si>
  <si>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</si>
  <si>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</si>
  <si>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</si>
  <si>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</si>
  <si>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</si>
  <si>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</si>
  <si>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</si>
  <si>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</si>
  <si>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</si>
  <si>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</si>
  <si>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финансовое обеспечение дорожной деятельности</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</si>
  <si>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</si>
  <si>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</si>
  <si>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</si>
  <si>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</si>
  <si>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Возврат бюджетного кредита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</si>
</sst>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view="pageBreakPreview" topLeftCell="A31" zoomScaleNormal="100" zoomScaleSheetLayoutView="100" workbookViewId="0">
      <selection activeCell="G89" sqref="G89"/>
    </sheetView>
  </sheetViews>
  <sheetFormatPr defaultColWidth="8.77734375" defaultRowHeight="13.8" x14ac:dyDescent="0.25"/>
  <cols>
    <col min="1" max="1" width="69.21875" style="31" customWidth="1"/>
    <col min="2" max="2" width="13.77734375" style="31" customWidth="1"/>
    <col min="3" max="4" width="14.44140625" style="31" customWidth="1"/>
    <col min="5" max="5" width="12.44140625" style="31" customWidth="1"/>
    <col min="6" max="6" width="12.5546875" style="31" customWidth="1"/>
    <col min="7" max="7" width="16" style="31" bestFit="1" customWidth="1"/>
    <col min="8" max="8" width="8.77734375" style="31"/>
    <col min="9" max="9" width="10.21875" style="31" bestFit="1" customWidth="1"/>
    <col min="10" max="16384" width="8.77734375" style="31"/>
  </cols>
  <sheetData>
    <row r="1" spans="1:9" ht="15.6" x14ac:dyDescent="0.3">
      <c r="A1" s="46" t="s">
        <v>0</v>
      </c>
      <c r="B1" s="46"/>
      <c r="C1" s="46"/>
      <c r="D1" s="46"/>
      <c r="E1" s="46"/>
      <c r="F1" s="37" t="s">
        <v>100</v>
      </c>
      <c r="G1" s="38" t="str">
        <f>TEXT(F1,"[$-FC19]ДД ММММ")</f>
        <v>31 июля</v>
      </c>
      <c r="H1" s="38" t="str">
        <f>TEXT(F1,"[$-FC19]ДД.ММ.ГГГ \г")</f>
        <v>31.07.2020 г</v>
      </c>
    </row>
    <row r="2" spans="1:9" ht="15.6" x14ac:dyDescent="0.3">
      <c r="A2" s="46" t="str">
        <f>CONCATENATE("с ",G1," по ",G2,"ода")</f>
        <v>с 31 июля по 06 августа 2020 года</v>
      </c>
      <c r="B2" s="46"/>
      <c r="C2" s="46"/>
      <c r="D2" s="46"/>
      <c r="E2" s="46"/>
      <c r="F2" s="37" t="s">
        <v>58</v>
      </c>
      <c r="G2" s="38" t="str">
        <f>TEXT(F2,"[$-FC19]ДД ММММ ГГГ \г")</f>
        <v>06 августа 2020 г</v>
      </c>
      <c r="H2" s="38" t="str">
        <f>TEXT(F2,"[$-FC19]ДД.ММ.ГГГ \г")</f>
        <v>06.08.2020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31.07.2020 г.</v>
      </c>
      <c r="B5" s="48"/>
      <c r="C5" s="48"/>
      <c r="D5" s="49"/>
      <c r="E5" s="8">
        <v>474445.1</v>
      </c>
      <c r="F5" s="39"/>
    </row>
    <row r="6" spans="1:9" x14ac:dyDescent="0.25">
      <c r="A6" s="10"/>
      <c r="B6" s="11"/>
      <c r="C6" s="11"/>
      <c r="D6" s="11"/>
      <c r="E6" s="12"/>
    </row>
    <row r="7" spans="1:9" x14ac:dyDescent="0.25">
      <c r="A7" s="56" t="s">
        <v>2</v>
      </c>
      <c r="B7" s="57"/>
      <c r="C7" s="57"/>
      <c r="D7" s="57"/>
      <c r="E7" s="13"/>
    </row>
    <row r="8" spans="1:9" x14ac:dyDescent="0.25">
      <c r="A8" s="51" t="s">
        <v>3</v>
      </c>
      <c r="B8" s="57"/>
      <c r="C8" s="57"/>
      <c r="D8" s="57"/>
      <c r="E8" s="9">
        <f>E44-E9</f>
        <v>657599.20811999682</v>
      </c>
    </row>
    <row r="9" spans="1:9" x14ac:dyDescent="0.25">
      <c r="A9" s="58" t="s">
        <v>4</v>
      </c>
      <c r="B9" s="57"/>
      <c r="C9" s="57"/>
      <c r="D9" s="57"/>
      <c r="E9" s="14">
        <f>SUM(E10:E43)</f>
        <v>4845994.0100000026</v>
      </c>
    </row>
    <row r="10" spans="1:9" x14ac:dyDescent="0.25">
      <c r="A10" s="58" t="s">
        <v>101</v>
      </c>
      <c r="B10" s="57"/>
      <c r="C10" s="57"/>
      <c r="D10" s="57"/>
      <c r="E10" s="14">
        <v>3320100</v>
      </c>
    </row>
    <row r="11" spans="1:9" x14ac:dyDescent="0.25">
      <c r="A11" s="58" t="s">
        <v>102</v>
      </c>
      <c r="B11" s="57"/>
      <c r="C11" s="57"/>
      <c r="D11" s="57"/>
      <c r="E11" s="14">
        <v>1084819.3999999999</v>
      </c>
    </row>
    <row r="12" spans="1:9" ht="27" customHeight="1" x14ac:dyDescent="0.25">
      <c r="A12" s="58" t="s">
        <v>103</v>
      </c>
      <c r="B12" s="57"/>
      <c r="C12" s="57"/>
      <c r="D12" s="57"/>
      <c r="E12" s="14">
        <v>38428</v>
      </c>
    </row>
    <row r="13" spans="1:9" x14ac:dyDescent="0.25">
      <c r="A13" s="58" t="s">
        <v>104</v>
      </c>
      <c r="B13" s="57"/>
      <c r="C13" s="57"/>
      <c r="D13" s="57"/>
      <c r="E13" s="14">
        <v>26713.48</v>
      </c>
    </row>
    <row r="14" spans="1:9" ht="40.799999999999997" customHeight="1" x14ac:dyDescent="0.25">
      <c r="A14" s="58" t="s">
        <v>105</v>
      </c>
      <c r="B14" s="57"/>
      <c r="C14" s="57"/>
      <c r="D14" s="57"/>
      <c r="E14" s="14">
        <v>1824.06</v>
      </c>
    </row>
    <row r="15" spans="1:9" ht="27" customHeight="1" x14ac:dyDescent="0.25">
      <c r="A15" s="58" t="s">
        <v>106</v>
      </c>
      <c r="B15" s="57"/>
      <c r="C15" s="57"/>
      <c r="D15" s="57"/>
      <c r="E15" s="14">
        <v>21264.75</v>
      </c>
    </row>
    <row r="16" spans="1:9" ht="41.4" customHeight="1" x14ac:dyDescent="0.25">
      <c r="A16" s="58" t="s">
        <v>107</v>
      </c>
      <c r="B16" s="57"/>
      <c r="C16" s="57"/>
      <c r="D16" s="57"/>
      <c r="E16" s="14">
        <v>16.2</v>
      </c>
    </row>
    <row r="17" spans="1:5" ht="28.2" customHeight="1" x14ac:dyDescent="0.25">
      <c r="A17" s="58" t="s">
        <v>108</v>
      </c>
      <c r="B17" s="57"/>
      <c r="C17" s="57"/>
      <c r="D17" s="57"/>
      <c r="E17" s="14">
        <v>516.70000000000005</v>
      </c>
    </row>
    <row r="18" spans="1:5" ht="55.2" customHeight="1" x14ac:dyDescent="0.25">
      <c r="A18" s="58" t="s">
        <v>109</v>
      </c>
      <c r="B18" s="57"/>
      <c r="C18" s="57"/>
      <c r="D18" s="57"/>
      <c r="E18" s="14">
        <v>910.69</v>
      </c>
    </row>
    <row r="19" spans="1:5" ht="27.6" customHeight="1" x14ac:dyDescent="0.25">
      <c r="A19" s="58" t="s">
        <v>110</v>
      </c>
      <c r="B19" s="57"/>
      <c r="C19" s="57"/>
      <c r="D19" s="57"/>
      <c r="E19" s="14">
        <v>69.91</v>
      </c>
    </row>
    <row r="20" spans="1:5" x14ac:dyDescent="0.25">
      <c r="A20" s="58" t="s">
        <v>111</v>
      </c>
      <c r="B20" s="57"/>
      <c r="C20" s="57"/>
      <c r="D20" s="57"/>
      <c r="E20" s="14">
        <v>132.41</v>
      </c>
    </row>
    <row r="21" spans="1:5" ht="27.6" customHeight="1" x14ac:dyDescent="0.25">
      <c r="A21" s="58" t="s">
        <v>112</v>
      </c>
      <c r="B21" s="57"/>
      <c r="C21" s="57"/>
      <c r="D21" s="57"/>
      <c r="E21" s="14">
        <v>21</v>
      </c>
    </row>
    <row r="22" spans="1:5" ht="41.4" customHeight="1" x14ac:dyDescent="0.25">
      <c r="A22" s="58" t="s">
        <v>113</v>
      </c>
      <c r="B22" s="57"/>
      <c r="C22" s="57"/>
      <c r="D22" s="57"/>
      <c r="E22" s="14">
        <v>30426.66</v>
      </c>
    </row>
    <row r="23" spans="1:5" ht="27.6" customHeight="1" x14ac:dyDescent="0.25">
      <c r="A23" s="58" t="s">
        <v>114</v>
      </c>
      <c r="B23" s="57"/>
      <c r="C23" s="57"/>
      <c r="D23" s="57"/>
      <c r="E23" s="14">
        <v>141</v>
      </c>
    </row>
    <row r="24" spans="1:5" ht="28.2" customHeight="1" x14ac:dyDescent="0.25">
      <c r="A24" s="58" t="s">
        <v>115</v>
      </c>
      <c r="B24" s="57"/>
      <c r="C24" s="57"/>
      <c r="D24" s="57"/>
      <c r="E24" s="14">
        <v>15203.62</v>
      </c>
    </row>
    <row r="25" spans="1:5" ht="42" customHeight="1" x14ac:dyDescent="0.25">
      <c r="A25" s="58" t="s">
        <v>116</v>
      </c>
      <c r="B25" s="57"/>
      <c r="C25" s="57"/>
      <c r="D25" s="57"/>
      <c r="E25" s="14">
        <v>169.61</v>
      </c>
    </row>
    <row r="26" spans="1:5" ht="40.799999999999997" customHeight="1" x14ac:dyDescent="0.25">
      <c r="A26" s="58" t="s">
        <v>117</v>
      </c>
      <c r="B26" s="57"/>
      <c r="C26" s="57"/>
      <c r="D26" s="57"/>
      <c r="E26" s="14">
        <v>124.52</v>
      </c>
    </row>
    <row r="27" spans="1:5" ht="28.8" customHeight="1" x14ac:dyDescent="0.25">
      <c r="A27" s="58" t="s">
        <v>118</v>
      </c>
      <c r="B27" s="57"/>
      <c r="C27" s="57"/>
      <c r="D27" s="57"/>
      <c r="E27" s="14">
        <v>72.11</v>
      </c>
    </row>
    <row r="28" spans="1:5" ht="27" customHeight="1" x14ac:dyDescent="0.25">
      <c r="A28" s="58" t="s">
        <v>119</v>
      </c>
      <c r="B28" s="57"/>
      <c r="C28" s="57"/>
      <c r="D28" s="57"/>
      <c r="E28" s="14">
        <v>32722.720000000001</v>
      </c>
    </row>
    <row r="29" spans="1:5" x14ac:dyDescent="0.25">
      <c r="A29" s="58" t="s">
        <v>120</v>
      </c>
      <c r="B29" s="57"/>
      <c r="C29" s="57"/>
      <c r="D29" s="57"/>
      <c r="E29" s="14">
        <v>384.61</v>
      </c>
    </row>
    <row r="30" spans="1:5" ht="27" customHeight="1" x14ac:dyDescent="0.25">
      <c r="A30" s="58" t="s">
        <v>121</v>
      </c>
      <c r="B30" s="57"/>
      <c r="C30" s="57"/>
      <c r="D30" s="57"/>
      <c r="E30" s="14">
        <v>262.49</v>
      </c>
    </row>
    <row r="31" spans="1:5" ht="27.6" customHeight="1" x14ac:dyDescent="0.25">
      <c r="A31" s="58" t="s">
        <v>122</v>
      </c>
      <c r="B31" s="57"/>
      <c r="C31" s="57"/>
      <c r="D31" s="57"/>
      <c r="E31" s="14">
        <v>138723.64000000001</v>
      </c>
    </row>
    <row r="32" spans="1:5" ht="27.6" customHeight="1" x14ac:dyDescent="0.25">
      <c r="A32" s="58" t="s">
        <v>123</v>
      </c>
      <c r="B32" s="57"/>
      <c r="C32" s="57"/>
      <c r="D32" s="57"/>
      <c r="E32" s="14">
        <v>29.14</v>
      </c>
    </row>
    <row r="33" spans="1:6" ht="28.8" customHeight="1" x14ac:dyDescent="0.25">
      <c r="A33" s="58" t="s">
        <v>124</v>
      </c>
      <c r="B33" s="57"/>
      <c r="C33" s="57"/>
      <c r="D33" s="57"/>
      <c r="E33" s="14">
        <v>3322.75</v>
      </c>
    </row>
    <row r="34" spans="1:6" ht="27.6" customHeight="1" x14ac:dyDescent="0.25">
      <c r="A34" s="58" t="s">
        <v>125</v>
      </c>
      <c r="B34" s="57"/>
      <c r="C34" s="57"/>
      <c r="D34" s="57"/>
      <c r="E34" s="14">
        <v>3956.28</v>
      </c>
    </row>
    <row r="35" spans="1:6" ht="41.4" customHeight="1" x14ac:dyDescent="0.25">
      <c r="A35" s="58" t="s">
        <v>126</v>
      </c>
      <c r="B35" s="57"/>
      <c r="C35" s="57"/>
      <c r="D35" s="57"/>
      <c r="E35" s="14">
        <v>312.39</v>
      </c>
    </row>
    <row r="36" spans="1:6" ht="53.4" customHeight="1" x14ac:dyDescent="0.25">
      <c r="A36" s="58" t="s">
        <v>127</v>
      </c>
      <c r="B36" s="57"/>
      <c r="C36" s="57"/>
      <c r="D36" s="57"/>
      <c r="E36" s="14">
        <v>9698.31</v>
      </c>
    </row>
    <row r="37" spans="1:6" x14ac:dyDescent="0.25">
      <c r="A37" s="58" t="s">
        <v>128</v>
      </c>
      <c r="B37" s="57"/>
      <c r="C37" s="57"/>
      <c r="D37" s="57"/>
      <c r="E37" s="14">
        <v>3619.48</v>
      </c>
    </row>
    <row r="38" spans="1:6" ht="27" customHeight="1" x14ac:dyDescent="0.25">
      <c r="A38" s="58" t="s">
        <v>129</v>
      </c>
      <c r="B38" s="57"/>
      <c r="C38" s="57"/>
      <c r="D38" s="57"/>
      <c r="E38" s="14">
        <v>233.21</v>
      </c>
    </row>
    <row r="39" spans="1:6" ht="26.4" customHeight="1" x14ac:dyDescent="0.25">
      <c r="A39" s="58" t="s">
        <v>130</v>
      </c>
      <c r="B39" s="57"/>
      <c r="C39" s="57"/>
      <c r="D39" s="57"/>
      <c r="E39" s="14">
        <v>502.24</v>
      </c>
    </row>
    <row r="40" spans="1:6" ht="27" customHeight="1" x14ac:dyDescent="0.25">
      <c r="A40" s="58" t="s">
        <v>131</v>
      </c>
      <c r="B40" s="57"/>
      <c r="C40" s="57"/>
      <c r="D40" s="57"/>
      <c r="E40" s="14">
        <v>63953.63</v>
      </c>
    </row>
    <row r="41" spans="1:6" ht="27" customHeight="1" x14ac:dyDescent="0.25">
      <c r="A41" s="58" t="s">
        <v>132</v>
      </c>
      <c r="B41" s="57"/>
      <c r="C41" s="57"/>
      <c r="D41" s="57"/>
      <c r="E41" s="14">
        <v>290.39999999999998</v>
      </c>
    </row>
    <row r="42" spans="1:6" ht="41.4" customHeight="1" x14ac:dyDescent="0.25">
      <c r="A42" s="58" t="s">
        <v>133</v>
      </c>
      <c r="B42" s="57"/>
      <c r="C42" s="57"/>
      <c r="D42" s="57"/>
      <c r="E42" s="14">
        <v>20191.48</v>
      </c>
    </row>
    <row r="43" spans="1:6" ht="27" customHeight="1" x14ac:dyDescent="0.25">
      <c r="A43" s="58" t="s">
        <v>134</v>
      </c>
      <c r="B43" s="57"/>
      <c r="C43" s="57"/>
      <c r="D43" s="57"/>
      <c r="E43" s="14">
        <v>26837.119999999999</v>
      </c>
    </row>
    <row r="44" spans="1:6" x14ac:dyDescent="0.25">
      <c r="A44" s="50" t="s">
        <v>5</v>
      </c>
      <c r="B44" s="51"/>
      <c r="C44" s="51"/>
      <c r="D44" s="51"/>
      <c r="E44" s="13">
        <f>'Муниципальные районы'!B33-Учреждения!E5+'Муниципальные районы'!B32</f>
        <v>5503593.2181199994</v>
      </c>
    </row>
    <row r="45" spans="1:6" x14ac:dyDescent="0.25">
      <c r="A45" s="15"/>
      <c r="B45" s="16"/>
      <c r="C45" s="16"/>
      <c r="D45" s="6"/>
      <c r="E45" s="17"/>
    </row>
    <row r="46" spans="1:6" x14ac:dyDescent="0.25">
      <c r="A46" s="52" t="s">
        <v>14</v>
      </c>
      <c r="B46" s="54" t="s">
        <v>6</v>
      </c>
      <c r="C46" s="55" t="s">
        <v>7</v>
      </c>
      <c r="D46" s="55"/>
      <c r="E46" s="55"/>
    </row>
    <row r="47" spans="1:6" ht="82.8" x14ac:dyDescent="0.25">
      <c r="A47" s="53"/>
      <c r="B47" s="54"/>
      <c r="C47" s="18" t="s">
        <v>8</v>
      </c>
      <c r="D47" s="18" t="s">
        <v>9</v>
      </c>
      <c r="E47" s="18" t="s">
        <v>10</v>
      </c>
    </row>
    <row r="48" spans="1:6" x14ac:dyDescent="0.25">
      <c r="A48" s="19" t="s">
        <v>59</v>
      </c>
      <c r="B48" s="42">
        <v>6799.8054599999996</v>
      </c>
      <c r="C48" s="42">
        <v>6727.2921299999998</v>
      </c>
      <c r="D48" s="42"/>
      <c r="E48" s="42"/>
      <c r="F48" s="41"/>
    </row>
    <row r="49" spans="1:6" x14ac:dyDescent="0.25">
      <c r="A49" s="19" t="s">
        <v>60</v>
      </c>
      <c r="B49" s="42">
        <v>660</v>
      </c>
      <c r="C49" s="42">
        <v>400</v>
      </c>
      <c r="D49" s="42"/>
      <c r="E49" s="42"/>
      <c r="F49" s="41"/>
    </row>
    <row r="50" spans="1:6" x14ac:dyDescent="0.25">
      <c r="A50" s="19" t="s">
        <v>61</v>
      </c>
      <c r="B50" s="42">
        <v>3160</v>
      </c>
      <c r="C50" s="42">
        <v>2200</v>
      </c>
      <c r="D50" s="42">
        <v>960</v>
      </c>
      <c r="E50" s="42"/>
      <c r="F50" s="41"/>
    </row>
    <row r="51" spans="1:6" x14ac:dyDescent="0.25">
      <c r="A51" s="19" t="s">
        <v>62</v>
      </c>
      <c r="B51" s="42">
        <v>55587.086389999997</v>
      </c>
      <c r="C51" s="42">
        <v>5321.2592599999998</v>
      </c>
      <c r="D51" s="42">
        <v>5904.1744399999998</v>
      </c>
      <c r="E51" s="42">
        <v>15</v>
      </c>
      <c r="F51" s="41"/>
    </row>
    <row r="52" spans="1:6" ht="27.6" x14ac:dyDescent="0.25">
      <c r="A52" s="19" t="s">
        <v>63</v>
      </c>
      <c r="B52" s="42">
        <v>5236.7997299999997</v>
      </c>
      <c r="C52" s="42">
        <v>1906.8266100000001</v>
      </c>
      <c r="D52" s="42"/>
      <c r="E52" s="42"/>
      <c r="F52" s="41"/>
    </row>
    <row r="53" spans="1:6" x14ac:dyDescent="0.25">
      <c r="A53" s="19" t="s">
        <v>64</v>
      </c>
      <c r="B53" s="42">
        <v>4556.8440000000001</v>
      </c>
      <c r="C53" s="42"/>
      <c r="D53" s="42">
        <v>805</v>
      </c>
      <c r="E53" s="42"/>
      <c r="F53" s="41"/>
    </row>
    <row r="54" spans="1:6" x14ac:dyDescent="0.25">
      <c r="A54" s="19" t="s">
        <v>65</v>
      </c>
      <c r="B54" s="42">
        <v>453.08814000000001</v>
      </c>
      <c r="C54" s="42"/>
      <c r="D54" s="42">
        <v>360</v>
      </c>
      <c r="E54" s="42"/>
      <c r="F54" s="41"/>
    </row>
    <row r="55" spans="1:6" ht="27.6" x14ac:dyDescent="0.25">
      <c r="A55" s="19" t="s">
        <v>66</v>
      </c>
      <c r="B55" s="42">
        <v>15392.97926</v>
      </c>
      <c r="C55" s="42">
        <v>3500</v>
      </c>
      <c r="D55" s="42">
        <v>100</v>
      </c>
      <c r="E55" s="42">
        <v>8097</v>
      </c>
      <c r="F55" s="41"/>
    </row>
    <row r="56" spans="1:6" x14ac:dyDescent="0.25">
      <c r="A56" s="19" t="s">
        <v>67</v>
      </c>
      <c r="B56" s="42">
        <v>28030.313890000001</v>
      </c>
      <c r="C56" s="42">
        <v>1150</v>
      </c>
      <c r="D56" s="42"/>
      <c r="E56" s="42"/>
      <c r="F56" s="41"/>
    </row>
    <row r="57" spans="1:6" x14ac:dyDescent="0.25">
      <c r="A57" s="19" t="s">
        <v>68</v>
      </c>
      <c r="B57" s="42">
        <v>120936.53511</v>
      </c>
      <c r="C57" s="42"/>
      <c r="D57" s="42"/>
      <c r="E57" s="42"/>
      <c r="F57" s="41"/>
    </row>
    <row r="58" spans="1:6" x14ac:dyDescent="0.25">
      <c r="A58" s="19" t="s">
        <v>69</v>
      </c>
      <c r="B58" s="42">
        <v>167828.57949</v>
      </c>
      <c r="C58" s="42"/>
      <c r="D58" s="42">
        <v>0.76409000000000005</v>
      </c>
      <c r="E58" s="42">
        <v>5270.3856900000001</v>
      </c>
      <c r="F58" s="41"/>
    </row>
    <row r="59" spans="1:6" x14ac:dyDescent="0.25">
      <c r="A59" s="19" t="s">
        <v>70</v>
      </c>
      <c r="B59" s="42">
        <v>354066.90294</v>
      </c>
      <c r="C59" s="42">
        <v>8478.7847199999997</v>
      </c>
      <c r="D59" s="42">
        <v>4555.6024799999996</v>
      </c>
      <c r="E59" s="42">
        <v>14833.23429</v>
      </c>
      <c r="F59" s="41"/>
    </row>
    <row r="60" spans="1:6" x14ac:dyDescent="0.25">
      <c r="A60" s="19" t="s">
        <v>71</v>
      </c>
      <c r="B60" s="42">
        <v>508511.71932999999</v>
      </c>
      <c r="C60" s="42">
        <v>11200</v>
      </c>
      <c r="D60" s="42">
        <v>6438.4168099999997</v>
      </c>
      <c r="E60" s="42">
        <v>393021.00758999999</v>
      </c>
      <c r="F60" s="41"/>
    </row>
    <row r="61" spans="1:6" x14ac:dyDescent="0.25">
      <c r="A61" s="19" t="s">
        <v>72</v>
      </c>
      <c r="B61" s="42">
        <v>15943.04549</v>
      </c>
      <c r="C61" s="42">
        <v>1002.81272</v>
      </c>
      <c r="D61" s="42"/>
      <c r="E61" s="42"/>
      <c r="F61" s="41"/>
    </row>
    <row r="62" spans="1:6" ht="27.6" x14ac:dyDescent="0.25">
      <c r="A62" s="19" t="s">
        <v>73</v>
      </c>
      <c r="B62" s="42">
        <v>86861.010920000001</v>
      </c>
      <c r="C62" s="42">
        <v>33094.160000000003</v>
      </c>
      <c r="D62" s="42">
        <v>18383.380150000001</v>
      </c>
      <c r="E62" s="42">
        <v>36.256880000000002</v>
      </c>
      <c r="F62" s="41"/>
    </row>
    <row r="63" spans="1:6" x14ac:dyDescent="0.25">
      <c r="A63" s="19" t="s">
        <v>74</v>
      </c>
      <c r="B63" s="42">
        <v>1826</v>
      </c>
      <c r="C63" s="42">
        <v>600</v>
      </c>
      <c r="D63" s="42"/>
      <c r="E63" s="42"/>
      <c r="F63" s="41"/>
    </row>
    <row r="64" spans="1:6" x14ac:dyDescent="0.25">
      <c r="A64" s="19" t="s">
        <v>75</v>
      </c>
      <c r="B64" s="42">
        <v>402.66399999999999</v>
      </c>
      <c r="C64" s="42">
        <v>300</v>
      </c>
      <c r="D64" s="42">
        <v>100</v>
      </c>
      <c r="E64" s="42"/>
      <c r="F64" s="41"/>
    </row>
    <row r="65" spans="1:6" ht="27.6" x14ac:dyDescent="0.25">
      <c r="A65" s="19" t="s">
        <v>76</v>
      </c>
      <c r="B65" s="42">
        <v>47857.165150000001</v>
      </c>
      <c r="C65" s="42">
        <v>12169.9</v>
      </c>
      <c r="D65" s="42">
        <v>4381.7690000000002</v>
      </c>
      <c r="E65" s="42">
        <v>28142.564839999999</v>
      </c>
      <c r="F65" s="41"/>
    </row>
    <row r="66" spans="1:6" x14ac:dyDescent="0.25">
      <c r="A66" s="19" t="s">
        <v>77</v>
      </c>
      <c r="B66" s="42">
        <v>5656.1764899999998</v>
      </c>
      <c r="C66" s="42">
        <v>400</v>
      </c>
      <c r="D66" s="42"/>
      <c r="E66" s="42"/>
      <c r="F66" s="41"/>
    </row>
    <row r="67" spans="1:6" x14ac:dyDescent="0.25">
      <c r="A67" s="19" t="s">
        <v>78</v>
      </c>
      <c r="B67" s="42">
        <v>172580.42676</v>
      </c>
      <c r="C67" s="42">
        <v>4100</v>
      </c>
      <c r="D67" s="42">
        <v>1400</v>
      </c>
      <c r="E67" s="42"/>
      <c r="F67" s="41"/>
    </row>
    <row r="68" spans="1:6" x14ac:dyDescent="0.25">
      <c r="A68" s="19" t="s">
        <v>79</v>
      </c>
      <c r="B68" s="42">
        <v>4550</v>
      </c>
      <c r="C68" s="42">
        <v>2950</v>
      </c>
      <c r="D68" s="42"/>
      <c r="E68" s="42"/>
      <c r="F68" s="41"/>
    </row>
    <row r="69" spans="1:6" x14ac:dyDescent="0.25">
      <c r="A69" s="19" t="s">
        <v>80</v>
      </c>
      <c r="B69" s="42">
        <v>1545</v>
      </c>
      <c r="C69" s="42">
        <v>1000</v>
      </c>
      <c r="D69" s="42">
        <v>545</v>
      </c>
      <c r="E69" s="42"/>
      <c r="F69" s="41"/>
    </row>
    <row r="70" spans="1:6" x14ac:dyDescent="0.25">
      <c r="A70" s="19" t="s">
        <v>81</v>
      </c>
      <c r="B70" s="42">
        <v>640.52495999999996</v>
      </c>
      <c r="C70" s="42">
        <v>791.43347000000006</v>
      </c>
      <c r="D70" s="42">
        <v>32.962229999999998</v>
      </c>
      <c r="E70" s="42"/>
      <c r="F70" s="41"/>
    </row>
    <row r="71" spans="1:6" x14ac:dyDescent="0.25">
      <c r="A71" s="19" t="s">
        <v>82</v>
      </c>
      <c r="B71" s="42">
        <v>0.22194</v>
      </c>
      <c r="C71" s="42"/>
      <c r="D71" s="42"/>
      <c r="E71" s="42"/>
      <c r="F71" s="41"/>
    </row>
    <row r="72" spans="1:6" x14ac:dyDescent="0.25">
      <c r="A72" s="19" t="s">
        <v>83</v>
      </c>
      <c r="B72" s="42">
        <v>10</v>
      </c>
      <c r="C72" s="42"/>
      <c r="D72" s="42"/>
      <c r="E72" s="42"/>
      <c r="F72" s="41"/>
    </row>
    <row r="73" spans="1:6" x14ac:dyDescent="0.25">
      <c r="A73" s="19" t="s">
        <v>84</v>
      </c>
      <c r="B73" s="42">
        <v>465</v>
      </c>
      <c r="C73" s="42">
        <v>200</v>
      </c>
      <c r="D73" s="42">
        <v>200</v>
      </c>
      <c r="E73" s="42"/>
      <c r="F73" s="41"/>
    </row>
    <row r="74" spans="1:6" x14ac:dyDescent="0.25">
      <c r="A74" s="19" t="s">
        <v>85</v>
      </c>
      <c r="B74" s="42">
        <v>208.12889999999999</v>
      </c>
      <c r="C74" s="42"/>
      <c r="D74" s="42">
        <v>176.9289</v>
      </c>
      <c r="E74" s="42"/>
      <c r="F74" s="41"/>
    </row>
    <row r="75" spans="1:6" x14ac:dyDescent="0.25">
      <c r="A75" s="19" t="s">
        <v>86</v>
      </c>
      <c r="B75" s="42">
        <v>23305.303759999999</v>
      </c>
      <c r="C75" s="42">
        <v>14630.7</v>
      </c>
      <c r="D75" s="42">
        <v>7966.46</v>
      </c>
      <c r="E75" s="42"/>
      <c r="F75" s="41"/>
    </row>
    <row r="76" spans="1:6" ht="27.6" x14ac:dyDescent="0.25">
      <c r="A76" s="19" t="s">
        <v>87</v>
      </c>
      <c r="B76" s="42">
        <v>15.71691</v>
      </c>
      <c r="C76" s="42"/>
      <c r="D76" s="42"/>
      <c r="E76" s="42"/>
      <c r="F76" s="41"/>
    </row>
    <row r="77" spans="1:6" x14ac:dyDescent="0.25">
      <c r="A77" s="19" t="s">
        <v>88</v>
      </c>
      <c r="B77" s="42">
        <v>3869.683</v>
      </c>
      <c r="C77" s="42"/>
      <c r="D77" s="42"/>
      <c r="E77" s="42"/>
      <c r="F77" s="41"/>
    </row>
    <row r="78" spans="1:6" x14ac:dyDescent="0.25">
      <c r="A78" s="19" t="s">
        <v>89</v>
      </c>
      <c r="B78" s="42">
        <v>92113.676630000002</v>
      </c>
      <c r="C78" s="42">
        <v>-100</v>
      </c>
      <c r="D78" s="42">
        <v>485.3</v>
      </c>
      <c r="E78" s="42">
        <v>569.79200000000003</v>
      </c>
      <c r="F78" s="41"/>
    </row>
    <row r="79" spans="1:6" x14ac:dyDescent="0.25">
      <c r="A79" s="19" t="s">
        <v>90</v>
      </c>
      <c r="B79" s="42">
        <v>156188.55423000001</v>
      </c>
      <c r="C79" s="42">
        <v>10479.876850000001</v>
      </c>
      <c r="D79" s="42">
        <v>2748.9012499999999</v>
      </c>
      <c r="E79" s="42">
        <v>106.90975</v>
      </c>
      <c r="F79" s="41"/>
    </row>
    <row r="80" spans="1:6" x14ac:dyDescent="0.25">
      <c r="A80" s="19" t="s">
        <v>91</v>
      </c>
      <c r="B80" s="42">
        <v>323.89479999999998</v>
      </c>
      <c r="C80" s="42">
        <v>111</v>
      </c>
      <c r="D80" s="42">
        <v>212.8948</v>
      </c>
      <c r="E80" s="42"/>
      <c r="F80" s="41"/>
    </row>
    <row r="81" spans="1:6" x14ac:dyDescent="0.25">
      <c r="A81" s="19" t="s">
        <v>92</v>
      </c>
      <c r="B81" s="42">
        <v>1376.26424</v>
      </c>
      <c r="C81" s="42"/>
      <c r="D81" s="42"/>
      <c r="E81" s="42"/>
      <c r="F81" s="41"/>
    </row>
    <row r="82" spans="1:6" x14ac:dyDescent="0.25">
      <c r="A82" s="19" t="s">
        <v>93</v>
      </c>
      <c r="B82" s="42">
        <v>2135.6342500000001</v>
      </c>
      <c r="C82" s="42">
        <v>1673</v>
      </c>
      <c r="D82" s="42">
        <v>414.64600000000002</v>
      </c>
      <c r="E82" s="42"/>
      <c r="F82" s="41"/>
    </row>
    <row r="83" spans="1:6" x14ac:dyDescent="0.25">
      <c r="A83" s="19" t="s">
        <v>94</v>
      </c>
      <c r="B83" s="42">
        <v>319.12490000000003</v>
      </c>
      <c r="C83" s="42"/>
      <c r="D83" s="42"/>
      <c r="E83" s="42"/>
      <c r="F83" s="41"/>
    </row>
    <row r="84" spans="1:6" x14ac:dyDescent="0.25">
      <c r="A84" s="19" t="s">
        <v>95</v>
      </c>
      <c r="B84" s="42">
        <v>2455.5052599999999</v>
      </c>
      <c r="C84" s="42">
        <v>2407.8052600000001</v>
      </c>
      <c r="D84" s="42"/>
      <c r="E84" s="42"/>
      <c r="F84" s="41"/>
    </row>
    <row r="85" spans="1:6" ht="27.6" x14ac:dyDescent="0.25">
      <c r="A85" s="19" t="s">
        <v>96</v>
      </c>
      <c r="B85" s="42">
        <v>1595.5363199999999</v>
      </c>
      <c r="C85" s="42">
        <v>1150</v>
      </c>
      <c r="D85" s="42"/>
      <c r="E85" s="42"/>
      <c r="F85" s="41"/>
    </row>
    <row r="86" spans="1:6" x14ac:dyDescent="0.25">
      <c r="A86" s="19" t="s">
        <v>97</v>
      </c>
      <c r="B86" s="42">
        <v>10940.80263</v>
      </c>
      <c r="C86" s="42"/>
      <c r="D86" s="42">
        <v>211.98106000000001</v>
      </c>
      <c r="E86" s="42"/>
      <c r="F86" s="41"/>
    </row>
    <row r="87" spans="1:6" x14ac:dyDescent="0.25">
      <c r="A87" s="19" t="s">
        <v>98</v>
      </c>
      <c r="B87" s="42">
        <v>6419.9080000000004</v>
      </c>
      <c r="C87" s="42">
        <v>2600</v>
      </c>
      <c r="D87" s="42">
        <v>700</v>
      </c>
      <c r="E87" s="42"/>
      <c r="F87" s="41"/>
    </row>
    <row r="88" spans="1:6" x14ac:dyDescent="0.25">
      <c r="A88" s="19" t="s">
        <v>135</v>
      </c>
      <c r="B88" s="42">
        <v>2000000</v>
      </c>
      <c r="C88" s="42"/>
      <c r="D88" s="42"/>
      <c r="E88" s="42"/>
      <c r="F88" s="41"/>
    </row>
    <row r="89" spans="1:6" x14ac:dyDescent="0.25">
      <c r="A89" s="20" t="s">
        <v>99</v>
      </c>
      <c r="B89" s="43">
        <f>1910825.62328+B88</f>
        <v>3910825.6232799999</v>
      </c>
      <c r="C89" s="43">
        <v>130444.85102</v>
      </c>
      <c r="D89" s="43">
        <v>57084.181210000002</v>
      </c>
      <c r="E89" s="43">
        <v>450092.15104000003</v>
      </c>
      <c r="F89" s="41"/>
    </row>
    <row r="90" spans="1:6" x14ac:dyDescent="0.25">
      <c r="B90" s="41"/>
      <c r="C90" s="41"/>
      <c r="D90" s="41"/>
      <c r="E90" s="41"/>
    </row>
  </sheetData>
  <mergeCells count="44">
    <mergeCell ref="A41:D41"/>
    <mergeCell ref="A42:D42"/>
    <mergeCell ref="A43:D43"/>
    <mergeCell ref="A36:D36"/>
    <mergeCell ref="A37:D37"/>
    <mergeCell ref="A38:D38"/>
    <mergeCell ref="A39:D39"/>
    <mergeCell ref="A40:D40"/>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44:D44"/>
    <mergeCell ref="A46:A47"/>
    <mergeCell ref="B46:B47"/>
    <mergeCell ref="C46:E46"/>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tabSelected="1" view="pageBreakPreview" zoomScaleNormal="100" zoomScaleSheetLayoutView="100" workbookViewId="0">
      <selection activeCell="B33" sqref="B33"/>
    </sheetView>
  </sheetViews>
  <sheetFormatPr defaultColWidth="8.77734375" defaultRowHeight="13.8" x14ac:dyDescent="0.25"/>
  <cols>
    <col min="1" max="1" width="38.21875" style="31" customWidth="1"/>
    <col min="2" max="2" width="13.44140625" style="31" customWidth="1"/>
    <col min="3" max="3" width="12.88671875" style="31" customWidth="1"/>
    <col min="4" max="7" width="13.21875" style="31" customWidth="1"/>
    <col min="8" max="8" width="13.5546875" style="31" customWidth="1"/>
    <col min="9" max="9" width="13.109375" style="31" customWidth="1"/>
    <col min="10" max="10" width="12.77734375" style="31" customWidth="1"/>
    <col min="11" max="11" width="11" style="31" customWidth="1"/>
    <col min="12" max="12" width="13.21875" style="31" customWidth="1"/>
    <col min="13" max="13" width="13.33203125" style="31" customWidth="1"/>
    <col min="14" max="14" width="13.44140625" style="31" customWidth="1"/>
    <col min="15" max="15" width="13" style="31" customWidth="1"/>
    <col min="16" max="16" width="10.109375" style="31" customWidth="1"/>
    <col min="17" max="16384" width="8.77734375" style="31"/>
  </cols>
  <sheetData>
    <row r="1" spans="1:20" s="28" customFormat="1" ht="15.6" x14ac:dyDescent="0.3">
      <c r="A1" s="27" t="s">
        <v>58</v>
      </c>
      <c r="C1" s="29" t="s">
        <v>13</v>
      </c>
    </row>
    <row r="2" spans="1:20" x14ac:dyDescent="0.25">
      <c r="A2" s="30" t="str">
        <f>TEXT(EndData2,"[$-FC19]ДД.ММ.ГГГ")</f>
        <v>06.08.2020</v>
      </c>
      <c r="B2" s="30">
        <f>A2+1</f>
        <v>44050</v>
      </c>
      <c r="C2" s="26" t="str">
        <f>TEXT(B2,"[$-FC19]ДД.ММ.ГГГ")</f>
        <v>07.08.2020</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39.6" x14ac:dyDescent="0.25">
      <c r="A4" s="21" t="s">
        <v>31</v>
      </c>
      <c r="B4" s="24"/>
      <c r="C4" s="24">
        <v>18351.832999999999</v>
      </c>
      <c r="D4" s="24">
        <v>26609.606329999999</v>
      </c>
      <c r="E4" s="24"/>
      <c r="F4" s="24"/>
      <c r="G4" s="24">
        <v>28568.833340000001</v>
      </c>
      <c r="H4" s="24">
        <v>700</v>
      </c>
      <c r="I4" s="24">
        <v>3000</v>
      </c>
      <c r="J4" s="24">
        <v>941.16600000000005</v>
      </c>
      <c r="K4" s="24">
        <v>5835.25</v>
      </c>
      <c r="L4" s="24"/>
      <c r="M4" s="24">
        <v>586.91666999999995</v>
      </c>
      <c r="N4" s="24">
        <v>673.91600000000005</v>
      </c>
      <c r="O4" s="24"/>
      <c r="P4" s="44">
        <v>85267.521340000007</v>
      </c>
      <c r="Q4" s="32"/>
      <c r="R4" s="32"/>
      <c r="S4" s="32"/>
      <c r="T4" s="32"/>
    </row>
    <row r="5" spans="1:20" ht="26.4" x14ac:dyDescent="0.25">
      <c r="A5" s="21" t="s">
        <v>32</v>
      </c>
      <c r="B5" s="24">
        <v>1500</v>
      </c>
      <c r="C5" s="24">
        <v>5343.2579999999998</v>
      </c>
      <c r="D5" s="24">
        <v>5407.47433</v>
      </c>
      <c r="E5" s="24"/>
      <c r="F5" s="24"/>
      <c r="G5" s="24">
        <v>5105.1666699999996</v>
      </c>
      <c r="H5" s="24"/>
      <c r="I5" s="24">
        <v>300</v>
      </c>
      <c r="J5" s="24"/>
      <c r="K5" s="24">
        <v>7113.2</v>
      </c>
      <c r="L5" s="24"/>
      <c r="M5" s="24"/>
      <c r="N5" s="24"/>
      <c r="O5" s="24"/>
      <c r="P5" s="44">
        <v>24769.098999999998</v>
      </c>
      <c r="Q5" s="32"/>
      <c r="R5" s="32"/>
      <c r="S5" s="32"/>
      <c r="T5" s="32"/>
    </row>
    <row r="6" spans="1:20" ht="39.6" x14ac:dyDescent="0.25">
      <c r="A6" s="21" t="s">
        <v>33</v>
      </c>
      <c r="B6" s="24">
        <v>83817.685920000004</v>
      </c>
      <c r="C6" s="24">
        <v>13901.46</v>
      </c>
      <c r="D6" s="24">
        <v>278.13299999999998</v>
      </c>
      <c r="E6" s="24"/>
      <c r="F6" s="24"/>
      <c r="G6" s="24">
        <v>16619.083330000001</v>
      </c>
      <c r="H6" s="24"/>
      <c r="I6" s="24">
        <v>3109.4</v>
      </c>
      <c r="J6" s="24"/>
      <c r="K6" s="24">
        <v>5321.08</v>
      </c>
      <c r="L6" s="24"/>
      <c r="M6" s="24"/>
      <c r="N6" s="24"/>
      <c r="O6" s="24"/>
      <c r="P6" s="44">
        <v>123046.84225</v>
      </c>
      <c r="Q6" s="32"/>
      <c r="R6" s="32"/>
      <c r="S6" s="32"/>
      <c r="T6" s="32"/>
    </row>
    <row r="7" spans="1:20" ht="105.6" x14ac:dyDescent="0.25">
      <c r="A7" s="21" t="s">
        <v>34</v>
      </c>
      <c r="B7" s="24">
        <v>1.0000000000000001E-5</v>
      </c>
      <c r="C7" s="24">
        <v>200</v>
      </c>
      <c r="D7" s="24"/>
      <c r="E7" s="24"/>
      <c r="F7" s="24"/>
      <c r="G7" s="24"/>
      <c r="H7" s="24"/>
      <c r="I7" s="24"/>
      <c r="J7" s="24">
        <v>50.16</v>
      </c>
      <c r="K7" s="24">
        <v>869.97173999999995</v>
      </c>
      <c r="L7" s="24"/>
      <c r="M7" s="24"/>
      <c r="N7" s="24">
        <v>450</v>
      </c>
      <c r="O7" s="24"/>
      <c r="P7" s="44">
        <v>1570.13175</v>
      </c>
      <c r="Q7" s="32"/>
      <c r="R7" s="32"/>
      <c r="S7" s="32"/>
      <c r="T7" s="32"/>
    </row>
    <row r="8" spans="1:20" ht="79.2" x14ac:dyDescent="0.25">
      <c r="A8" s="21" t="s">
        <v>35</v>
      </c>
      <c r="B8" s="24">
        <v>132.5</v>
      </c>
      <c r="C8" s="24">
        <v>302.7</v>
      </c>
      <c r="D8" s="24"/>
      <c r="E8" s="24"/>
      <c r="F8" s="24"/>
      <c r="G8" s="24"/>
      <c r="H8" s="24"/>
      <c r="I8" s="24"/>
      <c r="J8" s="24"/>
      <c r="K8" s="24"/>
      <c r="L8" s="24"/>
      <c r="M8" s="24"/>
      <c r="N8" s="24"/>
      <c r="O8" s="24"/>
      <c r="P8" s="44">
        <v>435.2</v>
      </c>
      <c r="Q8" s="32"/>
      <c r="R8" s="32"/>
      <c r="S8" s="32"/>
      <c r="T8" s="32"/>
    </row>
    <row r="9" spans="1:20" ht="79.2" x14ac:dyDescent="0.25">
      <c r="A9" s="21" t="s">
        <v>36</v>
      </c>
      <c r="B9" s="24"/>
      <c r="C9" s="24">
        <v>4417.6670000000004</v>
      </c>
      <c r="D9" s="24">
        <v>652.75</v>
      </c>
      <c r="E9" s="24">
        <v>505</v>
      </c>
      <c r="F9" s="24"/>
      <c r="G9" s="24">
        <v>654.33333000000005</v>
      </c>
      <c r="H9" s="24">
        <v>200</v>
      </c>
      <c r="I9" s="24">
        <v>50</v>
      </c>
      <c r="J9" s="24"/>
      <c r="K9" s="24"/>
      <c r="L9" s="24">
        <v>266.83332999999999</v>
      </c>
      <c r="M9" s="24">
        <v>249.5</v>
      </c>
      <c r="N9" s="24">
        <v>247.083</v>
      </c>
      <c r="O9" s="24">
        <v>164.2</v>
      </c>
      <c r="P9" s="44">
        <v>7407.3666599999997</v>
      </c>
      <c r="Q9" s="32"/>
      <c r="R9" s="32"/>
      <c r="S9" s="32"/>
      <c r="T9" s="32"/>
    </row>
    <row r="10" spans="1:20" ht="79.2" x14ac:dyDescent="0.25">
      <c r="A10" s="21" t="s">
        <v>37</v>
      </c>
      <c r="B10" s="24">
        <v>620.5</v>
      </c>
      <c r="C10" s="24">
        <v>373.02771999999999</v>
      </c>
      <c r="D10" s="24">
        <v>194.166</v>
      </c>
      <c r="E10" s="24"/>
      <c r="F10" s="24"/>
      <c r="G10" s="24">
        <v>89.583330000000004</v>
      </c>
      <c r="H10" s="24">
        <v>68</v>
      </c>
      <c r="I10" s="24">
        <v>250</v>
      </c>
      <c r="J10" s="24">
        <v>80.400000000000006</v>
      </c>
      <c r="K10" s="24">
        <v>62.5</v>
      </c>
      <c r="L10" s="24">
        <v>84.89</v>
      </c>
      <c r="M10" s="24">
        <v>92.4</v>
      </c>
      <c r="N10" s="24">
        <v>93.164000000000001</v>
      </c>
      <c r="O10" s="24"/>
      <c r="P10" s="44">
        <v>2008.63105</v>
      </c>
      <c r="Q10" s="32"/>
      <c r="R10" s="32"/>
      <c r="S10" s="32"/>
      <c r="T10" s="32"/>
    </row>
    <row r="11" spans="1:20" ht="52.8" x14ac:dyDescent="0.25">
      <c r="A11" s="21" t="s">
        <v>38</v>
      </c>
      <c r="B11" s="24">
        <v>292.10000000000002</v>
      </c>
      <c r="C11" s="24"/>
      <c r="D11" s="24">
        <v>235</v>
      </c>
      <c r="E11" s="24">
        <v>280</v>
      </c>
      <c r="F11" s="24"/>
      <c r="G11" s="24">
        <v>175</v>
      </c>
      <c r="H11" s="24">
        <v>33</v>
      </c>
      <c r="I11" s="24">
        <v>17.423999999999999</v>
      </c>
      <c r="J11" s="24">
        <v>236.1</v>
      </c>
      <c r="K11" s="24">
        <v>110</v>
      </c>
      <c r="L11" s="24"/>
      <c r="M11" s="24">
        <v>70</v>
      </c>
      <c r="N11" s="24">
        <v>76.599999999999994</v>
      </c>
      <c r="O11" s="24">
        <v>235.001</v>
      </c>
      <c r="P11" s="44">
        <v>1760.2249999999999</v>
      </c>
      <c r="Q11" s="32"/>
      <c r="R11" s="32"/>
      <c r="S11" s="32"/>
      <c r="T11" s="32"/>
    </row>
    <row r="12" spans="1:20" ht="79.2" x14ac:dyDescent="0.25">
      <c r="A12" s="21" t="s">
        <v>39</v>
      </c>
      <c r="B12" s="24">
        <v>1441.73</v>
      </c>
      <c r="C12" s="24">
        <v>500</v>
      </c>
      <c r="D12" s="24">
        <v>252.13300000000001</v>
      </c>
      <c r="E12" s="24">
        <v>100</v>
      </c>
      <c r="F12" s="24"/>
      <c r="G12" s="24">
        <v>290</v>
      </c>
      <c r="H12" s="24">
        <v>99</v>
      </c>
      <c r="I12" s="24">
        <v>22.123999999999999</v>
      </c>
      <c r="J12" s="24">
        <v>365.45</v>
      </c>
      <c r="K12" s="24">
        <v>195</v>
      </c>
      <c r="L12" s="24">
        <v>77.146829999999994</v>
      </c>
      <c r="M12" s="24">
        <v>192</v>
      </c>
      <c r="N12" s="24">
        <v>188.5</v>
      </c>
      <c r="O12" s="24">
        <v>325.97433000000001</v>
      </c>
      <c r="P12" s="44">
        <v>4049.05816</v>
      </c>
      <c r="Q12" s="32"/>
      <c r="R12" s="32"/>
      <c r="S12" s="32"/>
      <c r="T12" s="32"/>
    </row>
    <row r="13" spans="1:20" ht="105.6" x14ac:dyDescent="0.25">
      <c r="A13" s="21" t="s">
        <v>40</v>
      </c>
      <c r="B13" s="24">
        <v>35.726289999999999</v>
      </c>
      <c r="C13" s="24"/>
      <c r="D13" s="24">
        <v>204.84</v>
      </c>
      <c r="E13" s="24"/>
      <c r="F13" s="24"/>
      <c r="G13" s="24"/>
      <c r="H13" s="24"/>
      <c r="I13" s="24"/>
      <c r="J13" s="24">
        <v>40</v>
      </c>
      <c r="K13" s="24"/>
      <c r="L13" s="24"/>
      <c r="M13" s="24"/>
      <c r="N13" s="24"/>
      <c r="O13" s="24"/>
      <c r="P13" s="44">
        <v>280.56628999999998</v>
      </c>
      <c r="Q13" s="32"/>
      <c r="R13" s="32"/>
      <c r="S13" s="32"/>
      <c r="T13" s="32"/>
    </row>
    <row r="14" spans="1:20" ht="79.2" x14ac:dyDescent="0.25">
      <c r="A14" s="21" t="s">
        <v>41</v>
      </c>
      <c r="B14" s="24">
        <v>238</v>
      </c>
      <c r="C14" s="24"/>
      <c r="D14" s="24"/>
      <c r="E14" s="24"/>
      <c r="F14" s="24"/>
      <c r="G14" s="24">
        <v>48</v>
      </c>
      <c r="H14" s="24"/>
      <c r="I14" s="24"/>
      <c r="J14" s="24">
        <v>57</v>
      </c>
      <c r="K14" s="24"/>
      <c r="L14" s="24"/>
      <c r="M14" s="24"/>
      <c r="N14" s="24"/>
      <c r="O14" s="24"/>
      <c r="P14" s="44">
        <v>343</v>
      </c>
      <c r="Q14" s="32"/>
      <c r="R14" s="32"/>
      <c r="S14" s="32"/>
      <c r="T14" s="32"/>
    </row>
    <row r="15" spans="1:20" ht="316.8" x14ac:dyDescent="0.25">
      <c r="A15" s="21" t="s">
        <v>42</v>
      </c>
      <c r="B15" s="24">
        <v>14150</v>
      </c>
      <c r="C15" s="24">
        <v>13629.91626</v>
      </c>
      <c r="D15" s="24">
        <v>2500</v>
      </c>
      <c r="E15" s="24">
        <v>2000</v>
      </c>
      <c r="F15" s="24"/>
      <c r="G15" s="24">
        <v>4200</v>
      </c>
      <c r="H15" s="24">
        <v>974.32799999999997</v>
      </c>
      <c r="I15" s="24">
        <v>140</v>
      </c>
      <c r="J15" s="24">
        <v>3000</v>
      </c>
      <c r="K15" s="24">
        <v>2100</v>
      </c>
      <c r="L15" s="24">
        <v>2000</v>
      </c>
      <c r="M15" s="24">
        <v>1650</v>
      </c>
      <c r="N15" s="24">
        <v>1500</v>
      </c>
      <c r="O15" s="24">
        <v>1400</v>
      </c>
      <c r="P15" s="44">
        <v>49244.244259999999</v>
      </c>
      <c r="Q15" s="32"/>
      <c r="R15" s="32"/>
      <c r="S15" s="32"/>
      <c r="T15" s="32"/>
    </row>
    <row r="16" spans="1:20" ht="158.4" x14ac:dyDescent="0.25">
      <c r="A16" s="21" t="s">
        <v>43</v>
      </c>
      <c r="B16" s="24">
        <v>51142.359859999997</v>
      </c>
      <c r="C16" s="24">
        <v>10000</v>
      </c>
      <c r="D16" s="24">
        <v>14664.740400000001</v>
      </c>
      <c r="E16" s="24">
        <v>8000</v>
      </c>
      <c r="F16" s="24">
        <v>3500</v>
      </c>
      <c r="G16" s="24">
        <v>2544.9</v>
      </c>
      <c r="H16" s="24">
        <v>3410</v>
      </c>
      <c r="I16" s="24">
        <v>514.4</v>
      </c>
      <c r="J16" s="24">
        <v>7000</v>
      </c>
      <c r="K16" s="24">
        <v>4477.8140000000003</v>
      </c>
      <c r="L16" s="24">
        <v>1545</v>
      </c>
      <c r="M16" s="24">
        <v>11441.3</v>
      </c>
      <c r="N16" s="24">
        <v>10681.8</v>
      </c>
      <c r="O16" s="24">
        <v>7747.4</v>
      </c>
      <c r="P16" s="44">
        <v>136669.71426000001</v>
      </c>
      <c r="Q16" s="32"/>
      <c r="R16" s="32"/>
      <c r="S16" s="32"/>
      <c r="T16" s="32"/>
    </row>
    <row r="17" spans="1:20" ht="92.4" x14ac:dyDescent="0.25">
      <c r="A17" s="21" t="s">
        <v>44</v>
      </c>
      <c r="B17" s="24">
        <v>300</v>
      </c>
      <c r="C17" s="24"/>
      <c r="D17" s="24"/>
      <c r="E17" s="24"/>
      <c r="F17" s="24"/>
      <c r="G17" s="24">
        <v>229.5</v>
      </c>
      <c r="H17" s="24"/>
      <c r="I17" s="24"/>
      <c r="J17" s="24"/>
      <c r="K17" s="24"/>
      <c r="L17" s="24">
        <v>3800</v>
      </c>
      <c r="M17" s="24">
        <v>1595</v>
      </c>
      <c r="N17" s="24">
        <v>300</v>
      </c>
      <c r="O17" s="24">
        <v>7564.91104</v>
      </c>
      <c r="P17" s="44">
        <v>13789.411040000001</v>
      </c>
      <c r="Q17" s="32"/>
      <c r="R17" s="32"/>
      <c r="S17" s="32"/>
      <c r="T17" s="32"/>
    </row>
    <row r="18" spans="1:20" ht="132" x14ac:dyDescent="0.25">
      <c r="A18" s="21" t="s">
        <v>45</v>
      </c>
      <c r="B18" s="24">
        <v>3.8020399999999999</v>
      </c>
      <c r="C18" s="24"/>
      <c r="D18" s="24"/>
      <c r="E18" s="24"/>
      <c r="F18" s="24"/>
      <c r="G18" s="24"/>
      <c r="H18" s="24">
        <v>3.7250000000000001</v>
      </c>
      <c r="I18" s="24"/>
      <c r="J18" s="24"/>
      <c r="K18" s="24">
        <v>4.0101599999999999</v>
      </c>
      <c r="L18" s="24"/>
      <c r="M18" s="24">
        <v>5.7</v>
      </c>
      <c r="N18" s="24"/>
      <c r="O18" s="24"/>
      <c r="P18" s="44">
        <v>17.237200000000001</v>
      </c>
      <c r="Q18" s="32"/>
      <c r="R18" s="32"/>
      <c r="S18" s="32"/>
      <c r="T18" s="32"/>
    </row>
    <row r="19" spans="1:20" ht="118.8" x14ac:dyDescent="0.25">
      <c r="A19" s="21" t="s">
        <v>46</v>
      </c>
      <c r="B19" s="24">
        <v>100</v>
      </c>
      <c r="C19" s="24">
        <v>1210</v>
      </c>
      <c r="D19" s="24">
        <v>200</v>
      </c>
      <c r="E19" s="24"/>
      <c r="F19" s="24">
        <v>85</v>
      </c>
      <c r="G19" s="24">
        <v>41</v>
      </c>
      <c r="H19" s="24"/>
      <c r="I19" s="24"/>
      <c r="J19" s="24">
        <v>5</v>
      </c>
      <c r="K19" s="24"/>
      <c r="L19" s="24">
        <v>313</v>
      </c>
      <c r="M19" s="24">
        <v>144.6</v>
      </c>
      <c r="N19" s="24"/>
      <c r="O19" s="24">
        <v>309.69959999999998</v>
      </c>
      <c r="P19" s="44">
        <v>2408.2995999999998</v>
      </c>
      <c r="Q19" s="32"/>
      <c r="R19" s="32"/>
      <c r="S19" s="32"/>
      <c r="T19" s="32"/>
    </row>
    <row r="20" spans="1:20" ht="118.8" x14ac:dyDescent="0.25">
      <c r="A20" s="21" t="s">
        <v>47</v>
      </c>
      <c r="B20" s="24">
        <v>56550.085350000001</v>
      </c>
      <c r="C20" s="24">
        <v>1000</v>
      </c>
      <c r="D20" s="24">
        <v>10149.441999999999</v>
      </c>
      <c r="E20" s="24">
        <v>7000</v>
      </c>
      <c r="F20" s="24">
        <v>1800</v>
      </c>
      <c r="G20" s="24">
        <v>2500</v>
      </c>
      <c r="H20" s="24">
        <v>3300</v>
      </c>
      <c r="I20" s="24">
        <v>1478</v>
      </c>
      <c r="J20" s="24">
        <v>5000</v>
      </c>
      <c r="K20" s="24">
        <v>3600.6</v>
      </c>
      <c r="L20" s="24">
        <v>2250</v>
      </c>
      <c r="M20" s="24">
        <v>3100.1</v>
      </c>
      <c r="N20" s="24">
        <v>5745.66</v>
      </c>
      <c r="O20" s="24">
        <v>3612.9589999999998</v>
      </c>
      <c r="P20" s="44">
        <v>107086.84635000001</v>
      </c>
      <c r="Q20" s="32"/>
      <c r="R20" s="32"/>
      <c r="S20" s="32"/>
      <c r="T20" s="32"/>
    </row>
    <row r="21" spans="1:20" ht="66" x14ac:dyDescent="0.25">
      <c r="A21" s="21" t="s">
        <v>48</v>
      </c>
      <c r="B21" s="24">
        <v>27847.668409999998</v>
      </c>
      <c r="C21" s="24">
        <v>3612.5</v>
      </c>
      <c r="D21" s="24">
        <v>1187.1659999999999</v>
      </c>
      <c r="E21" s="24">
        <v>1714.3</v>
      </c>
      <c r="F21" s="24"/>
      <c r="G21" s="24">
        <v>700</v>
      </c>
      <c r="H21" s="24">
        <v>121.61654</v>
      </c>
      <c r="I21" s="24">
        <v>20</v>
      </c>
      <c r="J21" s="24">
        <v>356.21982000000003</v>
      </c>
      <c r="K21" s="24">
        <v>300</v>
      </c>
      <c r="L21" s="24">
        <v>385</v>
      </c>
      <c r="M21" s="24"/>
      <c r="N21" s="24">
        <v>793.75801999999999</v>
      </c>
      <c r="O21" s="24">
        <v>380.69099999999997</v>
      </c>
      <c r="P21" s="44">
        <v>37418.91979</v>
      </c>
      <c r="Q21" s="32"/>
      <c r="R21" s="32"/>
      <c r="S21" s="32"/>
      <c r="T21" s="32"/>
    </row>
    <row r="22" spans="1:20" ht="92.4" x14ac:dyDescent="0.25">
      <c r="A22" s="21" t="s">
        <v>49</v>
      </c>
      <c r="B22" s="24">
        <v>560.26131999999996</v>
      </c>
      <c r="C22" s="24"/>
      <c r="D22" s="24">
        <v>30.140029999999999</v>
      </c>
      <c r="E22" s="24">
        <v>41.4</v>
      </c>
      <c r="F22" s="24"/>
      <c r="G22" s="24">
        <v>55.08</v>
      </c>
      <c r="H22" s="24">
        <v>36.201000000000001</v>
      </c>
      <c r="I22" s="24"/>
      <c r="J22" s="24">
        <v>97.65</v>
      </c>
      <c r="K22" s="24"/>
      <c r="L22" s="24">
        <v>159.5</v>
      </c>
      <c r="M22" s="24">
        <v>7.5</v>
      </c>
      <c r="N22" s="24">
        <v>100</v>
      </c>
      <c r="O22" s="24"/>
      <c r="P22" s="44">
        <v>1087.73235</v>
      </c>
      <c r="Q22" s="32"/>
      <c r="R22" s="32"/>
      <c r="S22" s="32"/>
      <c r="T22" s="32"/>
    </row>
    <row r="23" spans="1:20" ht="79.2" x14ac:dyDescent="0.25">
      <c r="A23" s="21" t="s">
        <v>50</v>
      </c>
      <c r="B23" s="24"/>
      <c r="C23" s="24"/>
      <c r="D23" s="24">
        <v>271.7</v>
      </c>
      <c r="E23" s="24"/>
      <c r="F23" s="24"/>
      <c r="G23" s="24">
        <v>344.34165999999999</v>
      </c>
      <c r="H23" s="24">
        <v>300</v>
      </c>
      <c r="I23" s="24"/>
      <c r="J23" s="24">
        <v>10.762</v>
      </c>
      <c r="K23" s="24"/>
      <c r="L23" s="24"/>
      <c r="M23" s="24"/>
      <c r="N23" s="24"/>
      <c r="O23" s="24"/>
      <c r="P23" s="44">
        <v>926.80366000000004</v>
      </c>
      <c r="Q23" s="32"/>
      <c r="R23" s="32"/>
      <c r="S23" s="32"/>
      <c r="T23" s="32"/>
    </row>
    <row r="24" spans="1:20" ht="79.2" x14ac:dyDescent="0.25">
      <c r="A24" s="21" t="s">
        <v>51</v>
      </c>
      <c r="B24" s="24">
        <v>12834.622810000001</v>
      </c>
      <c r="C24" s="24"/>
      <c r="D24" s="24"/>
      <c r="E24" s="24"/>
      <c r="F24" s="24"/>
      <c r="G24" s="24"/>
      <c r="H24" s="24"/>
      <c r="I24" s="24"/>
      <c r="J24" s="24"/>
      <c r="K24" s="24"/>
      <c r="L24" s="24"/>
      <c r="M24" s="24"/>
      <c r="N24" s="24"/>
      <c r="O24" s="24"/>
      <c r="P24" s="44">
        <v>12834.622810000001</v>
      </c>
      <c r="Q24" s="32"/>
      <c r="R24" s="32"/>
      <c r="S24" s="32"/>
      <c r="T24" s="32"/>
    </row>
    <row r="25" spans="1:20" ht="171.6" x14ac:dyDescent="0.25">
      <c r="A25" s="21" t="s">
        <v>52</v>
      </c>
      <c r="B25" s="24">
        <v>523.5</v>
      </c>
      <c r="C25" s="24">
        <v>123.57299999999999</v>
      </c>
      <c r="D25" s="24"/>
      <c r="E25" s="24"/>
      <c r="F25" s="24"/>
      <c r="G25" s="24"/>
      <c r="H25" s="24"/>
      <c r="I25" s="24"/>
      <c r="J25" s="24">
        <v>62.582999999999998</v>
      </c>
      <c r="K25" s="24"/>
      <c r="L25" s="24"/>
      <c r="M25" s="24"/>
      <c r="N25" s="24"/>
      <c r="O25" s="24"/>
      <c r="P25" s="44">
        <v>709.65599999999995</v>
      </c>
      <c r="Q25" s="32"/>
      <c r="R25" s="32"/>
      <c r="S25" s="32"/>
      <c r="T25" s="32"/>
    </row>
    <row r="26" spans="1:20" ht="52.8" x14ac:dyDescent="0.25">
      <c r="A26" s="21" t="s">
        <v>53</v>
      </c>
      <c r="B26" s="24"/>
      <c r="C26" s="24"/>
      <c r="D26" s="24"/>
      <c r="E26" s="24"/>
      <c r="F26" s="24"/>
      <c r="G26" s="24"/>
      <c r="H26" s="24"/>
      <c r="I26" s="24"/>
      <c r="J26" s="24">
        <v>38428</v>
      </c>
      <c r="K26" s="24"/>
      <c r="L26" s="24"/>
      <c r="M26" s="24"/>
      <c r="N26" s="24"/>
      <c r="O26" s="24"/>
      <c r="P26" s="44">
        <v>38428</v>
      </c>
      <c r="Q26" s="32"/>
      <c r="R26" s="32"/>
      <c r="S26" s="32"/>
      <c r="T26" s="32"/>
    </row>
    <row r="27" spans="1:20" ht="39.6" x14ac:dyDescent="0.25">
      <c r="A27" s="21" t="s">
        <v>54</v>
      </c>
      <c r="B27" s="24"/>
      <c r="C27" s="24"/>
      <c r="D27" s="24"/>
      <c r="E27" s="24">
        <v>3679.1414100000002</v>
      </c>
      <c r="F27" s="24"/>
      <c r="G27" s="24"/>
      <c r="H27" s="24"/>
      <c r="I27" s="24"/>
      <c r="J27" s="24"/>
      <c r="K27" s="24"/>
      <c r="L27" s="24"/>
      <c r="M27" s="24"/>
      <c r="N27" s="24"/>
      <c r="O27" s="24"/>
      <c r="P27" s="44">
        <v>3679.1414100000002</v>
      </c>
      <c r="Q27" s="32"/>
      <c r="R27" s="32"/>
      <c r="S27" s="32"/>
      <c r="T27" s="32"/>
    </row>
    <row r="28" spans="1:20" ht="39.6" x14ac:dyDescent="0.25">
      <c r="A28" s="21" t="s">
        <v>55</v>
      </c>
      <c r="B28" s="24">
        <v>86.41977</v>
      </c>
      <c r="C28" s="24">
        <v>57.61318</v>
      </c>
      <c r="D28" s="24"/>
      <c r="E28" s="24"/>
      <c r="F28" s="24"/>
      <c r="G28" s="24"/>
      <c r="H28" s="24"/>
      <c r="I28" s="24"/>
      <c r="J28" s="24"/>
      <c r="K28" s="24"/>
      <c r="L28" s="24"/>
      <c r="M28" s="24"/>
      <c r="N28" s="24"/>
      <c r="O28" s="24"/>
      <c r="P28" s="44">
        <v>144.03295</v>
      </c>
      <c r="Q28" s="32"/>
      <c r="R28" s="32"/>
      <c r="S28" s="32"/>
      <c r="T28" s="32"/>
    </row>
    <row r="29" spans="1:20" ht="39.6" x14ac:dyDescent="0.25">
      <c r="A29" s="21" t="s">
        <v>56</v>
      </c>
      <c r="B29" s="24"/>
      <c r="C29" s="24"/>
      <c r="D29" s="24">
        <v>124.52500000000001</v>
      </c>
      <c r="E29" s="24">
        <v>47.875</v>
      </c>
      <c r="F29" s="24">
        <v>24.058330000000002</v>
      </c>
      <c r="G29" s="24">
        <v>81.683329999999998</v>
      </c>
      <c r="H29" s="24">
        <v>34.825000000000003</v>
      </c>
      <c r="I29" s="24">
        <v>9.7249999999999996</v>
      </c>
      <c r="J29" s="24">
        <v>184.75</v>
      </c>
      <c r="K29" s="24">
        <v>33.133330000000001</v>
      </c>
      <c r="L29" s="24">
        <v>61.15</v>
      </c>
      <c r="M29" s="24">
        <v>56.041670000000003</v>
      </c>
      <c r="N29" s="24">
        <v>49.308329999999998</v>
      </c>
      <c r="O29" s="24">
        <v>15.41667</v>
      </c>
      <c r="P29" s="44">
        <v>722.49166000000002</v>
      </c>
      <c r="Q29" s="32"/>
      <c r="R29" s="32"/>
      <c r="S29" s="32"/>
      <c r="T29" s="32"/>
    </row>
    <row r="30" spans="1:20" x14ac:dyDescent="0.25">
      <c r="A30" s="22" t="s">
        <v>57</v>
      </c>
      <c r="B30" s="25">
        <v>252176.96178000001</v>
      </c>
      <c r="C30" s="25">
        <v>73023.548160000006</v>
      </c>
      <c r="D30" s="25">
        <v>62961.81609</v>
      </c>
      <c r="E30" s="25">
        <v>23367.716410000001</v>
      </c>
      <c r="F30" s="25">
        <v>5409.0583299999998</v>
      </c>
      <c r="G30" s="25">
        <v>62246.504990000001</v>
      </c>
      <c r="H30" s="25">
        <v>9280.6955400000006</v>
      </c>
      <c r="I30" s="25">
        <v>8911.0730000000003</v>
      </c>
      <c r="J30" s="25">
        <v>55915.240819999999</v>
      </c>
      <c r="K30" s="25">
        <v>30022.559229999999</v>
      </c>
      <c r="L30" s="25">
        <v>10942.52016</v>
      </c>
      <c r="M30" s="25">
        <v>19191.05834</v>
      </c>
      <c r="N30" s="25">
        <v>20899.789349999999</v>
      </c>
      <c r="O30" s="25">
        <v>21756.252639999999</v>
      </c>
      <c r="P30" s="44">
        <v>656104.79483999999</v>
      </c>
      <c r="Q30" s="40"/>
      <c r="R30" s="40"/>
      <c r="S30" s="40"/>
      <c r="T30" s="40"/>
    </row>
    <row r="31" spans="1:20" x14ac:dyDescent="0.25">
      <c r="B31" s="41"/>
      <c r="C31" s="41"/>
      <c r="D31" s="41"/>
      <c r="E31" s="41"/>
      <c r="F31" s="41"/>
      <c r="G31" s="41"/>
      <c r="H31" s="41"/>
      <c r="I31" s="41"/>
      <c r="J31" s="41"/>
      <c r="K31" s="41"/>
      <c r="L31" s="41"/>
      <c r="M31" s="41"/>
      <c r="N31" s="41"/>
      <c r="O31" s="41"/>
      <c r="P31" s="41"/>
    </row>
    <row r="32" spans="1:20" x14ac:dyDescent="0.25">
      <c r="A32" s="36" t="s">
        <v>30</v>
      </c>
      <c r="B32" s="45">
        <f>Учреждения!B89+'Муниципальные районы'!P30</f>
        <v>4566930.4181199996</v>
      </c>
      <c r="C32" s="41"/>
      <c r="D32" s="41"/>
      <c r="E32" s="41"/>
      <c r="F32" s="41"/>
      <c r="G32" s="41"/>
      <c r="H32" s="41"/>
      <c r="I32" s="41"/>
      <c r="J32" s="41"/>
      <c r="K32" s="41"/>
      <c r="L32" s="41"/>
      <c r="M32" s="41"/>
      <c r="N32" s="41"/>
      <c r="O32" s="41"/>
      <c r="P32" s="41"/>
    </row>
    <row r="33" spans="1:16" ht="32.25" customHeight="1" x14ac:dyDescent="0.25">
      <c r="A33" s="36" t="str">
        <f>CONCATENATE("Остатки бюджетных средств на ",C2,"г.")</f>
        <v>Остатки бюджетных средств на 07.08.2020г.</v>
      </c>
      <c r="B33" s="45">
        <v>1411107.9</v>
      </c>
      <c r="C33" s="41"/>
      <c r="D33" s="41"/>
      <c r="E33" s="41"/>
      <c r="F33" s="41"/>
      <c r="G33" s="41"/>
      <c r="H33" s="41"/>
      <c r="I33" s="41"/>
      <c r="J33" s="41"/>
      <c r="K33" s="41"/>
      <c r="L33" s="41"/>
      <c r="M33" s="41"/>
      <c r="N33" s="41"/>
      <c r="O33" s="41"/>
      <c r="P33" s="41"/>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2020-08-10T01:45:42Z</dcterms:modified>
</cp:coreProperties>
</file>