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68" windowWidth="14808" windowHeight="7956"/>
  </bookViews>
  <sheets>
    <sheet name="Учреждения" sheetId="1" r:id="rId1"/>
    <sheet name="Муниципальные районы" sheetId="2" r:id="rId2"/>
  </sheets>
  <definedNames>
    <definedName name="EndData">Учреждения!$F$5</definedName>
    <definedName name="EndData1">Учреждения!$F$2</definedName>
    <definedName name="EndData2">'Муниципальные районы'!$A$1</definedName>
    <definedName name="StartData">Учреждения!$F$4</definedName>
    <definedName name="StartData1">Учреждения!$F$1</definedName>
    <definedName name="_xlnm.Print_Titles" localSheetId="1">'Муниципальные районы'!$1:$3</definedName>
    <definedName name="_xlnm.Print_Titles" localSheetId="0">Учреждения!$37:$38</definedName>
    <definedName name="_xlnm.Print_Area" localSheetId="1">'Муниципальные районы'!$A$1:$P$29</definedName>
    <definedName name="_xlnm.Print_Area" localSheetId="0">Учреждения!$A$1:$E$76</definedName>
  </definedNames>
  <calcPr calcId="162913"/>
</workbook>
</file>

<file path=xl/calcChain.xml><?xml version="1.0" encoding="utf-8"?>
<calcChain xmlns="http://schemas.openxmlformats.org/spreadsheetml/2006/main">
  <c r="E35" i="1" l="1"/>
  <c r="E8" i="1" s="1"/>
  <c r="E9" i="1"/>
  <c r="B27" i="2"/>
  <c r="A2" i="2" l="1"/>
  <c r="B2" i="2" s="1"/>
  <c r="C2" i="2" s="1"/>
  <c r="A28" i="2" s="1"/>
  <c r="H1" i="1" l="1"/>
  <c r="A5" i="1" s="1"/>
  <c r="H2" i="1"/>
  <c r="G1" i="1"/>
  <c r="G2" i="1"/>
  <c r="A2" i="1" l="1"/>
</calcChain>
</file>

<file path=xl/sharedStrings.xml><?xml version="1.0" encoding="utf-8"?>
<sst xmlns="http://schemas.openxmlformats.org/spreadsheetml/2006/main" count="117" uniqueCount="116">
  <si>
    <t xml:space="preserve"> Справка о доходах и расходах краевого бюджета</t>
  </si>
  <si>
    <t>тыс.рублей</t>
  </si>
  <si>
    <t>Доходы</t>
  </si>
  <si>
    <t>Собственные доходы</t>
  </si>
  <si>
    <t>Финансовая помощь из федерального бюджета - всего, в том числе:</t>
  </si>
  <si>
    <t>Всего доходов</t>
  </si>
  <si>
    <t>Всего</t>
  </si>
  <si>
    <t xml:space="preserve">в том числе: </t>
  </si>
  <si>
    <t>Оплата труда</t>
  </si>
  <si>
    <t>Начисления на выплаты по оплате труда</t>
  </si>
  <si>
    <t>Меры социальной поддержки отдельных категорий граждан</t>
  </si>
  <si>
    <t>Итого</t>
  </si>
  <si>
    <t>тыс. рублей</t>
  </si>
  <si>
    <t xml:space="preserve">Дотации, субвенции, субсидии и иные межбюджетные трансферты бюджетам муниципальных районов (городских округов) </t>
  </si>
  <si>
    <t>Расходы бюджетополучателей, финансируемые из краевого бюджета</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</si>
  <si>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</si>
  <si>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</si>
  <si>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</si>
  <si>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</si>
  <si>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</si>
  <si>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</si>
  <si>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район</t>
  </si>
  <si>
    <t>Быстринский муниципальный район</t>
  </si>
  <si>
    <t>Алеутский муниципальный район</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</si>
  <si>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</si>
  <si>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</si>
  <si>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</si>
  <si>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</si>
  <si>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</si>
  <si>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</si>
  <si>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Всего расход:</t>
  </si>
  <si>
    <t>Дотации на выравнивание бюджетной обеспеченности муниципальных районов (городских округов)</t>
  </si>
  <si>
    <t>Дотации на поддержку мер по обеспечению сбалансированности бюджетов</t>
  </si>
  <si>
    <t>Субсидии местным бюджетам на софинансирование оплаты труда работников муниципальных учреждений</t>
  </si>
  <si>
    <t>Субсидии местным бюджетам на реализацию мероприятий соответствующей подпрограммы соответствующей государственной программы Камчатского края (за исключением мероприятий Инвестиционной программы Камчатского края и субсидий, которым присвоены отдельные коды)</t>
  </si>
  <si>
    <t>Субсидии местным бюджетам на реализацию мероприятий Инвестиционной  программы Камчатского края</t>
  </si>
  <si>
    <t>Субвенции муниципальным районам в Камчатском крае для осуществления  полномочий органов государственной власти Камчатского края по расчету и предоставлению дотаций  бюджетам поселений</t>
  </si>
  <si>
    <t>Субвенции для осуществления  государственных полномочий Камчатского края по созданию и организации деятельности комиссий по делам несовершеннолетних и защите их прав муниципальных районов и городских округов в Камчатском крае</t>
  </si>
  <si>
    <t>Субвенции для осуществления отдельных  государственных полномочий Камчатского края  по социальному обслуживанию граждан в Камчатском крае</t>
  </si>
  <si>
    <t>Субвенции для осуществления государственных полномочий по опеке и попечительству в Камчатском крае в части расходов на содержание специалистов, осуществляющих деятельность по опеке и попечительству</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</si>
  <si>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Камчатском крае, по обеспечению дополнительного образования детей в муниципальных общеобразовательных организациях в Камчатском крае</t>
  </si>
  <si>
    <t>Субвенции для осуществления  государственных полномочий Камчатского края по выплате ежемесячной доплаты к заработной плате педагогическим работникам, имеющим ученые степени доктора наук, кандидата наук, государственные награды СССР, РСФСР и Российской Федерации, в отдельных муниципальных образовательных организациях в Камчатском крае</t>
  </si>
  <si>
    <t>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t>
  </si>
  <si>
    <t>Субвенции на осуществление  государственных полномочий Камчатского края по организации проведения мероприятий при осуществлении деятельности по обращению с животными без владельцев в Камчатском крае</t>
  </si>
  <si>
    <t>Субвенции на выполнение государственных полномочий Камчатского края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</si>
  <si>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для осуществления отдельных государственных полномочий Камчатского края по осуществлению регионального государственного жилищного надзора в отношении юридических лиц, индивидуальных предпринимателей и граждан и по проведению проверок при осуществлении лицензионного контроля в отношении юридических лиц, индивидуальных предпринимателей, осуществляющих деятельность по управлению многоквартирными домами на основании лицензии</t>
  </si>
  <si>
    <t>Расходы, связанные с особым режимом безопасного функционирования закрытых административно-территориальных образований</t>
  </si>
  <si>
    <t>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</si>
  <si>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Финансовое обеспечение дорожной деятельности в рамках реализации национального проекта "Безопасные и качественные автомобильные дороги"</t>
  </si>
  <si>
    <t>Создание виртуальных концертных залов</t>
  </si>
  <si>
    <t>Осуществление переданных полномочий Российской Федерации на государственную регистрацию актов гражданского состояния</t>
  </si>
  <si>
    <t>Мероприятия государственной программы Российской Федерации "Доступная среда"</t>
  </si>
  <si>
    <t>Всего:</t>
  </si>
  <si>
    <t>09.07.2020</t>
  </si>
  <si>
    <t>Законодательное Собрание Камчатского края</t>
  </si>
  <si>
    <t>Правительство Камчатского края</t>
  </si>
  <si>
    <t>Аппарат Губернатора и Правительства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</si>
  <si>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</si>
  <si>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</si>
  <si>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рыбного хозяйства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</si>
  <si>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</si>
  <si>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</si>
  <si>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Камчатского края</t>
  </si>
  <si>
    <t>Министерство образования Камчатского края</t>
  </si>
  <si>
    <t>Министерство здравоохранения Камчатского края</t>
  </si>
  <si>
    <t>Министерство социального развития и труда Камчатского края</t>
  </si>
  <si>
    <t>Министерство культуры Камчатского края</t>
  </si>
  <si>
    <t>Министерство специальных программ и по делам казачества Камчатского края</t>
  </si>
  <si>
    <t>Агентство по информатизации и связи Камчатского края</t>
  </si>
  <si>
    <t>Министерство имущественных и земельных отношений Камчатского края</t>
  </si>
  <si>
    <t>Агентство по занятости населения и миграционной политике Камчатского края</t>
  </si>
  <si>
    <t>Агентство по ветеринарии Камчатского края</t>
  </si>
  <si>
    <t>Министерство транспорта и дорожного строительства Камчатского края</t>
  </si>
  <si>
    <t>Агентство по обеспечению деятельности мировых судей Камчатского края</t>
  </si>
  <si>
    <t>Региональная служба по тарифам и ценам Камчатского края</t>
  </si>
  <si>
    <t>Инспекция государственного строительного надзора Камчатского края</t>
  </si>
  <si>
    <t>Инспекция государственного экологического надзора Камчатского края</t>
  </si>
  <si>
    <t>Государственная инспекция по контролю в сфере закупок Камчатского края</t>
  </si>
  <si>
    <t>Избирательная комиссия Камчатского края</t>
  </si>
  <si>
    <t>Министерство экономического развития и торговли Камчатского края</t>
  </si>
  <si>
    <t>Агентство по внутренней политике Камчатского края</t>
  </si>
  <si>
    <t>Министерство спорта Камчатского края</t>
  </si>
  <si>
    <t>Агентство лесного хозяйства и охраны животного мира Камчатского края</t>
  </si>
  <si>
    <t>Агентство по туризму и внешним связям Камчатского края</t>
  </si>
  <si>
    <t>администрация Корякского округа</t>
  </si>
  <si>
    <t>Министерство территориального развития Камчатского края</t>
  </si>
  <si>
    <t>Агентство записи актов гражданского состояния и архивного дела Камчатского края</t>
  </si>
  <si>
    <t>Агентство по делам молодежи Камчатского края</t>
  </si>
  <si>
    <t>Министерство инвестиций и предпринимательства Камчатского края</t>
  </si>
  <si>
    <t>ИТОГО</t>
  </si>
  <si>
    <t>03.07.2020</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</si>
  <si>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</si>
  <si>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Субсидии бюджетам субъектов Российской Федерации на выплату региональных социальных доплат к пенсии</t>
  </si>
  <si>
    <t>Субсидии бюджетам субъектов Российской Федерации на осуществление единовременной выплаты при рождении первого ребенка, а также предоставление регионального материнского (семейного) капитала при рождении второго ребенка в субъектах Российской Федерации, входящих в состав Дальневосточного федерального округа</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</si>
  <si>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</si>
  <si>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t>
  </si>
  <si>
    <t>Субсидии бюджетам субъектов Российской Федерации на развитие паллиативной медицинской помощи</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</si>
  <si>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</si>
  <si>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Субсидии бюджетам субъектов Российской Федерации на строительство и реконструкцию (модернизацию) объектов питьевого водоснабжения</t>
  </si>
  <si>
    <t>Субсидии бюджетам субъектов Российской Федерации на организацию профессионального обучения и дополнительного профессионального образования лиц в возрасте 50-ти лет и старше, а также лиц предпенсионного возраста</t>
  </si>
  <si>
    <t xml:space="preserve">Субсидии бюджетам субъектов Российской Федерации на осуществление ежемесячных выплат на детей в возрасте от трех до семи лет включительно </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</si>
  <si>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</si>
  <si>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Субсидии бюджетам субъектов Российской Федерации на переобучение и повышение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</si>
  <si>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Субсидии бюджетам субъектов Российской Федерации на реализацию программ формирования современной городской среды</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</si>
  <si>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</si>
  <si>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</si>
  <si>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</si>
  <si>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</si>
  <si>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</si>
  <si>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</si>
  <si>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Субвенции бюджетам субъектов Российской Федерации на осуществление ежемесячной выплаты в связи с рождением (усыновлением) первого ребенка</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</si>
  <si>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</si>
  <si>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финансовое обеспечение дорожной деятельности</t>
  </si>
  <si>
    <t>Межбюджетные трансферты, передаваемые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</si>
  <si>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Межбюджетные трансферты, передаваемые бюджетам субъектов Российской Федерации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t>
  </si>
  <si>
    <t>Межбюджетные трансферты, передаваемые бюджетам субъектов Российской Федерации, за счет средств резервного фонда Правительства Российской Федерации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</si>
</sst>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7" x14ac:knownFonts="1">
    <font>
      <sz val="11"/>
      <color theme="1"/>
      <name val="Calibri"/>
      <family val="2"/>
      <scheme val="minor"/>
    </font>
    <font>
      <b/>
      <sz val="12"/>
      <name val="Times New Roman"/>
      <family val="1"/>
      <charset val="204"/>
    </font>
    <font>
      <b/>
      <sz val="11"/>
      <name val="Times New Roman"/>
      <family val="1"/>
      <charset val="204"/>
    </font>
    <font>
      <sz val="11"/>
      <name val="Times New Roman"/>
      <family val="1"/>
      <charset val="204"/>
    </font>
    <font>
      <sz val="9"/>
      <name val="Times New Roman"/>
      <family val="1"/>
      <charset val="204"/>
    </font>
    <font>
      <b/>
      <sz val="10"/>
      <name val="Times New Roman"/>
      <family val="1"/>
      <charset val="204"/>
    </font>
    <font>
      <sz val="10"/>
      <name val="Times New Roman"/>
      <family val="1"/>
      <charset val="204"/>
    </font>
    <font>
      <b/>
      <sz val="11"/>
      <color theme="1"/>
      <name val="Times New Roman"/>
      <family val="1"/>
      <charset val="204"/>
    </font>
    <font>
      <b/>
      <sz val="9"/>
      <color theme="0"/>
      <name val="Times New Roman"/>
      <family val="1"/>
      <charset val="204"/>
    </font>
    <font>
      <sz val="12"/>
      <color theme="0"/>
      <name val="Times New Roman"/>
      <family val="1"/>
      <charset val="204"/>
    </font>
    <font>
      <sz val="12"/>
      <color theme="1"/>
      <name val="Times New Roman"/>
      <family val="1"/>
      <charset val="204"/>
    </font>
    <font>
      <sz val="11"/>
      <color theme="0"/>
      <name val="Times New Roman"/>
      <family val="1"/>
      <charset val="204"/>
    </font>
    <font>
      <sz val="11"/>
      <color theme="1"/>
      <name val="Times New Roman"/>
      <family val="1"/>
      <charset val="204"/>
    </font>
    <font>
      <sz val="10"/>
      <color theme="1"/>
      <name val="Times New Roman"/>
      <family val="1"/>
      <charset val="204"/>
    </font>
    <font>
      <sz val="11"/>
      <color theme="0" tint="-0.34998626667073579"/>
      <name val="Times New Roman"/>
      <family val="1"/>
      <charset val="204"/>
    </font>
    <font>
      <b/>
      <sz val="10"/>
      <color theme="1"/>
      <name val="Times New Roman"/>
      <family val="1"/>
      <charset val="204"/>
    </font>
    <font>
      <sz val="10"/>
      <name val="Arial"/>
      <charset val="204"/>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16" fillId="0" borderId="0"/>
    <xf numFmtId="0" fontId="16" fillId="0" borderId="0" applyNumberFormat="0" applyBorder="0" applyAlignment="0"/>
  </cellStyleXfs>
  <cellXfs count="59">
    <xf numFmtId="0" fontId="0" fillId="0" borderId="0" xfId="0"/>
    <xf numFmtId="0" fontId="2" fillId="0" borderId="0" xfId="0" applyFont="1" applyAlignment="1">
      <alignment wrapText="1"/>
    </xf>
    <xf numFmtId="0" fontId="2" fillId="0" borderId="0" xfId="0" applyFont="1" applyAlignment="1">
      <alignment horizontal="center" wrapText="1"/>
    </xf>
    <xf numFmtId="0" fontId="3" fillId="0" borderId="0" xfId="0" applyFont="1" applyAlignment="1">
      <alignment wrapText="1"/>
    </xf>
    <xf numFmtId="0" fontId="3" fillId="0" borderId="0" xfId="0" applyFont="1" applyBorder="1" applyAlignment="1"/>
    <xf numFmtId="0" fontId="3" fillId="0" borderId="0" xfId="0" applyFont="1"/>
    <xf numFmtId="0" fontId="3" fillId="0" borderId="0" xfId="0" applyFont="1" applyBorder="1"/>
    <xf numFmtId="0" fontId="4" fillId="0" borderId="0" xfId="0" applyFont="1" applyBorder="1" applyAlignment="1">
      <alignment horizontal="right"/>
    </xf>
    <xf numFmtId="164" fontId="5" fillId="2" borderId="4" xfId="0" applyNumberFormat="1" applyFont="1" applyFill="1" applyBorder="1" applyAlignment="1"/>
    <xf numFmtId="164" fontId="3" fillId="0" borderId="4" xfId="0" applyNumberFormat="1" applyFont="1" applyFill="1" applyBorder="1" applyAlignment="1">
      <alignment horizontal="right" wrapText="1"/>
    </xf>
    <xf numFmtId="0" fontId="3" fillId="0" borderId="0" xfId="0" applyFont="1" applyFill="1" applyBorder="1" applyAlignment="1">
      <alignment wrapText="1"/>
    </xf>
    <xf numFmtId="0" fontId="3" fillId="0" borderId="0" xfId="0" applyFont="1" applyBorder="1" applyAlignment="1">
      <alignment wrapText="1"/>
    </xf>
    <xf numFmtId="164" fontId="3" fillId="0" borderId="0" xfId="0" applyNumberFormat="1" applyFont="1" applyFill="1" applyBorder="1" applyAlignment="1">
      <alignment horizontal="right" wrapText="1"/>
    </xf>
    <xf numFmtId="164" fontId="2" fillId="0" borderId="4" xfId="0" applyNumberFormat="1" applyFont="1" applyFill="1" applyBorder="1" applyAlignment="1">
      <alignment horizontal="right" wrapText="1"/>
    </xf>
    <xf numFmtId="164" fontId="3" fillId="0" borderId="4" xfId="0" applyNumberFormat="1" applyFont="1" applyFill="1" applyBorder="1" applyAlignment="1">
      <alignment horizontal="right" vertical="center" wrapText="1"/>
    </xf>
    <xf numFmtId="0" fontId="2" fillId="0" borderId="0" xfId="0" applyFont="1" applyFill="1" applyBorder="1" applyAlignment="1">
      <alignment wrapText="1"/>
    </xf>
    <xf numFmtId="0" fontId="2" fillId="0" borderId="0" xfId="0" applyFont="1" applyFill="1" applyBorder="1" applyAlignment="1">
      <alignment horizontal="left" wrapText="1"/>
    </xf>
    <xf numFmtId="0" fontId="3" fillId="0" borderId="0" xfId="0" applyFont="1" applyFill="1" applyBorder="1"/>
    <xf numFmtId="0" fontId="3" fillId="0" borderId="4" xfId="0" applyFont="1" applyFill="1" applyBorder="1" applyAlignment="1">
      <alignment horizontal="center" vertical="top" wrapText="1"/>
    </xf>
    <xf numFmtId="49" fontId="3" fillId="0" borderId="4" xfId="0" applyNumberFormat="1" applyFont="1" applyBorder="1" applyAlignment="1">
      <alignment horizontal="left" vertical="center" wrapText="1"/>
    </xf>
    <xf numFmtId="49" fontId="2" fillId="0" borderId="4" xfId="0" applyNumberFormat="1" applyFont="1" applyBorder="1" applyAlignment="1">
      <alignment horizontal="left" vertical="center" wrapText="1"/>
    </xf>
    <xf numFmtId="49" fontId="6" fillId="2" borderId="4" xfId="0" applyNumberFormat="1" applyFont="1" applyFill="1" applyBorder="1" applyAlignment="1">
      <alignment horizontal="left" wrapText="1"/>
    </xf>
    <xf numFmtId="49" fontId="5" fillId="2" borderId="4" xfId="0" applyNumberFormat="1" applyFont="1" applyFill="1" applyBorder="1" applyAlignment="1">
      <alignment horizontal="left" wrapText="1"/>
    </xf>
    <xf numFmtId="0" fontId="7" fillId="0" borderId="4" xfId="0" applyFont="1" applyBorder="1" applyAlignment="1">
      <alignment horizontal="center" vertical="center" wrapText="1"/>
    </xf>
    <xf numFmtId="164" fontId="3" fillId="2" borderId="4" xfId="0" applyNumberFormat="1" applyFont="1" applyFill="1" applyBorder="1" applyAlignment="1">
      <alignment horizontal="right" wrapText="1"/>
    </xf>
    <xf numFmtId="164" fontId="2" fillId="2" borderId="4" xfId="0" applyNumberFormat="1" applyFont="1" applyFill="1" applyBorder="1" applyAlignment="1">
      <alignment horizontal="right" wrapText="1"/>
    </xf>
    <xf numFmtId="0" fontId="8" fillId="2" borderId="0" xfId="0" applyFont="1" applyFill="1" applyBorder="1" applyAlignment="1"/>
    <xf numFmtId="14" fontId="9" fillId="0" borderId="0" xfId="0" applyNumberFormat="1" applyFont="1"/>
    <xf numFmtId="0" fontId="10" fillId="0" borderId="0" xfId="0" applyFont="1"/>
    <xf numFmtId="0" fontId="1" fillId="2" borderId="0" xfId="0" applyFont="1" applyFill="1" applyBorder="1" applyAlignment="1"/>
    <xf numFmtId="0" fontId="11" fillId="0" borderId="0" xfId="0" applyFont="1"/>
    <xf numFmtId="0" fontId="12" fillId="0" borderId="0" xfId="0" applyFont="1"/>
    <xf numFmtId="0" fontId="13" fillId="0" borderId="0" xfId="0" applyFont="1"/>
    <xf numFmtId="164" fontId="6" fillId="2" borderId="4" xfId="0" applyNumberFormat="1" applyFont="1" applyFill="1" applyBorder="1" applyAlignment="1">
      <alignment horizontal="center" vertical="center" wrapText="1"/>
    </xf>
    <xf numFmtId="164" fontId="6" fillId="2" borderId="4" xfId="0" applyNumberFormat="1" applyFont="1" applyFill="1" applyBorder="1" applyAlignment="1">
      <alignment vertical="center" wrapText="1"/>
    </xf>
    <xf numFmtId="164" fontId="5" fillId="2" borderId="4" xfId="0" applyNumberFormat="1" applyFont="1" applyFill="1" applyBorder="1" applyAlignment="1">
      <alignment horizontal="center" vertical="center" wrapText="1"/>
    </xf>
    <xf numFmtId="0" fontId="7" fillId="0" borderId="4" xfId="0" applyFont="1" applyBorder="1" applyAlignment="1">
      <alignment wrapText="1"/>
    </xf>
    <xf numFmtId="0" fontId="14" fillId="0" borderId="0" xfId="0" applyNumberFormat="1" applyFont="1"/>
    <xf numFmtId="0" fontId="14" fillId="0" borderId="0" xfId="0" applyFont="1"/>
    <xf numFmtId="14" fontId="12" fillId="0" borderId="0" xfId="0" applyNumberFormat="1" applyFont="1"/>
    <xf numFmtId="0" fontId="15" fillId="0" borderId="0" xfId="0" applyFont="1"/>
    <xf numFmtId="0" fontId="12" fillId="0" borderId="0" xfId="0" applyFont="1" applyAlignment="1">
      <alignment horizontal="right"/>
    </xf>
    <xf numFmtId="164" fontId="3" fillId="0" borderId="4" xfId="0" applyNumberFormat="1" applyFont="1" applyBorder="1" applyAlignment="1">
      <alignment horizontal="right" wrapText="1"/>
    </xf>
    <xf numFmtId="164" fontId="2" fillId="0" borderId="4" xfId="0" applyNumberFormat="1" applyFont="1" applyBorder="1" applyAlignment="1">
      <alignment horizontal="right" wrapText="1"/>
    </xf>
    <xf numFmtId="164" fontId="5" fillId="2" borderId="4" xfId="0" applyNumberFormat="1" applyFont="1" applyFill="1" applyBorder="1" applyAlignment="1">
      <alignment horizontal="right" wrapText="1"/>
    </xf>
    <xf numFmtId="164" fontId="7" fillId="0" borderId="4" xfId="0" applyNumberFormat="1" applyFont="1" applyBorder="1" applyAlignment="1">
      <alignment horizontal="right"/>
    </xf>
    <xf numFmtId="0" fontId="1" fillId="0" borderId="0" xfId="0" applyFont="1" applyAlignment="1">
      <alignment horizontal="center" wrapText="1"/>
    </xf>
    <xf numFmtId="0" fontId="2" fillId="0" borderId="1" xfId="0" applyNumberFormat="1" applyFont="1" applyFill="1" applyBorder="1" applyAlignment="1">
      <alignment horizontal="left" wrapText="1"/>
    </xf>
    <xf numFmtId="0" fontId="2" fillId="0" borderId="2" xfId="0" applyNumberFormat="1" applyFont="1" applyFill="1" applyBorder="1" applyAlignment="1">
      <alignment horizontal="left" wrapText="1"/>
    </xf>
    <xf numFmtId="0" fontId="2" fillId="0" borderId="3" xfId="0" applyNumberFormat="1" applyFont="1" applyFill="1" applyBorder="1" applyAlignment="1">
      <alignment horizontal="left" wrapText="1"/>
    </xf>
    <xf numFmtId="164" fontId="2" fillId="0" borderId="4" xfId="0" applyNumberFormat="1" applyFont="1" applyFill="1" applyBorder="1" applyAlignment="1">
      <alignment horizontal="left" wrapText="1"/>
    </xf>
    <xf numFmtId="0" fontId="3" fillId="0" borderId="4" xfId="0" applyFont="1" applyFill="1" applyBorder="1" applyAlignment="1">
      <alignment horizontal="left"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165" fontId="2" fillId="0" borderId="4" xfId="0" applyNumberFormat="1" applyFont="1" applyFill="1" applyBorder="1" applyAlignment="1">
      <alignment horizontal="center" vertical="center"/>
    </xf>
    <xf numFmtId="165" fontId="2" fillId="0" borderId="4" xfId="0" applyNumberFormat="1" applyFont="1" applyFill="1" applyBorder="1" applyAlignment="1">
      <alignment horizontal="left" vertical="center" wrapText="1"/>
    </xf>
    <xf numFmtId="0" fontId="2" fillId="0" borderId="4" xfId="0" applyFont="1" applyFill="1" applyBorder="1" applyAlignment="1">
      <alignment horizontal="left"/>
    </xf>
    <xf numFmtId="0" fontId="3" fillId="0" borderId="4" xfId="0" applyFont="1" applyBorder="1" applyAlignment="1">
      <alignment horizontal="left"/>
    </xf>
    <xf numFmtId="0" fontId="3" fillId="0" borderId="4" xfId="0" applyFont="1" applyBorder="1" applyAlignment="1">
      <alignment horizontal="left" wrapText="1"/>
    </xf>
  </cellXfs>
  <cellStyles count="3">
    <cellStyle name="Обычный" xfId="0" builtinId="0"/>
    <cellStyle name="Обычный 2" xfId="2"/>
    <cellStyle name="Обычный 3"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5"/>
  <sheetViews>
    <sheetView tabSelected="1" view="pageBreakPreview" zoomScaleNormal="100" zoomScaleSheetLayoutView="100" workbookViewId="0">
      <selection activeCell="E36" sqref="E36"/>
    </sheetView>
  </sheetViews>
  <sheetFormatPr defaultColWidth="8.77734375" defaultRowHeight="13.8" x14ac:dyDescent="0.25"/>
  <cols>
    <col min="1" max="1" width="69.21875" style="31" customWidth="1"/>
    <col min="2" max="2" width="13.77734375" style="31" customWidth="1"/>
    <col min="3" max="4" width="14.44140625" style="31" customWidth="1"/>
    <col min="5" max="5" width="12.44140625" style="31" customWidth="1"/>
    <col min="6" max="6" width="12.5546875" style="31" customWidth="1"/>
    <col min="7" max="7" width="16" style="31" bestFit="1" customWidth="1"/>
    <col min="8" max="8" width="8.77734375" style="31"/>
    <col min="9" max="9" width="10.21875" style="31" bestFit="1" customWidth="1"/>
    <col min="10" max="16384" width="8.77734375" style="31"/>
  </cols>
  <sheetData>
    <row r="1" spans="1:9" ht="15.6" x14ac:dyDescent="0.3">
      <c r="A1" s="46" t="s">
        <v>0</v>
      </c>
      <c r="B1" s="46"/>
      <c r="C1" s="46"/>
      <c r="D1" s="46"/>
      <c r="E1" s="46"/>
      <c r="F1" s="37" t="s">
        <v>90</v>
      </c>
      <c r="G1" s="38" t="str">
        <f>TEXT(F1,"[$-FC19]ДД ММММ")</f>
        <v>03 июля</v>
      </c>
      <c r="H1" s="38" t="str">
        <f>TEXT(F1,"[$-FC19]ДД.ММ.ГГГ \г")</f>
        <v>03.07.2020 г</v>
      </c>
    </row>
    <row r="2" spans="1:9" ht="15.6" x14ac:dyDescent="0.3">
      <c r="A2" s="46" t="str">
        <f>CONCATENATE("с ",G1," по ",G2,"ода")</f>
        <v>с 03 июля по 09 июля 2020 года</v>
      </c>
      <c r="B2" s="46"/>
      <c r="C2" s="46"/>
      <c r="D2" s="46"/>
      <c r="E2" s="46"/>
      <c r="F2" s="37" t="s">
        <v>53</v>
      </c>
      <c r="G2" s="38" t="str">
        <f>TEXT(F2,"[$-FC19]ДД ММММ ГГГ \г")</f>
        <v>09 июля 2020 г</v>
      </c>
      <c r="H2" s="38" t="str">
        <f>TEXT(F2,"[$-FC19]ДД.ММ.ГГГ \г")</f>
        <v>09.07.2020 г</v>
      </c>
      <c r="I2" s="39"/>
    </row>
    <row r="3" spans="1:9" x14ac:dyDescent="0.25">
      <c r="A3" s="1"/>
      <c r="B3" s="2"/>
      <c r="C3" s="2"/>
      <c r="D3" s="2"/>
      <c r="E3" s="3"/>
    </row>
    <row r="4" spans="1:9" x14ac:dyDescent="0.25">
      <c r="A4" s="4"/>
      <c r="B4" s="5"/>
      <c r="C4" s="5"/>
      <c r="D4" s="6"/>
      <c r="E4" s="7" t="s">
        <v>1</v>
      </c>
    </row>
    <row r="5" spans="1:9" x14ac:dyDescent="0.25">
      <c r="A5" s="47" t="str">
        <f>CONCATENATE("Остатки средств на ",H1,".")</f>
        <v>Остатки средств на 03.07.2020 г.</v>
      </c>
      <c r="B5" s="48"/>
      <c r="C5" s="48"/>
      <c r="D5" s="49"/>
      <c r="E5" s="8">
        <v>1489239.5</v>
      </c>
      <c r="F5" s="39"/>
    </row>
    <row r="6" spans="1:9" x14ac:dyDescent="0.25">
      <c r="A6" s="10"/>
      <c r="B6" s="11"/>
      <c r="C6" s="11"/>
      <c r="D6" s="11"/>
      <c r="E6" s="12"/>
    </row>
    <row r="7" spans="1:9" x14ac:dyDescent="0.25">
      <c r="A7" s="56" t="s">
        <v>2</v>
      </c>
      <c r="B7" s="57"/>
      <c r="C7" s="57"/>
      <c r="D7" s="57"/>
      <c r="E7" s="13"/>
    </row>
    <row r="8" spans="1:9" x14ac:dyDescent="0.25">
      <c r="A8" s="51" t="s">
        <v>3</v>
      </c>
      <c r="B8" s="57"/>
      <c r="C8" s="57"/>
      <c r="D8" s="57"/>
      <c r="E8" s="9">
        <f>E35-E9</f>
        <v>336769.2545599998</v>
      </c>
    </row>
    <row r="9" spans="1:9" x14ac:dyDescent="0.25">
      <c r="A9" s="58" t="s">
        <v>4</v>
      </c>
      <c r="B9" s="57"/>
      <c r="C9" s="57"/>
      <c r="D9" s="57"/>
      <c r="E9" s="14">
        <f>SUM(E10:E34)</f>
        <v>496513.05000000005</v>
      </c>
    </row>
    <row r="10" spans="1:9" ht="27.6" customHeight="1" x14ac:dyDescent="0.25">
      <c r="A10" s="58" t="s">
        <v>91</v>
      </c>
      <c r="B10" s="57"/>
      <c r="C10" s="57"/>
      <c r="D10" s="57"/>
      <c r="E10" s="14">
        <v>38428</v>
      </c>
    </row>
    <row r="11" spans="1:9" x14ac:dyDescent="0.25">
      <c r="A11" s="58" t="s">
        <v>92</v>
      </c>
      <c r="B11" s="57"/>
      <c r="C11" s="57"/>
      <c r="D11" s="57"/>
      <c r="E11" s="14">
        <v>5690.17</v>
      </c>
    </row>
    <row r="12" spans="1:9" ht="40.799999999999997" customHeight="1" x14ac:dyDescent="0.25">
      <c r="A12" s="58" t="s">
        <v>93</v>
      </c>
      <c r="B12" s="57"/>
      <c r="C12" s="57"/>
      <c r="D12" s="57"/>
      <c r="E12" s="14">
        <v>415.76</v>
      </c>
    </row>
    <row r="13" spans="1:9" ht="28.2" customHeight="1" x14ac:dyDescent="0.25">
      <c r="A13" s="58" t="s">
        <v>94</v>
      </c>
      <c r="B13" s="57"/>
      <c r="C13" s="57"/>
      <c r="D13" s="57"/>
      <c r="E13" s="14">
        <v>26495.67</v>
      </c>
    </row>
    <row r="14" spans="1:9" ht="28.8" customHeight="1" x14ac:dyDescent="0.25">
      <c r="A14" s="58" t="s">
        <v>95</v>
      </c>
      <c r="B14" s="57"/>
      <c r="C14" s="57"/>
      <c r="D14" s="57"/>
      <c r="E14" s="14">
        <v>4626.57</v>
      </c>
    </row>
    <row r="15" spans="1:9" x14ac:dyDescent="0.25">
      <c r="A15" s="58" t="s">
        <v>96</v>
      </c>
      <c r="B15" s="57"/>
      <c r="C15" s="57"/>
      <c r="D15" s="57"/>
      <c r="E15" s="14">
        <v>362.09</v>
      </c>
    </row>
    <row r="16" spans="1:9" ht="27.6" customHeight="1" x14ac:dyDescent="0.25">
      <c r="A16" s="58" t="s">
        <v>97</v>
      </c>
      <c r="B16" s="57"/>
      <c r="C16" s="57"/>
      <c r="D16" s="57"/>
      <c r="E16" s="14">
        <v>1250.31</v>
      </c>
    </row>
    <row r="17" spans="1:5" ht="28.2" customHeight="1" x14ac:dyDescent="0.25">
      <c r="A17" s="58" t="s">
        <v>98</v>
      </c>
      <c r="B17" s="57"/>
      <c r="C17" s="57"/>
      <c r="D17" s="57"/>
      <c r="E17" s="14">
        <v>8171.12</v>
      </c>
    </row>
    <row r="18" spans="1:5" ht="28.2" customHeight="1" x14ac:dyDescent="0.25">
      <c r="A18" s="58" t="s">
        <v>99</v>
      </c>
      <c r="B18" s="57"/>
      <c r="C18" s="57"/>
      <c r="D18" s="57"/>
      <c r="E18" s="14">
        <v>82.22</v>
      </c>
    </row>
    <row r="19" spans="1:5" ht="26.4" customHeight="1" x14ac:dyDescent="0.25">
      <c r="A19" s="58" t="s">
        <v>100</v>
      </c>
      <c r="B19" s="57"/>
      <c r="C19" s="57"/>
      <c r="D19" s="57"/>
      <c r="E19" s="14">
        <v>27192.45</v>
      </c>
    </row>
    <row r="20" spans="1:5" ht="40.200000000000003" customHeight="1" x14ac:dyDescent="0.25">
      <c r="A20" s="58" t="s">
        <v>101</v>
      </c>
      <c r="B20" s="57"/>
      <c r="C20" s="57"/>
      <c r="D20" s="57"/>
      <c r="E20" s="14">
        <v>198.24</v>
      </c>
    </row>
    <row r="21" spans="1:5" ht="41.4" customHeight="1" x14ac:dyDescent="0.25">
      <c r="A21" s="58" t="s">
        <v>102</v>
      </c>
      <c r="B21" s="57"/>
      <c r="C21" s="57"/>
      <c r="D21" s="57"/>
      <c r="E21" s="14">
        <v>244.97</v>
      </c>
    </row>
    <row r="22" spans="1:5" x14ac:dyDescent="0.25">
      <c r="A22" s="58" t="s">
        <v>103</v>
      </c>
      <c r="B22" s="57"/>
      <c r="C22" s="57"/>
      <c r="D22" s="57"/>
      <c r="E22" s="14">
        <v>449.29</v>
      </c>
    </row>
    <row r="23" spans="1:5" ht="27.6" customHeight="1" x14ac:dyDescent="0.25">
      <c r="A23" s="58" t="s">
        <v>104</v>
      </c>
      <c r="B23" s="57"/>
      <c r="C23" s="57"/>
      <c r="D23" s="57"/>
      <c r="E23" s="14">
        <v>390.3</v>
      </c>
    </row>
    <row r="24" spans="1:5" ht="27" customHeight="1" x14ac:dyDescent="0.25">
      <c r="A24" s="58" t="s">
        <v>105</v>
      </c>
      <c r="B24" s="57"/>
      <c r="C24" s="57"/>
      <c r="D24" s="57"/>
      <c r="E24" s="14">
        <v>20431.28</v>
      </c>
    </row>
    <row r="25" spans="1:5" ht="28.2" customHeight="1" x14ac:dyDescent="0.25">
      <c r="A25" s="58" t="s">
        <v>106</v>
      </c>
      <c r="B25" s="57"/>
      <c r="C25" s="57"/>
      <c r="D25" s="57"/>
      <c r="E25" s="14">
        <v>15223.95</v>
      </c>
    </row>
    <row r="26" spans="1:5" ht="42.6" customHeight="1" x14ac:dyDescent="0.25">
      <c r="A26" s="58" t="s">
        <v>107</v>
      </c>
      <c r="B26" s="57"/>
      <c r="C26" s="57"/>
      <c r="D26" s="57"/>
      <c r="E26" s="14">
        <v>248.1</v>
      </c>
    </row>
    <row r="27" spans="1:5" ht="41.4" customHeight="1" x14ac:dyDescent="0.25">
      <c r="A27" s="58" t="s">
        <v>108</v>
      </c>
      <c r="B27" s="57"/>
      <c r="C27" s="57"/>
      <c r="D27" s="57"/>
      <c r="E27" s="14">
        <v>12649.6</v>
      </c>
    </row>
    <row r="28" spans="1:5" ht="54.6" customHeight="1" x14ac:dyDescent="0.25">
      <c r="A28" s="58" t="s">
        <v>109</v>
      </c>
      <c r="B28" s="57"/>
      <c r="C28" s="57"/>
      <c r="D28" s="57"/>
      <c r="E28" s="14">
        <v>3788.37</v>
      </c>
    </row>
    <row r="29" spans="1:5" ht="27" customHeight="1" x14ac:dyDescent="0.25">
      <c r="A29" s="58" t="s">
        <v>110</v>
      </c>
      <c r="B29" s="57"/>
      <c r="C29" s="57"/>
      <c r="D29" s="57"/>
      <c r="E29" s="14">
        <v>700.57</v>
      </c>
    </row>
    <row r="30" spans="1:5" x14ac:dyDescent="0.25">
      <c r="A30" s="58" t="s">
        <v>111</v>
      </c>
      <c r="B30" s="57"/>
      <c r="C30" s="57"/>
      <c r="D30" s="57"/>
      <c r="E30" s="14">
        <v>936.65</v>
      </c>
    </row>
    <row r="31" spans="1:5" ht="28.2" customHeight="1" x14ac:dyDescent="0.25">
      <c r="A31" s="58" t="s">
        <v>112</v>
      </c>
      <c r="B31" s="57"/>
      <c r="C31" s="57"/>
      <c r="D31" s="57"/>
      <c r="E31" s="14">
        <v>1135.57</v>
      </c>
    </row>
    <row r="32" spans="1:5" ht="42" customHeight="1" x14ac:dyDescent="0.25">
      <c r="A32" s="58" t="s">
        <v>113</v>
      </c>
      <c r="B32" s="57"/>
      <c r="C32" s="57"/>
      <c r="D32" s="57"/>
      <c r="E32" s="14">
        <v>9338.11</v>
      </c>
    </row>
    <row r="33" spans="1:6" ht="40.799999999999997" customHeight="1" x14ac:dyDescent="0.25">
      <c r="A33" s="58" t="s">
        <v>114</v>
      </c>
      <c r="B33" s="57"/>
      <c r="C33" s="57"/>
      <c r="D33" s="57"/>
      <c r="E33" s="14">
        <v>91311</v>
      </c>
    </row>
    <row r="34" spans="1:6" ht="27.6" customHeight="1" x14ac:dyDescent="0.25">
      <c r="A34" s="58" t="s">
        <v>115</v>
      </c>
      <c r="B34" s="57"/>
      <c r="C34" s="57"/>
      <c r="D34" s="57"/>
      <c r="E34" s="14">
        <v>226752.69</v>
      </c>
    </row>
    <row r="35" spans="1:6" x14ac:dyDescent="0.25">
      <c r="A35" s="50" t="s">
        <v>5</v>
      </c>
      <c r="B35" s="51"/>
      <c r="C35" s="51"/>
      <c r="D35" s="51"/>
      <c r="E35" s="13">
        <f>'Муниципальные районы'!B28-Учреждения!E5+'Муниципальные районы'!B27</f>
        <v>833282.30455999984</v>
      </c>
    </row>
    <row r="36" spans="1:6" x14ac:dyDescent="0.25">
      <c r="A36" s="15"/>
      <c r="B36" s="16"/>
      <c r="C36" s="16"/>
      <c r="D36" s="6"/>
      <c r="E36" s="17"/>
    </row>
    <row r="37" spans="1:6" x14ac:dyDescent="0.25">
      <c r="A37" s="52" t="s">
        <v>14</v>
      </c>
      <c r="B37" s="54" t="s">
        <v>6</v>
      </c>
      <c r="C37" s="55" t="s">
        <v>7</v>
      </c>
      <c r="D37" s="55"/>
      <c r="E37" s="55"/>
    </row>
    <row r="38" spans="1:6" ht="82.8" x14ac:dyDescent="0.25">
      <c r="A38" s="53"/>
      <c r="B38" s="54"/>
      <c r="C38" s="18" t="s">
        <v>8</v>
      </c>
      <c r="D38" s="18" t="s">
        <v>9</v>
      </c>
      <c r="E38" s="18" t="s">
        <v>10</v>
      </c>
    </row>
    <row r="39" spans="1:6" x14ac:dyDescent="0.25">
      <c r="A39" s="19" t="s">
        <v>54</v>
      </c>
      <c r="B39" s="42">
        <v>2383.10331</v>
      </c>
      <c r="C39" s="42">
        <v>62.142429999999997</v>
      </c>
      <c r="D39" s="42"/>
      <c r="E39" s="42"/>
      <c r="F39" s="41"/>
    </row>
    <row r="40" spans="1:6" x14ac:dyDescent="0.25">
      <c r="A40" s="19" t="s">
        <v>55</v>
      </c>
      <c r="B40" s="42">
        <v>326</v>
      </c>
      <c r="C40" s="42">
        <v>100</v>
      </c>
      <c r="D40" s="42">
        <v>226</v>
      </c>
      <c r="E40" s="42"/>
      <c r="F40" s="41"/>
    </row>
    <row r="41" spans="1:6" x14ac:dyDescent="0.25">
      <c r="A41" s="19" t="s">
        <v>56</v>
      </c>
      <c r="B41" s="42">
        <v>7017.5950300000004</v>
      </c>
      <c r="C41" s="42"/>
      <c r="D41" s="42">
        <v>4485.4050299999999</v>
      </c>
      <c r="E41" s="42"/>
      <c r="F41" s="41"/>
    </row>
    <row r="42" spans="1:6" ht="27.6" x14ac:dyDescent="0.25">
      <c r="A42" s="19" t="s">
        <v>57</v>
      </c>
      <c r="B42" s="42">
        <v>2956.3902699999999</v>
      </c>
      <c r="C42" s="42">
        <v>1303.06727</v>
      </c>
      <c r="D42" s="42"/>
      <c r="E42" s="42">
        <v>1158.7449999999999</v>
      </c>
      <c r="F42" s="41"/>
    </row>
    <row r="43" spans="1:6" x14ac:dyDescent="0.25">
      <c r="A43" s="19" t="s">
        <v>58</v>
      </c>
      <c r="B43" s="42">
        <v>4553.79</v>
      </c>
      <c r="C43" s="42"/>
      <c r="D43" s="42">
        <v>805</v>
      </c>
      <c r="E43" s="42"/>
      <c r="F43" s="41"/>
    </row>
    <row r="44" spans="1:6" x14ac:dyDescent="0.25">
      <c r="A44" s="19" t="s">
        <v>59</v>
      </c>
      <c r="B44" s="42">
        <v>48.178919999999998</v>
      </c>
      <c r="C44" s="42"/>
      <c r="D44" s="42"/>
      <c r="E44" s="42"/>
      <c r="F44" s="41"/>
    </row>
    <row r="45" spans="1:6" ht="27.6" x14ac:dyDescent="0.25">
      <c r="A45" s="19" t="s">
        <v>60</v>
      </c>
      <c r="B45" s="42">
        <v>45366.471830000002</v>
      </c>
      <c r="C45" s="42">
        <v>2176.7363300000002</v>
      </c>
      <c r="D45" s="42">
        <v>2000</v>
      </c>
      <c r="E45" s="42">
        <v>8136.0180600000003</v>
      </c>
      <c r="F45" s="41"/>
    </row>
    <row r="46" spans="1:6" x14ac:dyDescent="0.25">
      <c r="A46" s="19" t="s">
        <v>61</v>
      </c>
      <c r="B46" s="42">
        <v>18178.27619</v>
      </c>
      <c r="C46" s="42">
        <v>2150</v>
      </c>
      <c r="D46" s="42"/>
      <c r="E46" s="42"/>
      <c r="F46" s="41"/>
    </row>
    <row r="47" spans="1:6" x14ac:dyDescent="0.25">
      <c r="A47" s="19" t="s">
        <v>62</v>
      </c>
      <c r="B47" s="42">
        <v>43851.894549999997</v>
      </c>
      <c r="C47" s="42">
        <v>2200</v>
      </c>
      <c r="D47" s="42">
        <v>540</v>
      </c>
      <c r="E47" s="42"/>
      <c r="F47" s="41"/>
    </row>
    <row r="48" spans="1:6" x14ac:dyDescent="0.25">
      <c r="A48" s="19" t="s">
        <v>63</v>
      </c>
      <c r="B48" s="42">
        <v>47183.585850000003</v>
      </c>
      <c r="C48" s="42">
        <v>3793.6689999999999</v>
      </c>
      <c r="D48" s="42"/>
      <c r="E48" s="42">
        <v>40.68676</v>
      </c>
      <c r="F48" s="41"/>
    </row>
    <row r="49" spans="1:6" x14ac:dyDescent="0.25">
      <c r="A49" s="19" t="s">
        <v>64</v>
      </c>
      <c r="B49" s="42">
        <v>708400.50512999995</v>
      </c>
      <c r="C49" s="42">
        <v>5135.8519500000002</v>
      </c>
      <c r="D49" s="42">
        <v>2157.47705</v>
      </c>
      <c r="E49" s="42">
        <v>238685.29165</v>
      </c>
      <c r="F49" s="41"/>
    </row>
    <row r="50" spans="1:6" x14ac:dyDescent="0.25">
      <c r="A50" s="19" t="s">
        <v>65</v>
      </c>
      <c r="B50" s="42">
        <v>335626.4155</v>
      </c>
      <c r="C50" s="42">
        <v>1700</v>
      </c>
      <c r="D50" s="42"/>
      <c r="E50" s="42">
        <v>298374.12218000001</v>
      </c>
      <c r="F50" s="41"/>
    </row>
    <row r="51" spans="1:6" x14ac:dyDescent="0.25">
      <c r="A51" s="19" t="s">
        <v>66</v>
      </c>
      <c r="B51" s="42">
        <v>10250.96629</v>
      </c>
      <c r="C51" s="42">
        <v>36</v>
      </c>
      <c r="D51" s="42">
        <v>580</v>
      </c>
      <c r="E51" s="42"/>
      <c r="F51" s="41"/>
    </row>
    <row r="52" spans="1:6" ht="27.6" x14ac:dyDescent="0.25">
      <c r="A52" s="19" t="s">
        <v>67</v>
      </c>
      <c r="B52" s="42">
        <v>9603.8086199999998</v>
      </c>
      <c r="C52" s="42"/>
      <c r="D52" s="42">
        <v>7.9677600000000002</v>
      </c>
      <c r="E52" s="42"/>
      <c r="F52" s="41"/>
    </row>
    <row r="53" spans="1:6" x14ac:dyDescent="0.25">
      <c r="A53" s="19" t="s">
        <v>68</v>
      </c>
      <c r="B53" s="42">
        <v>335.78</v>
      </c>
      <c r="C53" s="42"/>
      <c r="D53" s="42">
        <v>200</v>
      </c>
      <c r="E53" s="42"/>
      <c r="F53" s="41"/>
    </row>
    <row r="54" spans="1:6" x14ac:dyDescent="0.25">
      <c r="A54" s="19" t="s">
        <v>69</v>
      </c>
      <c r="B54" s="42">
        <v>55575.800750000002</v>
      </c>
      <c r="C54" s="42"/>
      <c r="D54" s="42"/>
      <c r="E54" s="42"/>
      <c r="F54" s="41"/>
    </row>
    <row r="55" spans="1:6" ht="27.6" x14ac:dyDescent="0.25">
      <c r="A55" s="19" t="s">
        <v>70</v>
      </c>
      <c r="B55" s="42">
        <v>11303.206609999999</v>
      </c>
      <c r="C55" s="42">
        <v>2700</v>
      </c>
      <c r="D55" s="42">
        <v>1030.7280000000001</v>
      </c>
      <c r="E55" s="42">
        <v>6211.3892800000003</v>
      </c>
      <c r="F55" s="41"/>
    </row>
    <row r="56" spans="1:6" x14ac:dyDescent="0.25">
      <c r="A56" s="19" t="s">
        <v>71</v>
      </c>
      <c r="B56" s="42">
        <v>6220.0379999999996</v>
      </c>
      <c r="C56" s="42"/>
      <c r="D56" s="42"/>
      <c r="E56" s="42"/>
      <c r="F56" s="41"/>
    </row>
    <row r="57" spans="1:6" x14ac:dyDescent="0.25">
      <c r="A57" s="19" t="s">
        <v>72</v>
      </c>
      <c r="B57" s="42">
        <v>100515.87321999999</v>
      </c>
      <c r="C57" s="42"/>
      <c r="D57" s="42"/>
      <c r="E57" s="42"/>
      <c r="F57" s="41"/>
    </row>
    <row r="58" spans="1:6" x14ac:dyDescent="0.25">
      <c r="A58" s="19" t="s">
        <v>73</v>
      </c>
      <c r="B58" s="42">
        <v>3657.2449000000001</v>
      </c>
      <c r="C58" s="42">
        <v>3000</v>
      </c>
      <c r="D58" s="42"/>
      <c r="E58" s="42"/>
      <c r="F58" s="41"/>
    </row>
    <row r="59" spans="1:6" x14ac:dyDescent="0.25">
      <c r="A59" s="19" t="s">
        <v>74</v>
      </c>
      <c r="B59" s="42">
        <v>68.599999999999994</v>
      </c>
      <c r="C59" s="42"/>
      <c r="D59" s="42">
        <v>48.6</v>
      </c>
      <c r="E59" s="42"/>
      <c r="F59" s="41"/>
    </row>
    <row r="60" spans="1:6" x14ac:dyDescent="0.25">
      <c r="A60" s="19" t="s">
        <v>75</v>
      </c>
      <c r="B60" s="42">
        <v>207</v>
      </c>
      <c r="C60" s="42"/>
      <c r="D60" s="42"/>
      <c r="E60" s="42"/>
      <c r="F60" s="41"/>
    </row>
    <row r="61" spans="1:6" x14ac:dyDescent="0.25">
      <c r="A61" s="19" t="s">
        <v>76</v>
      </c>
      <c r="B61" s="42">
        <v>44.798000000000002</v>
      </c>
      <c r="C61" s="42"/>
      <c r="D61" s="42"/>
      <c r="E61" s="42"/>
      <c r="F61" s="41"/>
    </row>
    <row r="62" spans="1:6" x14ac:dyDescent="0.25">
      <c r="A62" s="19" t="s">
        <v>77</v>
      </c>
      <c r="B62" s="42">
        <v>37</v>
      </c>
      <c r="C62" s="42"/>
      <c r="D62" s="42">
        <v>37</v>
      </c>
      <c r="E62" s="42"/>
      <c r="F62" s="41"/>
    </row>
    <row r="63" spans="1:6" x14ac:dyDescent="0.25">
      <c r="A63" s="19" t="s">
        <v>78</v>
      </c>
      <c r="B63" s="42">
        <v>5939.4</v>
      </c>
      <c r="C63" s="42"/>
      <c r="D63" s="42"/>
      <c r="E63" s="42"/>
      <c r="F63" s="41"/>
    </row>
    <row r="64" spans="1:6" x14ac:dyDescent="0.25">
      <c r="A64" s="19" t="s">
        <v>79</v>
      </c>
      <c r="B64" s="42">
        <v>23626.601999999999</v>
      </c>
      <c r="C64" s="42">
        <v>17725</v>
      </c>
      <c r="D64" s="42">
        <v>5900</v>
      </c>
      <c r="E64" s="42"/>
      <c r="F64" s="41"/>
    </row>
    <row r="65" spans="1:6" x14ac:dyDescent="0.25">
      <c r="A65" s="19" t="s">
        <v>80</v>
      </c>
      <c r="B65" s="42">
        <v>1382.02088</v>
      </c>
      <c r="C65" s="42"/>
      <c r="D65" s="42"/>
      <c r="E65" s="42"/>
      <c r="F65" s="41"/>
    </row>
    <row r="66" spans="1:6" x14ac:dyDescent="0.25">
      <c r="A66" s="19" t="s">
        <v>81</v>
      </c>
      <c r="B66" s="42">
        <v>45533.241999999998</v>
      </c>
      <c r="C66" s="42"/>
      <c r="D66" s="42"/>
      <c r="E66" s="42"/>
      <c r="F66" s="41"/>
    </row>
    <row r="67" spans="1:6" x14ac:dyDescent="0.25">
      <c r="A67" s="19" t="s">
        <v>82</v>
      </c>
      <c r="B67" s="42">
        <v>9618.2779800000008</v>
      </c>
      <c r="C67" s="42">
        <v>1268.45</v>
      </c>
      <c r="D67" s="42">
        <v>3072.83358</v>
      </c>
      <c r="E67" s="42"/>
      <c r="F67" s="41"/>
    </row>
    <row r="68" spans="1:6" x14ac:dyDescent="0.25">
      <c r="A68" s="19" t="s">
        <v>83</v>
      </c>
      <c r="B68" s="42">
        <v>6403.04205</v>
      </c>
      <c r="C68" s="42">
        <v>500</v>
      </c>
      <c r="D68" s="42">
        <v>262.89479999999998</v>
      </c>
      <c r="E68" s="42"/>
      <c r="F68" s="41"/>
    </row>
    <row r="69" spans="1:6" x14ac:dyDescent="0.25">
      <c r="A69" s="19" t="s">
        <v>84</v>
      </c>
      <c r="B69" s="42">
        <v>2131.3960000000002</v>
      </c>
      <c r="C69" s="42">
        <v>146</v>
      </c>
      <c r="D69" s="42"/>
      <c r="E69" s="42"/>
      <c r="F69" s="41"/>
    </row>
    <row r="70" spans="1:6" x14ac:dyDescent="0.25">
      <c r="A70" s="19" t="s">
        <v>85</v>
      </c>
      <c r="B70" s="42">
        <v>133.7294</v>
      </c>
      <c r="C70" s="42"/>
      <c r="D70" s="42"/>
      <c r="E70" s="42"/>
      <c r="F70" s="41"/>
    </row>
    <row r="71" spans="1:6" ht="27.6" x14ac:dyDescent="0.25">
      <c r="A71" s="19" t="s">
        <v>86</v>
      </c>
      <c r="B71" s="42">
        <v>1403.58052</v>
      </c>
      <c r="C71" s="42">
        <v>450</v>
      </c>
      <c r="D71" s="42"/>
      <c r="E71" s="42"/>
      <c r="F71" s="41"/>
    </row>
    <row r="72" spans="1:6" x14ac:dyDescent="0.25">
      <c r="A72" s="19" t="s">
        <v>87</v>
      </c>
      <c r="B72" s="42">
        <v>15928.007970000001</v>
      </c>
      <c r="C72" s="42">
        <v>600</v>
      </c>
      <c r="D72" s="42">
        <v>250</v>
      </c>
      <c r="E72" s="42"/>
      <c r="F72" s="41"/>
    </row>
    <row r="73" spans="1:6" x14ac:dyDescent="0.25">
      <c r="A73" s="19" t="s">
        <v>88</v>
      </c>
      <c r="B73" s="42">
        <v>34672.279829999999</v>
      </c>
      <c r="C73" s="42"/>
      <c r="D73" s="42"/>
      <c r="E73" s="42"/>
      <c r="F73" s="41"/>
    </row>
    <row r="74" spans="1:6" x14ac:dyDescent="0.25">
      <c r="A74" s="20" t="s">
        <v>89</v>
      </c>
      <c r="B74" s="43">
        <v>1560483.9016</v>
      </c>
      <c r="C74" s="43">
        <v>45046.916980000002</v>
      </c>
      <c r="D74" s="43">
        <v>21603.906220000001</v>
      </c>
      <c r="E74" s="43">
        <v>552606.25292999996</v>
      </c>
      <c r="F74" s="41"/>
    </row>
    <row r="75" spans="1:6" x14ac:dyDescent="0.25">
      <c r="B75" s="41"/>
      <c r="C75" s="41"/>
      <c r="D75" s="41"/>
      <c r="E75" s="41"/>
    </row>
  </sheetData>
  <mergeCells count="35">
    <mergeCell ref="A31:D31"/>
    <mergeCell ref="A32:D32"/>
    <mergeCell ref="A33:D33"/>
    <mergeCell ref="A34:D34"/>
    <mergeCell ref="A26:D26"/>
    <mergeCell ref="A27:D27"/>
    <mergeCell ref="A28:D28"/>
    <mergeCell ref="A29:D29"/>
    <mergeCell ref="A30:D30"/>
    <mergeCell ref="A21:D21"/>
    <mergeCell ref="A22:D22"/>
    <mergeCell ref="A23:D23"/>
    <mergeCell ref="A24:D24"/>
    <mergeCell ref="A25:D25"/>
    <mergeCell ref="A16:D16"/>
    <mergeCell ref="A17:D17"/>
    <mergeCell ref="A18:D18"/>
    <mergeCell ref="A19:D19"/>
    <mergeCell ref="A20:D20"/>
    <mergeCell ref="A1:E1"/>
    <mergeCell ref="A2:E2"/>
    <mergeCell ref="A5:D5"/>
    <mergeCell ref="A35:D35"/>
    <mergeCell ref="A37:A38"/>
    <mergeCell ref="B37:B38"/>
    <mergeCell ref="C37:E37"/>
    <mergeCell ref="A7:D7"/>
    <mergeCell ref="A8:D8"/>
    <mergeCell ref="A9:D9"/>
    <mergeCell ref="A10:D10"/>
    <mergeCell ref="A11:D11"/>
    <mergeCell ref="A12:D12"/>
    <mergeCell ref="A13:D13"/>
    <mergeCell ref="A14:D14"/>
    <mergeCell ref="A15:D15"/>
  </mergeCells>
  <pageMargins left="0.70866141732283472" right="0.70866141732283472" top="0.74803149606299213" bottom="0.74803149606299213" header="0.31496062992125984" footer="0.31496062992125984"/>
  <pageSetup paperSize="9" scale="7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8"/>
  <sheetViews>
    <sheetView view="pageBreakPreview" topLeftCell="A19" zoomScaleNormal="100" zoomScaleSheetLayoutView="100" workbookViewId="0">
      <selection activeCell="B29" sqref="B29"/>
    </sheetView>
  </sheetViews>
  <sheetFormatPr defaultColWidth="8.77734375" defaultRowHeight="13.8" x14ac:dyDescent="0.25"/>
  <cols>
    <col min="1" max="1" width="38.21875" style="31" customWidth="1"/>
    <col min="2" max="2" width="13.21875" style="31" customWidth="1"/>
    <col min="3" max="3" width="10.5546875" style="31" customWidth="1"/>
    <col min="4" max="4" width="11.44140625" style="31" customWidth="1"/>
    <col min="5" max="5" width="13.21875" style="31" customWidth="1"/>
    <col min="6" max="6" width="12.21875" style="31" customWidth="1"/>
    <col min="7" max="7" width="12.5546875" style="31" customWidth="1"/>
    <col min="8" max="8" width="12.77734375" style="31" customWidth="1"/>
    <col min="9" max="9" width="10.77734375" style="31" customWidth="1"/>
    <col min="10" max="10" width="12.77734375" style="31" customWidth="1"/>
    <col min="11" max="11" width="11" style="31" customWidth="1"/>
    <col min="12" max="13" width="11.77734375" style="31" customWidth="1"/>
    <col min="14" max="14" width="11.21875" style="31" customWidth="1"/>
    <col min="15" max="15" width="11.5546875" style="31" customWidth="1"/>
    <col min="16" max="16384" width="8.77734375" style="31"/>
  </cols>
  <sheetData>
    <row r="1" spans="1:20" s="28" customFormat="1" ht="15.6" x14ac:dyDescent="0.3">
      <c r="A1" s="27" t="s">
        <v>53</v>
      </c>
      <c r="C1" s="29" t="s">
        <v>13</v>
      </c>
    </row>
    <row r="2" spans="1:20" x14ac:dyDescent="0.25">
      <c r="A2" s="30" t="str">
        <f>TEXT(EndData2,"[$-FC19]ДД.ММ.ГГГ")</f>
        <v>09.07.2020</v>
      </c>
      <c r="B2" s="30">
        <f>A2+1</f>
        <v>44022</v>
      </c>
      <c r="C2" s="26" t="str">
        <f>TEXT(B2,"[$-FC19]ДД.ММ.ГГГ")</f>
        <v>10.07.2020</v>
      </c>
      <c r="P2" s="32" t="s">
        <v>12</v>
      </c>
    </row>
    <row r="3" spans="1:20" ht="51.75" customHeight="1" x14ac:dyDescent="0.25">
      <c r="A3" s="23" t="s">
        <v>15</v>
      </c>
      <c r="B3" s="33" t="s">
        <v>16</v>
      </c>
      <c r="C3" s="34" t="s">
        <v>17</v>
      </c>
      <c r="D3" s="34" t="s">
        <v>18</v>
      </c>
      <c r="E3" s="34" t="s">
        <v>19</v>
      </c>
      <c r="F3" s="34" t="s">
        <v>20</v>
      </c>
      <c r="G3" s="34" t="s">
        <v>21</v>
      </c>
      <c r="H3" s="34" t="s">
        <v>22</v>
      </c>
      <c r="I3" s="34" t="s">
        <v>23</v>
      </c>
      <c r="J3" s="34" t="s">
        <v>24</v>
      </c>
      <c r="K3" s="34" t="s">
        <v>25</v>
      </c>
      <c r="L3" s="34" t="s">
        <v>26</v>
      </c>
      <c r="M3" s="34" t="s">
        <v>27</v>
      </c>
      <c r="N3" s="34" t="s">
        <v>28</v>
      </c>
      <c r="O3" s="34" t="s">
        <v>29</v>
      </c>
      <c r="P3" s="35" t="s">
        <v>11</v>
      </c>
    </row>
    <row r="4" spans="1:20" ht="39.6" x14ac:dyDescent="0.25">
      <c r="A4" s="21" t="s">
        <v>31</v>
      </c>
      <c r="B4" s="24"/>
      <c r="C4" s="24">
        <v>18351.832999999999</v>
      </c>
      <c r="D4" s="24">
        <v>26609.606329999999</v>
      </c>
      <c r="E4" s="24"/>
      <c r="F4" s="24">
        <v>300</v>
      </c>
      <c r="G4" s="24">
        <v>28568.833340000001</v>
      </c>
      <c r="H4" s="24">
        <v>14000</v>
      </c>
      <c r="I4" s="24">
        <v>8087</v>
      </c>
      <c r="J4" s="24">
        <v>6726.7489999999998</v>
      </c>
      <c r="K4" s="24">
        <v>5835.25</v>
      </c>
      <c r="L4" s="24"/>
      <c r="M4" s="24">
        <v>586.91666999999995</v>
      </c>
      <c r="N4" s="24">
        <v>13973.915999999999</v>
      </c>
      <c r="O4" s="24"/>
      <c r="P4" s="44">
        <v>123040.10434000001</v>
      </c>
      <c r="Q4" s="32"/>
      <c r="R4" s="32"/>
      <c r="S4" s="32"/>
      <c r="T4" s="32"/>
    </row>
    <row r="5" spans="1:20" ht="26.4" x14ac:dyDescent="0.25">
      <c r="A5" s="21" t="s">
        <v>32</v>
      </c>
      <c r="B5" s="24"/>
      <c r="C5" s="24">
        <v>5343.2579999999998</v>
      </c>
      <c r="D5" s="24">
        <v>5407.47433</v>
      </c>
      <c r="E5" s="24"/>
      <c r="F5" s="24"/>
      <c r="G5" s="24">
        <v>5105.1666699999996</v>
      </c>
      <c r="H5" s="24">
        <v>6000</v>
      </c>
      <c r="I5" s="24">
        <v>2915.2</v>
      </c>
      <c r="J5" s="24">
        <v>735.79100000000005</v>
      </c>
      <c r="K5" s="24">
        <v>1700</v>
      </c>
      <c r="L5" s="24"/>
      <c r="M5" s="24"/>
      <c r="N5" s="24">
        <v>1944.9</v>
      </c>
      <c r="O5" s="24"/>
      <c r="P5" s="44">
        <v>29151.79</v>
      </c>
      <c r="Q5" s="32"/>
      <c r="R5" s="32"/>
      <c r="S5" s="32"/>
      <c r="T5" s="32"/>
    </row>
    <row r="6" spans="1:20" ht="39.6" x14ac:dyDescent="0.25">
      <c r="A6" s="21" t="s">
        <v>33</v>
      </c>
      <c r="B6" s="24">
        <v>88521.165550000005</v>
      </c>
      <c r="C6" s="24">
        <v>18137.57</v>
      </c>
      <c r="D6" s="24">
        <v>278.13299999999998</v>
      </c>
      <c r="E6" s="24">
        <v>2862</v>
      </c>
      <c r="F6" s="24"/>
      <c r="G6" s="24">
        <v>16619.083330000001</v>
      </c>
      <c r="H6" s="24">
        <v>14000</v>
      </c>
      <c r="I6" s="24">
        <v>3749.4</v>
      </c>
      <c r="J6" s="24">
        <v>25771.894</v>
      </c>
      <c r="K6" s="24">
        <v>5321.08</v>
      </c>
      <c r="L6" s="24">
        <v>7072.8785699999999</v>
      </c>
      <c r="M6" s="24">
        <v>6108.6666699999996</v>
      </c>
      <c r="N6" s="24">
        <v>7879.8</v>
      </c>
      <c r="O6" s="24">
        <v>17061.138599999998</v>
      </c>
      <c r="P6" s="44">
        <v>213382.80971999999</v>
      </c>
      <c r="Q6" s="32"/>
      <c r="R6" s="32"/>
      <c r="S6" s="32"/>
      <c r="T6" s="32"/>
    </row>
    <row r="7" spans="1:20" ht="105.6" x14ac:dyDescent="0.25">
      <c r="A7" s="21" t="s">
        <v>34</v>
      </c>
      <c r="B7" s="24">
        <v>807.36869999999999</v>
      </c>
      <c r="C7" s="24">
        <v>18040.84146</v>
      </c>
      <c r="D7" s="24"/>
      <c r="E7" s="24">
        <v>2150</v>
      </c>
      <c r="F7" s="24">
        <v>27.43</v>
      </c>
      <c r="G7" s="24">
        <v>2226.4831800000002</v>
      </c>
      <c r="H7" s="24">
        <v>395.02</v>
      </c>
      <c r="I7" s="24"/>
      <c r="J7" s="24">
        <v>1500</v>
      </c>
      <c r="K7" s="24">
        <v>196.89866000000001</v>
      </c>
      <c r="L7" s="24"/>
      <c r="M7" s="24">
        <v>770</v>
      </c>
      <c r="N7" s="24">
        <v>2500</v>
      </c>
      <c r="O7" s="24"/>
      <c r="P7" s="44">
        <v>28614.042000000001</v>
      </c>
      <c r="Q7" s="32"/>
      <c r="R7" s="32"/>
      <c r="S7" s="32"/>
      <c r="T7" s="32"/>
    </row>
    <row r="8" spans="1:20" ht="39.6" x14ac:dyDescent="0.25">
      <c r="A8" s="21" t="s">
        <v>35</v>
      </c>
      <c r="B8" s="24">
        <v>9182.9977600000002</v>
      </c>
      <c r="C8" s="24"/>
      <c r="D8" s="24"/>
      <c r="E8" s="24"/>
      <c r="F8" s="24"/>
      <c r="G8" s="24"/>
      <c r="H8" s="24"/>
      <c r="I8" s="24"/>
      <c r="J8" s="24"/>
      <c r="K8" s="24"/>
      <c r="L8" s="24"/>
      <c r="M8" s="24"/>
      <c r="N8" s="24"/>
      <c r="O8" s="24"/>
      <c r="P8" s="44">
        <v>9182.9977600000002</v>
      </c>
      <c r="Q8" s="32"/>
      <c r="R8" s="32"/>
      <c r="S8" s="32"/>
      <c r="T8" s="32"/>
    </row>
    <row r="9" spans="1:20" ht="79.2" x14ac:dyDescent="0.25">
      <c r="A9" s="21" t="s">
        <v>36</v>
      </c>
      <c r="B9" s="24"/>
      <c r="C9" s="24">
        <v>4417.6670000000004</v>
      </c>
      <c r="D9" s="24">
        <v>652.75</v>
      </c>
      <c r="E9" s="24">
        <v>505</v>
      </c>
      <c r="F9" s="24">
        <v>169.2</v>
      </c>
      <c r="G9" s="24">
        <v>654.33333000000005</v>
      </c>
      <c r="H9" s="24">
        <v>400</v>
      </c>
      <c r="I9" s="24">
        <v>50</v>
      </c>
      <c r="J9" s="24"/>
      <c r="K9" s="24"/>
      <c r="L9" s="24">
        <v>266.83332999999999</v>
      </c>
      <c r="M9" s="24">
        <v>249.5</v>
      </c>
      <c r="N9" s="24">
        <v>247.083</v>
      </c>
      <c r="O9" s="24">
        <v>164.2</v>
      </c>
      <c r="P9" s="44">
        <v>7776.5666600000004</v>
      </c>
      <c r="Q9" s="32"/>
      <c r="R9" s="32"/>
      <c r="S9" s="32"/>
      <c r="T9" s="32"/>
    </row>
    <row r="10" spans="1:20" ht="79.2" x14ac:dyDescent="0.25">
      <c r="A10" s="21" t="s">
        <v>37</v>
      </c>
      <c r="B10" s="24">
        <v>709.5</v>
      </c>
      <c r="C10" s="24">
        <v>254.46895000000001</v>
      </c>
      <c r="D10" s="24">
        <v>194.166</v>
      </c>
      <c r="E10" s="24">
        <v>225</v>
      </c>
      <c r="F10" s="24"/>
      <c r="G10" s="24">
        <v>89.583330000000004</v>
      </c>
      <c r="H10" s="24">
        <v>144.72511</v>
      </c>
      <c r="I10" s="24">
        <v>40</v>
      </c>
      <c r="J10" s="24">
        <v>90.15</v>
      </c>
      <c r="K10" s="24">
        <v>62.5</v>
      </c>
      <c r="L10" s="24">
        <v>117</v>
      </c>
      <c r="M10" s="24">
        <v>76.400000000000006</v>
      </c>
      <c r="N10" s="24">
        <v>93.164000000000001</v>
      </c>
      <c r="O10" s="24">
        <v>296.20625000000001</v>
      </c>
      <c r="P10" s="44">
        <v>2392.86364</v>
      </c>
      <c r="Q10" s="32"/>
      <c r="R10" s="32"/>
      <c r="S10" s="32"/>
      <c r="T10" s="32"/>
    </row>
    <row r="11" spans="1:20" ht="52.8" x14ac:dyDescent="0.25">
      <c r="A11" s="21" t="s">
        <v>38</v>
      </c>
      <c r="B11" s="24"/>
      <c r="C11" s="24"/>
      <c r="D11" s="24"/>
      <c r="E11" s="24"/>
      <c r="F11" s="24"/>
      <c r="G11" s="24"/>
      <c r="H11" s="24"/>
      <c r="I11" s="24"/>
      <c r="J11" s="24">
        <v>324.75</v>
      </c>
      <c r="K11" s="24"/>
      <c r="L11" s="24"/>
      <c r="M11" s="24"/>
      <c r="N11" s="24"/>
      <c r="O11" s="24"/>
      <c r="P11" s="44">
        <v>324.75</v>
      </c>
      <c r="Q11" s="32"/>
      <c r="R11" s="32"/>
      <c r="S11" s="32"/>
      <c r="T11" s="32"/>
    </row>
    <row r="12" spans="1:20" ht="79.2" x14ac:dyDescent="0.25">
      <c r="A12" s="21" t="s">
        <v>39</v>
      </c>
      <c r="B12" s="24"/>
      <c r="C12" s="24"/>
      <c r="D12" s="24"/>
      <c r="E12" s="24"/>
      <c r="F12" s="24"/>
      <c r="G12" s="24"/>
      <c r="H12" s="24"/>
      <c r="I12" s="24"/>
      <c r="J12" s="24">
        <v>577.45000000000005</v>
      </c>
      <c r="K12" s="24"/>
      <c r="L12" s="24"/>
      <c r="M12" s="24"/>
      <c r="N12" s="24"/>
      <c r="O12" s="24"/>
      <c r="P12" s="44">
        <v>577.45000000000005</v>
      </c>
      <c r="Q12" s="32"/>
      <c r="R12" s="32"/>
      <c r="S12" s="32"/>
      <c r="T12" s="32"/>
    </row>
    <row r="13" spans="1:20" ht="158.4" x14ac:dyDescent="0.25">
      <c r="A13" s="21" t="s">
        <v>40</v>
      </c>
      <c r="B13" s="24"/>
      <c r="C13" s="24"/>
      <c r="D13" s="24">
        <v>31.07</v>
      </c>
      <c r="E13" s="24"/>
      <c r="F13" s="24"/>
      <c r="G13" s="24">
        <v>300</v>
      </c>
      <c r="H13" s="24"/>
      <c r="I13" s="24"/>
      <c r="J13" s="24"/>
      <c r="K13" s="24"/>
      <c r="L13" s="24"/>
      <c r="M13" s="24"/>
      <c r="N13" s="24"/>
      <c r="O13" s="24"/>
      <c r="P13" s="44">
        <v>331.07</v>
      </c>
      <c r="Q13" s="32"/>
      <c r="R13" s="32"/>
      <c r="S13" s="32"/>
      <c r="T13" s="32"/>
    </row>
    <row r="14" spans="1:20" ht="132" x14ac:dyDescent="0.25">
      <c r="A14" s="21" t="s">
        <v>41</v>
      </c>
      <c r="B14" s="24"/>
      <c r="C14" s="24">
        <v>3.7237200000000001</v>
      </c>
      <c r="D14" s="24"/>
      <c r="E14" s="24"/>
      <c r="F14" s="24"/>
      <c r="G14" s="24"/>
      <c r="H14" s="24"/>
      <c r="I14" s="24"/>
      <c r="J14" s="24">
        <v>3.7250000000000001</v>
      </c>
      <c r="K14" s="24"/>
      <c r="L14" s="24"/>
      <c r="M14" s="24"/>
      <c r="N14" s="24"/>
      <c r="O14" s="24"/>
      <c r="P14" s="44">
        <v>7.4487199999999998</v>
      </c>
      <c r="Q14" s="32"/>
      <c r="R14" s="32"/>
      <c r="S14" s="32"/>
      <c r="T14" s="32"/>
    </row>
    <row r="15" spans="1:20" ht="66" x14ac:dyDescent="0.25">
      <c r="A15" s="21" t="s">
        <v>42</v>
      </c>
      <c r="B15" s="24"/>
      <c r="C15" s="24"/>
      <c r="D15" s="24"/>
      <c r="E15" s="24"/>
      <c r="F15" s="24">
        <v>300</v>
      </c>
      <c r="G15" s="24"/>
      <c r="H15" s="24"/>
      <c r="I15" s="24"/>
      <c r="J15" s="24"/>
      <c r="K15" s="24"/>
      <c r="L15" s="24"/>
      <c r="M15" s="24"/>
      <c r="N15" s="24"/>
      <c r="O15" s="24"/>
      <c r="P15" s="44">
        <v>300</v>
      </c>
      <c r="Q15" s="32"/>
      <c r="R15" s="32"/>
      <c r="S15" s="32"/>
      <c r="T15" s="32"/>
    </row>
    <row r="16" spans="1:20" ht="79.2" x14ac:dyDescent="0.25">
      <c r="A16" s="21" t="s">
        <v>43</v>
      </c>
      <c r="B16" s="24"/>
      <c r="C16" s="24">
        <v>466.6</v>
      </c>
      <c r="D16" s="24">
        <v>1371.7</v>
      </c>
      <c r="E16" s="24"/>
      <c r="F16" s="24"/>
      <c r="G16" s="24"/>
      <c r="H16" s="24"/>
      <c r="I16" s="24"/>
      <c r="J16" s="24"/>
      <c r="K16" s="24"/>
      <c r="L16" s="24"/>
      <c r="M16" s="24">
        <v>202.58799999999999</v>
      </c>
      <c r="N16" s="24"/>
      <c r="O16" s="24"/>
      <c r="P16" s="44">
        <v>2040.8879999999999</v>
      </c>
      <c r="Q16" s="32"/>
      <c r="R16" s="32"/>
      <c r="S16" s="32"/>
      <c r="T16" s="32"/>
    </row>
    <row r="17" spans="1:20" ht="79.2" x14ac:dyDescent="0.25">
      <c r="A17" s="21" t="s">
        <v>44</v>
      </c>
      <c r="B17" s="24"/>
      <c r="C17" s="24">
        <v>28514.701359999999</v>
      </c>
      <c r="D17" s="24"/>
      <c r="E17" s="24"/>
      <c r="F17" s="24"/>
      <c r="G17" s="24"/>
      <c r="H17" s="24"/>
      <c r="I17" s="24"/>
      <c r="J17" s="24"/>
      <c r="K17" s="24">
        <v>2000</v>
      </c>
      <c r="L17" s="24"/>
      <c r="M17" s="24"/>
      <c r="N17" s="24"/>
      <c r="O17" s="24"/>
      <c r="P17" s="44">
        <v>30514.701359999999</v>
      </c>
      <c r="Q17" s="32"/>
      <c r="R17" s="32"/>
      <c r="S17" s="32"/>
      <c r="T17" s="32"/>
    </row>
    <row r="18" spans="1:20" ht="171.6" x14ac:dyDescent="0.25">
      <c r="A18" s="21" t="s">
        <v>45</v>
      </c>
      <c r="B18" s="24"/>
      <c r="C18" s="24"/>
      <c r="D18" s="24"/>
      <c r="E18" s="24"/>
      <c r="F18" s="24"/>
      <c r="G18" s="24"/>
      <c r="H18" s="24"/>
      <c r="I18" s="24"/>
      <c r="J18" s="24">
        <v>168.666</v>
      </c>
      <c r="K18" s="24"/>
      <c r="L18" s="24"/>
      <c r="M18" s="24"/>
      <c r="N18" s="24"/>
      <c r="O18" s="24"/>
      <c r="P18" s="44">
        <v>168.666</v>
      </c>
      <c r="Q18" s="32"/>
      <c r="R18" s="32"/>
      <c r="S18" s="32"/>
      <c r="T18" s="32"/>
    </row>
    <row r="19" spans="1:20" ht="52.8" x14ac:dyDescent="0.25">
      <c r="A19" s="21" t="s">
        <v>46</v>
      </c>
      <c r="B19" s="24"/>
      <c r="C19" s="24"/>
      <c r="D19" s="24"/>
      <c r="E19" s="24"/>
      <c r="F19" s="24"/>
      <c r="G19" s="24"/>
      <c r="H19" s="24"/>
      <c r="I19" s="24"/>
      <c r="J19" s="24">
        <v>38428</v>
      </c>
      <c r="K19" s="24"/>
      <c r="L19" s="24"/>
      <c r="M19" s="24"/>
      <c r="N19" s="24"/>
      <c r="O19" s="24"/>
      <c r="P19" s="44">
        <v>38428</v>
      </c>
      <c r="Q19" s="32"/>
      <c r="R19" s="32"/>
      <c r="S19" s="32"/>
      <c r="T19" s="32"/>
    </row>
    <row r="20" spans="1:20" ht="92.4" x14ac:dyDescent="0.25">
      <c r="A20" s="21" t="s">
        <v>47</v>
      </c>
      <c r="B20" s="24"/>
      <c r="C20" s="24"/>
      <c r="D20" s="24"/>
      <c r="E20" s="24"/>
      <c r="F20" s="24"/>
      <c r="G20" s="24"/>
      <c r="H20" s="24"/>
      <c r="I20" s="24"/>
      <c r="J20" s="24"/>
      <c r="K20" s="24">
        <v>94.343279999999993</v>
      </c>
      <c r="L20" s="24"/>
      <c r="M20" s="24">
        <v>1103.1885</v>
      </c>
      <c r="N20" s="24"/>
      <c r="O20" s="24">
        <v>866.58849999999995</v>
      </c>
      <c r="P20" s="44">
        <v>2064.1202800000001</v>
      </c>
      <c r="Q20" s="32"/>
      <c r="R20" s="32"/>
      <c r="S20" s="32"/>
      <c r="T20" s="32"/>
    </row>
    <row r="21" spans="1:20" ht="52.8" x14ac:dyDescent="0.25">
      <c r="A21" s="21" t="s">
        <v>48</v>
      </c>
      <c r="B21" s="24">
        <v>5797.24802</v>
      </c>
      <c r="C21" s="24"/>
      <c r="D21" s="24"/>
      <c r="E21" s="24"/>
      <c r="F21" s="24"/>
      <c r="G21" s="24"/>
      <c r="H21" s="24"/>
      <c r="I21" s="24"/>
      <c r="J21" s="24"/>
      <c r="K21" s="24"/>
      <c r="L21" s="24"/>
      <c r="M21" s="24"/>
      <c r="N21" s="24"/>
      <c r="O21" s="24"/>
      <c r="P21" s="44">
        <v>5797.24802</v>
      </c>
      <c r="Q21" s="32"/>
      <c r="R21" s="32"/>
      <c r="S21" s="32"/>
      <c r="T21" s="32"/>
    </row>
    <row r="22" spans="1:20" x14ac:dyDescent="0.25">
      <c r="A22" s="21" t="s">
        <v>49</v>
      </c>
      <c r="B22" s="24"/>
      <c r="C22" s="24">
        <v>2500</v>
      </c>
      <c r="D22" s="24"/>
      <c r="E22" s="24"/>
      <c r="F22" s="24"/>
      <c r="G22" s="24"/>
      <c r="H22" s="24"/>
      <c r="I22" s="24"/>
      <c r="J22" s="24"/>
      <c r="K22" s="24"/>
      <c r="L22" s="24"/>
      <c r="M22" s="24"/>
      <c r="N22" s="24"/>
      <c r="O22" s="24"/>
      <c r="P22" s="44">
        <v>2500</v>
      </c>
      <c r="Q22" s="32"/>
      <c r="R22" s="32"/>
      <c r="S22" s="32"/>
      <c r="T22" s="32"/>
    </row>
    <row r="23" spans="1:20" ht="39.6" x14ac:dyDescent="0.25">
      <c r="A23" s="21" t="s">
        <v>50</v>
      </c>
      <c r="B23" s="24"/>
      <c r="C23" s="24"/>
      <c r="D23" s="24">
        <v>124.52500000000001</v>
      </c>
      <c r="E23" s="24">
        <v>47.875</v>
      </c>
      <c r="F23" s="24">
        <v>24.058330000000002</v>
      </c>
      <c r="G23" s="24">
        <v>81.683329999999998</v>
      </c>
      <c r="H23" s="24">
        <v>34.825000000000003</v>
      </c>
      <c r="I23" s="24">
        <v>9.7249999999999996</v>
      </c>
      <c r="J23" s="24">
        <v>184.75</v>
      </c>
      <c r="K23" s="24">
        <v>33.133330000000001</v>
      </c>
      <c r="L23" s="24">
        <v>61.15</v>
      </c>
      <c r="M23" s="24">
        <v>56.041670000000003</v>
      </c>
      <c r="N23" s="24">
        <v>49.308329999999998</v>
      </c>
      <c r="O23" s="24">
        <v>15.41667</v>
      </c>
      <c r="P23" s="44">
        <v>722.49166000000002</v>
      </c>
      <c r="Q23" s="32"/>
      <c r="R23" s="32"/>
      <c r="S23" s="32"/>
      <c r="T23" s="32"/>
    </row>
    <row r="24" spans="1:20" ht="26.4" x14ac:dyDescent="0.25">
      <c r="A24" s="21" t="s">
        <v>51</v>
      </c>
      <c r="B24" s="24"/>
      <c r="C24" s="24">
        <v>558.49480000000005</v>
      </c>
      <c r="D24" s="24"/>
      <c r="E24" s="24"/>
      <c r="F24" s="24"/>
      <c r="G24" s="24"/>
      <c r="H24" s="24"/>
      <c r="I24" s="24"/>
      <c r="J24" s="24"/>
      <c r="K24" s="24"/>
      <c r="L24" s="24"/>
      <c r="M24" s="24"/>
      <c r="N24" s="24"/>
      <c r="O24" s="24"/>
      <c r="P24" s="44">
        <v>558.49480000000005</v>
      </c>
      <c r="Q24" s="32"/>
      <c r="R24" s="32"/>
      <c r="S24" s="32"/>
      <c r="T24" s="32"/>
    </row>
    <row r="25" spans="1:20" x14ac:dyDescent="0.25">
      <c r="A25" s="22" t="s">
        <v>52</v>
      </c>
      <c r="B25" s="25">
        <v>105018.28002999999</v>
      </c>
      <c r="C25" s="25">
        <v>96589.158290000007</v>
      </c>
      <c r="D25" s="25">
        <v>34669.424659999997</v>
      </c>
      <c r="E25" s="25">
        <v>5789.875</v>
      </c>
      <c r="F25" s="25">
        <v>820.68832999999995</v>
      </c>
      <c r="G25" s="25">
        <v>53645.166510000003</v>
      </c>
      <c r="H25" s="25">
        <v>34974.570110000001</v>
      </c>
      <c r="I25" s="25">
        <v>14851.325000000001</v>
      </c>
      <c r="J25" s="25">
        <v>74511.925000000003</v>
      </c>
      <c r="K25" s="25">
        <v>15243.20527</v>
      </c>
      <c r="L25" s="25">
        <v>7517.8618999999999</v>
      </c>
      <c r="M25" s="25">
        <v>9153.3015099999993</v>
      </c>
      <c r="N25" s="25">
        <v>26688.171330000001</v>
      </c>
      <c r="O25" s="25">
        <v>18403.550019999999</v>
      </c>
      <c r="P25" s="44">
        <v>497876.50296000001</v>
      </c>
      <c r="Q25" s="40"/>
      <c r="R25" s="40"/>
      <c r="S25" s="40"/>
      <c r="T25" s="40"/>
    </row>
    <row r="26" spans="1:20" x14ac:dyDescent="0.25">
      <c r="B26" s="41"/>
      <c r="C26" s="41"/>
      <c r="D26" s="41"/>
      <c r="E26" s="41"/>
      <c r="F26" s="41"/>
      <c r="G26" s="41"/>
      <c r="H26" s="41"/>
      <c r="I26" s="41"/>
      <c r="J26" s="41"/>
      <c r="K26" s="41"/>
      <c r="L26" s="41"/>
      <c r="M26" s="41"/>
      <c r="N26" s="41"/>
      <c r="O26" s="41"/>
      <c r="P26" s="41"/>
    </row>
    <row r="27" spans="1:20" x14ac:dyDescent="0.25">
      <c r="A27" s="36" t="s">
        <v>30</v>
      </c>
      <c r="B27" s="45">
        <f>Учреждения!B74+'Муниципальные районы'!P25</f>
        <v>2058360.4045599999</v>
      </c>
      <c r="C27" s="41"/>
      <c r="D27" s="41"/>
      <c r="E27" s="41"/>
      <c r="F27" s="41"/>
      <c r="G27" s="41"/>
      <c r="H27" s="41"/>
      <c r="I27" s="41"/>
      <c r="J27" s="41"/>
      <c r="K27" s="41"/>
      <c r="L27" s="41"/>
      <c r="M27" s="41"/>
      <c r="N27" s="41"/>
      <c r="O27" s="41"/>
      <c r="P27" s="41"/>
    </row>
    <row r="28" spans="1:20" ht="32.25" customHeight="1" x14ac:dyDescent="0.25">
      <c r="A28" s="36" t="str">
        <f>CONCATENATE("Остатки бюджетных средств на ",C2,"г.")</f>
        <v>Остатки бюджетных средств на 10.07.2020г.</v>
      </c>
      <c r="B28" s="45">
        <v>264161.40000000002</v>
      </c>
      <c r="C28" s="41"/>
      <c r="D28" s="41"/>
      <c r="E28" s="41"/>
      <c r="F28" s="41"/>
      <c r="G28" s="41"/>
      <c r="H28" s="41"/>
      <c r="I28" s="41"/>
      <c r="J28" s="41"/>
      <c r="K28" s="41"/>
      <c r="L28" s="41"/>
      <c r="M28" s="41"/>
      <c r="N28" s="41"/>
      <c r="O28" s="41"/>
      <c r="P28" s="41"/>
    </row>
  </sheetData>
  <pageMargins left="0.23622047244094491" right="0.23622047244094491" top="0.74803149606299213" bottom="0.74803149606299213" header="0.31496062992125984" footer="0.31496062992125984"/>
  <pageSetup paperSize="9" scale="65"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9</vt:i4>
      </vt:variant>
    </vt:vector>
  </HeadingPairs>
  <TitlesOfParts>
    <vt:vector size="11" baseType="lpstr">
      <vt:lpstr>Учреждения</vt:lpstr>
      <vt:lpstr>Муниципальные районы</vt:lpstr>
      <vt:lpstr>EndData</vt:lpstr>
      <vt:lpstr>EndData1</vt:lpstr>
      <vt:lpstr>EndData2</vt:lpstr>
      <vt:lpstr>StartData</vt:lpstr>
      <vt:lpstr>StartData1</vt:lpstr>
      <vt:lpstr>'Муниципальные районы'!Заголовки_для_печати</vt:lpstr>
      <vt:lpstr>Учреждения!Заголовки_для_печати</vt:lpstr>
      <vt:lpstr>'Муниципальные районы'!Область_печати</vt:lpstr>
      <vt:lpstr>Учреждения!Область_печати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2020-07-14T03:41:17Z</dcterms:modified>
</cp:coreProperties>
</file>