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Учреждения!$41:$42</definedName>
    <definedName name="_xlnm.Print_Area" localSheetId="1">'Муниципальные районы'!$A$1:$P$20</definedName>
    <definedName name="_xlnm.Print_Area" localSheetId="0">Учреждения!$A$1:$E$74</definedName>
  </definedNames>
  <calcPr calcId="162913"/>
</workbook>
</file>

<file path=xl/calcChain.xml><?xml version="1.0" encoding="utf-8"?>
<calcChain xmlns="http://schemas.openxmlformats.org/spreadsheetml/2006/main">
  <c r="E39" i="1" l="1"/>
  <c r="E8" i="1" s="1"/>
  <c r="E9" i="1"/>
  <c r="B18" i="2"/>
  <c r="A2" i="2" l="1"/>
  <c r="B2" i="2" s="1"/>
  <c r="C2" i="2" s="1"/>
  <c r="A1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<sst xmlns="http://schemas.openxmlformats.org/spreadsheetml/2006/main" count="107" uniqueCount="106">
  <si>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</si>
  <si>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</si>
  <si>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</si>
  <si>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</si>
  <si>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</si>
  <si>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</si>
  <si>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</si>
  <si>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</si>
  <si>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</si>
  <si>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</si>
  <si>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</si>
  <si>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</si>
  <si>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</si>
  <si>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</si>
  <si>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</si>
  <si>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</si>
  <si>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</si>
  <si>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</si>
  <si>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</si>
  <si>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</si>
  <si>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</si>
  <si>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</si>
  <si>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</si>
  <si>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</si>
  <si>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</si>
  <si>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</si>
  <si>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</si>
  <si>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</si>
  <si>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</si>
  <si>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</si>
  <si>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</si>
  <si>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</si>
  <si>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</si>
  <si>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</si>
  <si>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</si>
  <si>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</si>
  <si>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</si>
  <si>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</si>
  <si>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</si>
  <si>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</si>
  <si>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</si>
  <si>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федеральной целевой программы "Увековечение памяти погибших при защите Отечества на 2019 - 2024 годы"</t>
  </si>
  <si>
    <t>Обеспечение комплексного развития сельских территорий</t>
  </si>
  <si>
    <t>Всего:</t>
  </si>
  <si>
    <t>25.06.2020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</si>
  <si>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</si>
  <si>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</si>
  <si>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</si>
  <si>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</si>
  <si>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</si>
  <si>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</si>
  <si>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</si>
  <si>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</si>
  <si>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</si>
  <si>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</si>
  <si>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</si>
  <si>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</si>
  <si>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</si>
  <si>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</si>
  <si>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</si>
  <si>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</si>
  <si>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</si>
  <si>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</si>
  <si>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</si>
  <si>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</si>
  <si>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</si>
  <si>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</si>
  <si>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</si>
  <si>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</si>
  <si>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</si>
  <si>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Агентство по обращению с отходами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</si>
  <si>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</si>
  <si>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</si>
  <si>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 и предпринимательства Камчатского края</t>
  </si>
  <si>
    <t>ИТОГО</t>
  </si>
  <si>
    <t>19.06.2020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</si>
  <si>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</si>
  <si>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Субвенции на осуществление отдельных полномочий в области лесных отношений</t>
  </si>
  <si>
    <t>Иные межбюджетные трансферты на обеспечение деятельности членов Совета Федерации и их помощников в субъектах Российской Федерации</t>
  </si>
  <si>
    <t>Субсидии на создание системы долговременного ухода за гражданами пожилого возраста и инвалидами</t>
  </si>
  <si>
    <t xml:space="preserve">Субсидии на обновление материально-технической базы для формирования у обучающихся современных технологических и гуманитарных навыков </t>
  </si>
  <si>
    <t>Субсидии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</si>
  <si>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</si>
  <si>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</si>
  <si>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</si>
  <si>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</si>
  <si>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</si>
  <si>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организацию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</si>
  <si>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Субсидии на осуществление ежемесячных выплат на детей в возрасте от трех до семи лет включительно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</si>
  <si>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</si>
  <si>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 (Межбюджетные трансферты)</t>
  </si>
  <si>
    <t>Иные межбюджетные трансферты на создание модельных муниципальных библиотек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</si>
  <si>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</si>
  <si>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</si>
  <si>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</si>
  <si>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стимулирование развития приоритетных подотраслей агропромышленного комплекса и развитие малых форм хозяйствования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</si>
  <si>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</si>
  <si>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 xml:space="preserve">Субсидии на реализацию программ формирования современной городской среды </t>
  </si>
  <si>
    <t>Субвенции на осуществление ежемесячной выплаты в связи с рождением (усыновлением) первого ребенка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</si>
  <si>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</si>
  <si>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Иные межбюджетные трансферты на осуществление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инфекцией, за счет средств резервного фонда Правительства Российской Федерации</t>
  </si>
  <si>
    <t>Иные межбюджетные трансферты на осуществление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</t>
  </si>
  <si>
    <t>Иные межбюджетные трансферты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оказывающим социальные услуги гражданам, у которых выявлена новая коронавирусная инфекция, и лицам из групп риска заражения новой коронавирусной инфекцией, за счет средств резервного фонда Правительства Российской Федерации</t>
  </si>
  <si>
    <t>Единая субвенция бюджетам субъектов Российской Федерации и бюджету г. Байконура</t>
  </si>
  <si>
    <t xml:space="preserve">Прочие безвозмездные поступления в бюджеты субъектов Российской Федерации (безвозмездные поступления от ПАО «РусГидро» на возмещение недополученных доходов энергоснабжающим организациям) </t>
  </si>
  <si>
    <t>Примечание: Отрицательные значения сложились за счет возврата остатков неиспользованных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</si>
</sst>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 applyNumberFormat="0" applyBorder="0" applyAlignment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12" fillId="0" borderId="0" xfId="0" applyFont="1" applyAlignment="1">
      <alignment wrapText="1"/>
    </xf>
    <xf numFmtId="0" fontId="3" fillId="0" borderId="7" xfId="1" applyFont="1" applyFill="1" applyBorder="1" applyAlignment="1" applyProtection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4" fontId="3" fillId="0" borderId="4" xfId="1" applyNumberFormat="1" applyFont="1" applyFill="1" applyBorder="1" applyProtection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topLeftCell="A34" zoomScaleNormal="100" zoomScaleSheetLayoutView="100" workbookViewId="0">
      <selection activeCell="E40" sqref="E40"/>
    </sheetView>
  </sheetViews>
  <sheetFormatPr defaultColWidth="8.7109375" defaultRowHeight="15" x14ac:dyDescent="0.25"/>
  <cols>
    <col min="1" max="1" width="69.28515625" style="28" customWidth="1"/>
    <col min="2" max="2" width="13.85546875" style="28" customWidth="1"/>
    <col min="3" max="4" width="14.42578125" style="28" customWidth="1"/>
    <col min="5" max="5" width="12.42578125" style="28" customWidth="1"/>
    <col min="6" max="6" width="12.5703125" style="28" customWidth="1"/>
    <col min="7" max="7" width="16" style="28" bestFit="1" customWidth="1"/>
    <col min="8" max="8" width="8.7109375" style="28"/>
    <col min="9" max="9" width="10.140625" style="28" bestFit="1" customWidth="1"/>
    <col min="10" max="16384" width="8.7109375" style="28"/>
  </cols>
  <sheetData>
    <row r="1" spans="1:9" ht="15.75" x14ac:dyDescent="0.25">
      <c r="A1" s="42" t="s">
        <v>0</v>
      </c>
      <c r="B1" s="42"/>
      <c r="C1" s="42"/>
      <c r="D1" s="42"/>
      <c r="E1" s="42"/>
      <c r="F1" s="34" t="s">
        <v>75</v>
      </c>
      <c r="G1" s="35" t="str">
        <f>TEXT(F1,"[$-FC19]ДД ММММ")</f>
        <v>19 июня</v>
      </c>
      <c r="H1" s="35" t="str">
        <f>TEXT(F1,"[$-FC19]ДД.ММ.ГГГ \г")</f>
        <v>19.06.2020 г</v>
      </c>
    </row>
    <row r="2" spans="1:9" ht="15.75" x14ac:dyDescent="0.25">
      <c r="A2" s="42" t="str">
        <f>CONCATENATE("с ",G1," по ",G2,"ода")</f>
        <v>с 19 июня по 25 июня 2020 года</v>
      </c>
      <c r="B2" s="42"/>
      <c r="C2" s="42"/>
      <c r="D2" s="42"/>
      <c r="E2" s="42"/>
      <c r="F2" s="34" t="s">
        <v>44</v>
      </c>
      <c r="G2" s="35" t="str">
        <f>TEXT(F2,"[$-FC19]ДД ММММ ГГГ \г")</f>
        <v>25 июня 2020 г</v>
      </c>
      <c r="H2" s="35" t="str">
        <f>TEXT(F2,"[$-FC19]ДД.ММ.ГГГ \г")</f>
        <v>25.06.2020 г</v>
      </c>
      <c r="I2" s="36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3" t="str">
        <f>CONCATENATE("Остатки средств на ",H1,".")</f>
        <v>Остатки средств на 19.06.2020 г.</v>
      </c>
      <c r="B5" s="44"/>
      <c r="C5" s="44"/>
      <c r="D5" s="45"/>
      <c r="E5" s="8">
        <v>896076.4</v>
      </c>
      <c r="F5" s="36"/>
    </row>
    <row r="6" spans="1:9" x14ac:dyDescent="0.25">
      <c r="A6" s="10"/>
      <c r="B6" s="11"/>
      <c r="C6" s="11"/>
      <c r="D6" s="11"/>
      <c r="E6" s="12"/>
    </row>
    <row r="7" spans="1:9" x14ac:dyDescent="0.25">
      <c r="A7" s="51" t="s">
        <v>2</v>
      </c>
      <c r="B7" s="52"/>
      <c r="C7" s="52"/>
      <c r="D7" s="52"/>
      <c r="E7" s="13"/>
    </row>
    <row r="8" spans="1:9" x14ac:dyDescent="0.25">
      <c r="A8" s="46" t="s">
        <v>3</v>
      </c>
      <c r="B8" s="52"/>
      <c r="C8" s="52"/>
      <c r="D8" s="52"/>
      <c r="E8" s="9">
        <f>E39-E9</f>
        <v>281501.83318000007</v>
      </c>
    </row>
    <row r="9" spans="1:9" x14ac:dyDescent="0.25">
      <c r="A9" s="53" t="s">
        <v>4</v>
      </c>
      <c r="B9" s="52"/>
      <c r="C9" s="52"/>
      <c r="D9" s="52"/>
      <c r="E9" s="14">
        <f>SUM(E10:E38)</f>
        <v>811336</v>
      </c>
    </row>
    <row r="10" spans="1:9" s="58" customFormat="1" ht="45.75" customHeight="1" x14ac:dyDescent="0.25">
      <c r="A10" s="59" t="s">
        <v>76</v>
      </c>
      <c r="B10" s="60"/>
      <c r="C10" s="60"/>
      <c r="D10" s="61"/>
      <c r="E10" s="62">
        <v>999.2</v>
      </c>
    </row>
    <row r="11" spans="1:9" s="58" customFormat="1" ht="26.25" customHeight="1" x14ac:dyDescent="0.25">
      <c r="A11" s="59" t="s">
        <v>77</v>
      </c>
      <c r="B11" s="60"/>
      <c r="C11" s="60"/>
      <c r="D11" s="61"/>
      <c r="E11" s="62">
        <v>2326</v>
      </c>
    </row>
    <row r="12" spans="1:9" s="58" customFormat="1" ht="38.25" customHeight="1" x14ac:dyDescent="0.25">
      <c r="A12" s="59" t="s">
        <v>78</v>
      </c>
      <c r="B12" s="60"/>
      <c r="C12" s="60"/>
      <c r="D12" s="61"/>
      <c r="E12" s="62">
        <v>55.1</v>
      </c>
    </row>
    <row r="13" spans="1:9" s="58" customFormat="1" ht="20.25" customHeight="1" x14ac:dyDescent="0.25">
      <c r="A13" s="59" t="s">
        <v>79</v>
      </c>
      <c r="B13" s="60"/>
      <c r="C13" s="60"/>
      <c r="D13" s="61"/>
      <c r="E13" s="62">
        <v>224.1</v>
      </c>
    </row>
    <row r="14" spans="1:9" s="58" customFormat="1" ht="35.25" customHeight="1" x14ac:dyDescent="0.25">
      <c r="A14" s="59" t="s">
        <v>80</v>
      </c>
      <c r="B14" s="60"/>
      <c r="C14" s="60"/>
      <c r="D14" s="61"/>
      <c r="E14" s="62">
        <v>57.5</v>
      </c>
    </row>
    <row r="15" spans="1:9" s="58" customFormat="1" ht="33.75" customHeight="1" x14ac:dyDescent="0.25">
      <c r="A15" s="59" t="s">
        <v>81</v>
      </c>
      <c r="B15" s="60"/>
      <c r="C15" s="60"/>
      <c r="D15" s="61"/>
      <c r="E15" s="62">
        <v>4436</v>
      </c>
    </row>
    <row r="16" spans="1:9" s="58" customFormat="1" ht="45.75" customHeight="1" x14ac:dyDescent="0.25">
      <c r="A16" s="59" t="s">
        <v>82</v>
      </c>
      <c r="B16" s="60"/>
      <c r="C16" s="60"/>
      <c r="D16" s="61"/>
      <c r="E16" s="62">
        <v>42.3</v>
      </c>
    </row>
    <row r="17" spans="1:5" s="58" customFormat="1" ht="45.75" customHeight="1" x14ac:dyDescent="0.25">
      <c r="A17" s="59" t="s">
        <v>83</v>
      </c>
      <c r="B17" s="60"/>
      <c r="C17" s="60"/>
      <c r="D17" s="61"/>
      <c r="E17" s="62">
        <v>16277</v>
      </c>
    </row>
    <row r="18" spans="1:5" s="58" customFormat="1" ht="22.5" customHeight="1" x14ac:dyDescent="0.25">
      <c r="A18" s="59" t="s">
        <v>84</v>
      </c>
      <c r="B18" s="60"/>
      <c r="C18" s="60"/>
      <c r="D18" s="61"/>
      <c r="E18" s="62">
        <v>6744.9</v>
      </c>
    </row>
    <row r="19" spans="1:5" s="58" customFormat="1" ht="30" customHeight="1" x14ac:dyDescent="0.25">
      <c r="A19" s="59" t="s">
        <v>85</v>
      </c>
      <c r="B19" s="60"/>
      <c r="C19" s="60"/>
      <c r="D19" s="61"/>
      <c r="E19" s="62">
        <v>65.2</v>
      </c>
    </row>
    <row r="20" spans="1:5" s="58" customFormat="1" ht="36" customHeight="1" x14ac:dyDescent="0.25">
      <c r="A20" s="59" t="s">
        <v>86</v>
      </c>
      <c r="B20" s="60"/>
      <c r="C20" s="60"/>
      <c r="D20" s="61"/>
      <c r="E20" s="62">
        <v>9707</v>
      </c>
    </row>
    <row r="21" spans="1:5" s="58" customFormat="1" ht="31.5" customHeight="1" x14ac:dyDescent="0.25">
      <c r="A21" s="59" t="s">
        <v>87</v>
      </c>
      <c r="B21" s="60"/>
      <c r="C21" s="60"/>
      <c r="D21" s="61"/>
      <c r="E21" s="62">
        <v>280.89999999999998</v>
      </c>
    </row>
    <row r="22" spans="1:5" s="58" customFormat="1" ht="24" customHeight="1" x14ac:dyDescent="0.25">
      <c r="A22" s="59" t="s">
        <v>88</v>
      </c>
      <c r="B22" s="60"/>
      <c r="C22" s="60"/>
      <c r="D22" s="61"/>
      <c r="E22" s="62">
        <v>19241.8</v>
      </c>
    </row>
    <row r="23" spans="1:5" s="58" customFormat="1" ht="61.5" customHeight="1" x14ac:dyDescent="0.25">
      <c r="A23" s="59" t="s">
        <v>89</v>
      </c>
      <c r="B23" s="60"/>
      <c r="C23" s="60"/>
      <c r="D23" s="61"/>
      <c r="E23" s="62">
        <v>1124.4000000000001</v>
      </c>
    </row>
    <row r="24" spans="1:5" s="58" customFormat="1" ht="30" customHeight="1" x14ac:dyDescent="0.25">
      <c r="A24" s="59" t="s">
        <v>90</v>
      </c>
      <c r="B24" s="60"/>
      <c r="C24" s="60"/>
      <c r="D24" s="61"/>
      <c r="E24" s="62">
        <v>3304.6</v>
      </c>
    </row>
    <row r="25" spans="1:5" s="58" customFormat="1" ht="26.25" customHeight="1" x14ac:dyDescent="0.25">
      <c r="A25" s="59" t="s">
        <v>91</v>
      </c>
      <c r="B25" s="60"/>
      <c r="C25" s="60"/>
      <c r="D25" s="61"/>
      <c r="E25" s="62">
        <v>30</v>
      </c>
    </row>
    <row r="26" spans="1:5" s="58" customFormat="1" ht="53.25" customHeight="1" x14ac:dyDescent="0.25">
      <c r="A26" s="59" t="s">
        <v>92</v>
      </c>
      <c r="B26" s="60"/>
      <c r="C26" s="60"/>
      <c r="D26" s="61"/>
      <c r="E26" s="62">
        <v>818.5</v>
      </c>
    </row>
    <row r="27" spans="1:5" s="58" customFormat="1" ht="51" customHeight="1" x14ac:dyDescent="0.25">
      <c r="A27" s="59" t="s">
        <v>93</v>
      </c>
      <c r="B27" s="60"/>
      <c r="C27" s="60"/>
      <c r="D27" s="61"/>
      <c r="E27" s="62">
        <v>307.39999999999998</v>
      </c>
    </row>
    <row r="28" spans="1:5" s="58" customFormat="1" ht="33" customHeight="1" x14ac:dyDescent="0.25">
      <c r="A28" s="59" t="s">
        <v>94</v>
      </c>
      <c r="B28" s="60"/>
      <c r="C28" s="60"/>
      <c r="D28" s="61"/>
      <c r="E28" s="62">
        <v>609.9</v>
      </c>
    </row>
    <row r="29" spans="1:5" s="58" customFormat="1" ht="30" customHeight="1" x14ac:dyDescent="0.25">
      <c r="A29" s="59" t="s">
        <v>95</v>
      </c>
      <c r="B29" s="60"/>
      <c r="C29" s="60"/>
      <c r="D29" s="61"/>
      <c r="E29" s="62">
        <v>6792.5</v>
      </c>
    </row>
    <row r="30" spans="1:5" s="58" customFormat="1" ht="32.25" customHeight="1" x14ac:dyDescent="0.25">
      <c r="A30" s="59" t="s">
        <v>96</v>
      </c>
      <c r="B30" s="60"/>
      <c r="C30" s="60"/>
      <c r="D30" s="61"/>
      <c r="E30" s="62">
        <v>1000</v>
      </c>
    </row>
    <row r="31" spans="1:5" s="58" customFormat="1" ht="20.25" customHeight="1" x14ac:dyDescent="0.25">
      <c r="A31" s="59" t="s">
        <v>97</v>
      </c>
      <c r="B31" s="60"/>
      <c r="C31" s="60"/>
      <c r="D31" s="61"/>
      <c r="E31" s="62">
        <v>13.3</v>
      </c>
    </row>
    <row r="32" spans="1:5" s="58" customFormat="1" ht="21.75" customHeight="1" x14ac:dyDescent="0.25">
      <c r="A32" s="59" t="s">
        <v>98</v>
      </c>
      <c r="B32" s="60"/>
      <c r="C32" s="60"/>
      <c r="D32" s="61"/>
      <c r="E32" s="62">
        <v>182.9</v>
      </c>
    </row>
    <row r="33" spans="1:5" s="58" customFormat="1" ht="28.5" customHeight="1" x14ac:dyDescent="0.25">
      <c r="A33" s="59" t="s">
        <v>99</v>
      </c>
      <c r="B33" s="60"/>
      <c r="C33" s="60"/>
      <c r="D33" s="61"/>
      <c r="E33" s="62">
        <v>12.4</v>
      </c>
    </row>
    <row r="34" spans="1:5" s="58" customFormat="1" ht="60.75" customHeight="1" x14ac:dyDescent="0.25">
      <c r="A34" s="59" t="s">
        <v>100</v>
      </c>
      <c r="B34" s="60"/>
      <c r="C34" s="60"/>
      <c r="D34" s="61"/>
      <c r="E34" s="62">
        <v>1572.1</v>
      </c>
    </row>
    <row r="35" spans="1:5" s="58" customFormat="1" ht="63.75" customHeight="1" x14ac:dyDescent="0.25">
      <c r="A35" s="59" t="s">
        <v>101</v>
      </c>
      <c r="B35" s="60"/>
      <c r="C35" s="60"/>
      <c r="D35" s="61"/>
      <c r="E35" s="62">
        <v>94.1</v>
      </c>
    </row>
    <row r="36" spans="1:5" s="58" customFormat="1" ht="74.25" customHeight="1" x14ac:dyDescent="0.25">
      <c r="A36" s="59" t="s">
        <v>102</v>
      </c>
      <c r="B36" s="60"/>
      <c r="C36" s="60"/>
      <c r="D36" s="61"/>
      <c r="E36" s="62">
        <v>10101.799999999999</v>
      </c>
    </row>
    <row r="37" spans="1:5" s="58" customFormat="1" ht="18.75" customHeight="1" x14ac:dyDescent="0.25">
      <c r="A37" s="59" t="s">
        <v>103</v>
      </c>
      <c r="B37" s="60"/>
      <c r="C37" s="60"/>
      <c r="D37" s="61"/>
      <c r="E37" s="62">
        <v>293.89999999999998</v>
      </c>
    </row>
    <row r="38" spans="1:5" s="58" customFormat="1" ht="35.25" customHeight="1" x14ac:dyDescent="0.25">
      <c r="A38" s="59" t="s">
        <v>104</v>
      </c>
      <c r="B38" s="60"/>
      <c r="C38" s="60"/>
      <c r="D38" s="61"/>
      <c r="E38" s="62">
        <v>724621.2</v>
      </c>
    </row>
    <row r="39" spans="1:5" x14ac:dyDescent="0.25">
      <c r="A39" s="55" t="s">
        <v>5</v>
      </c>
      <c r="B39" s="56"/>
      <c r="C39" s="56"/>
      <c r="D39" s="57"/>
      <c r="E39" s="13">
        <f>'Муниципальные районы'!B18+'Муниципальные районы'!B19-Учреждения!E5</f>
        <v>1092837.8331800001</v>
      </c>
    </row>
    <row r="40" spans="1:5" x14ac:dyDescent="0.25">
      <c r="A40" s="15"/>
      <c r="B40" s="16"/>
      <c r="C40" s="16"/>
      <c r="D40" s="6"/>
      <c r="E40" s="17"/>
    </row>
    <row r="41" spans="1:5" x14ac:dyDescent="0.25">
      <c r="A41" s="47" t="s">
        <v>14</v>
      </c>
      <c r="B41" s="49" t="s">
        <v>6</v>
      </c>
      <c r="C41" s="50" t="s">
        <v>7</v>
      </c>
      <c r="D41" s="50"/>
      <c r="E41" s="50"/>
    </row>
    <row r="42" spans="1:5" ht="90" x14ac:dyDescent="0.25">
      <c r="A42" s="48"/>
      <c r="B42" s="49"/>
      <c r="C42" s="18" t="s">
        <v>8</v>
      </c>
      <c r="D42" s="18" t="s">
        <v>9</v>
      </c>
      <c r="E42" s="18" t="s">
        <v>10</v>
      </c>
    </row>
    <row r="43" spans="1:5" x14ac:dyDescent="0.25">
      <c r="A43" s="19" t="s">
        <v>45</v>
      </c>
      <c r="B43" s="38">
        <v>153.55779999999999</v>
      </c>
      <c r="C43" s="38">
        <v>96</v>
      </c>
      <c r="D43" s="38">
        <v>28.992000000000001</v>
      </c>
      <c r="E43" s="38"/>
    </row>
    <row r="44" spans="1:5" x14ac:dyDescent="0.25">
      <c r="A44" s="19" t="s">
        <v>46</v>
      </c>
      <c r="B44" s="38">
        <v>1880.1959999999999</v>
      </c>
      <c r="C44" s="38">
        <v>1500</v>
      </c>
      <c r="D44" s="38"/>
      <c r="E44" s="38"/>
    </row>
    <row r="45" spans="1:5" ht="30" x14ac:dyDescent="0.25">
      <c r="A45" s="19" t="s">
        <v>47</v>
      </c>
      <c r="B45" s="38">
        <v>18623.087660000001</v>
      </c>
      <c r="C45" s="38">
        <v>1194.3970099999999</v>
      </c>
      <c r="D45" s="38"/>
      <c r="E45" s="38">
        <v>5040</v>
      </c>
    </row>
    <row r="46" spans="1:5" x14ac:dyDescent="0.25">
      <c r="A46" s="19" t="s">
        <v>48</v>
      </c>
      <c r="B46" s="38">
        <v>1128.7598800000001</v>
      </c>
      <c r="C46" s="38">
        <v>933</v>
      </c>
      <c r="D46" s="38"/>
      <c r="E46" s="38"/>
    </row>
    <row r="47" spans="1:5" ht="30" x14ac:dyDescent="0.25">
      <c r="A47" s="19" t="s">
        <v>49</v>
      </c>
      <c r="B47" s="38">
        <v>28219.392360000002</v>
      </c>
      <c r="C47" s="38">
        <v>-1235.32861</v>
      </c>
      <c r="D47" s="38"/>
      <c r="E47" s="38">
        <v>5797.6379999999999</v>
      </c>
    </row>
    <row r="48" spans="1:5" x14ac:dyDescent="0.25">
      <c r="A48" s="19" t="s">
        <v>50</v>
      </c>
      <c r="B48" s="38">
        <v>462.88492000000002</v>
      </c>
      <c r="C48" s="38"/>
      <c r="D48" s="38"/>
      <c r="E48" s="38"/>
    </row>
    <row r="49" spans="1:5" x14ac:dyDescent="0.25">
      <c r="A49" s="19" t="s">
        <v>51</v>
      </c>
      <c r="B49" s="38">
        <v>74484.630520000006</v>
      </c>
      <c r="C49" s="38"/>
      <c r="D49" s="38"/>
      <c r="E49" s="38"/>
    </row>
    <row r="50" spans="1:5" x14ac:dyDescent="0.25">
      <c r="A50" s="19" t="s">
        <v>52</v>
      </c>
      <c r="B50" s="38">
        <v>50234.2647</v>
      </c>
      <c r="C50" s="38">
        <v>342.16996999999998</v>
      </c>
      <c r="D50" s="38">
        <v>141.08533</v>
      </c>
      <c r="E50" s="38"/>
    </row>
    <row r="51" spans="1:5" x14ac:dyDescent="0.25">
      <c r="A51" s="19" t="s">
        <v>53</v>
      </c>
      <c r="B51" s="38">
        <v>107059.04441</v>
      </c>
      <c r="C51" s="38">
        <v>8666.3829999999998</v>
      </c>
      <c r="D51" s="38">
        <v>348.42171000000002</v>
      </c>
      <c r="E51" s="38">
        <v>3864.8943599999998</v>
      </c>
    </row>
    <row r="52" spans="1:5" x14ac:dyDescent="0.25">
      <c r="A52" s="19" t="s">
        <v>54</v>
      </c>
      <c r="B52" s="38">
        <v>87573.680619999999</v>
      </c>
      <c r="C52" s="38">
        <v>3455</v>
      </c>
      <c r="D52" s="38">
        <v>1545.8309999999999</v>
      </c>
      <c r="E52" s="38">
        <v>46838.904999999999</v>
      </c>
    </row>
    <row r="53" spans="1:5" x14ac:dyDescent="0.25">
      <c r="A53" s="19" t="s">
        <v>55</v>
      </c>
      <c r="B53" s="38">
        <v>11325.05711</v>
      </c>
      <c r="C53" s="38">
        <v>146.87524999999999</v>
      </c>
      <c r="D53" s="38"/>
      <c r="E53" s="38"/>
    </row>
    <row r="54" spans="1:5" ht="30" x14ac:dyDescent="0.25">
      <c r="A54" s="19" t="s">
        <v>56</v>
      </c>
      <c r="B54" s="38">
        <v>18436.249749999999</v>
      </c>
      <c r="C54" s="38">
        <v>3000</v>
      </c>
      <c r="D54" s="38"/>
      <c r="E54" s="38">
        <v>31.448599999999999</v>
      </c>
    </row>
    <row r="55" spans="1:5" x14ac:dyDescent="0.25">
      <c r="A55" s="19" t="s">
        <v>57</v>
      </c>
      <c r="B55" s="38">
        <v>9.64</v>
      </c>
      <c r="C55" s="38"/>
      <c r="D55" s="38"/>
      <c r="E55" s="38"/>
    </row>
    <row r="56" spans="1:5" ht="30" x14ac:dyDescent="0.25">
      <c r="A56" s="19" t="s">
        <v>58</v>
      </c>
      <c r="B56" s="38">
        <v>8567.6290900000004</v>
      </c>
      <c r="C56" s="38">
        <v>505</v>
      </c>
      <c r="D56" s="38"/>
      <c r="E56" s="38">
        <v>7347.0060000000003</v>
      </c>
    </row>
    <row r="57" spans="1:5" x14ac:dyDescent="0.25">
      <c r="A57" s="19" t="s">
        <v>59</v>
      </c>
      <c r="B57" s="38">
        <v>7451.5048699999998</v>
      </c>
      <c r="C57" s="38">
        <v>500</v>
      </c>
      <c r="D57" s="38"/>
      <c r="E57" s="38"/>
    </row>
    <row r="58" spans="1:5" x14ac:dyDescent="0.25">
      <c r="A58" s="19" t="s">
        <v>60</v>
      </c>
      <c r="B58" s="38">
        <v>136080.80927</v>
      </c>
      <c r="C58" s="38"/>
      <c r="D58" s="38"/>
      <c r="E58" s="38"/>
    </row>
    <row r="59" spans="1:5" x14ac:dyDescent="0.25">
      <c r="A59" s="19" t="s">
        <v>61</v>
      </c>
      <c r="B59" s="38">
        <v>4.5</v>
      </c>
      <c r="C59" s="38"/>
      <c r="D59" s="38"/>
      <c r="E59" s="38"/>
    </row>
    <row r="60" spans="1:5" x14ac:dyDescent="0.25">
      <c r="A60" s="19" t="s">
        <v>62</v>
      </c>
      <c r="B60" s="38">
        <v>300</v>
      </c>
      <c r="C60" s="38">
        <v>300</v>
      </c>
      <c r="D60" s="38"/>
      <c r="E60" s="38"/>
    </row>
    <row r="61" spans="1:5" x14ac:dyDescent="0.25">
      <c r="A61" s="19" t="s">
        <v>63</v>
      </c>
      <c r="B61" s="38">
        <v>1838.498</v>
      </c>
      <c r="C61" s="38">
        <v>1235</v>
      </c>
      <c r="D61" s="38">
        <v>650</v>
      </c>
      <c r="E61" s="38"/>
    </row>
    <row r="62" spans="1:5" x14ac:dyDescent="0.25">
      <c r="A62" s="19" t="s">
        <v>64</v>
      </c>
      <c r="B62" s="38">
        <v>1350.09</v>
      </c>
      <c r="C62" s="38">
        <v>1000</v>
      </c>
      <c r="D62" s="38">
        <v>350</v>
      </c>
      <c r="E62" s="38"/>
    </row>
    <row r="63" spans="1:5" x14ac:dyDescent="0.25">
      <c r="A63" s="19" t="s">
        <v>65</v>
      </c>
      <c r="B63" s="38">
        <v>-5425.2031299999999</v>
      </c>
      <c r="C63" s="38"/>
      <c r="D63" s="38"/>
      <c r="E63" s="38"/>
    </row>
    <row r="64" spans="1:5" x14ac:dyDescent="0.25">
      <c r="A64" s="19" t="s">
        <v>66</v>
      </c>
      <c r="B64" s="38">
        <v>12074.30672</v>
      </c>
      <c r="C64" s="38">
        <v>7000</v>
      </c>
      <c r="D64" s="38"/>
      <c r="E64" s="38"/>
    </row>
    <row r="65" spans="1:5" x14ac:dyDescent="0.25">
      <c r="A65" s="19" t="s">
        <v>67</v>
      </c>
      <c r="B65" s="38">
        <v>2389.9699999999998</v>
      </c>
      <c r="C65" s="38">
        <v>1606.5820000000001</v>
      </c>
      <c r="D65" s="38">
        <v>670.88800000000003</v>
      </c>
      <c r="E65" s="38"/>
    </row>
    <row r="66" spans="1:5" ht="30" x14ac:dyDescent="0.25">
      <c r="A66" s="19" t="s">
        <v>68</v>
      </c>
      <c r="B66" s="38">
        <v>2283.3394800000001</v>
      </c>
      <c r="C66" s="38">
        <v>1170.0180800000001</v>
      </c>
      <c r="D66" s="38">
        <v>771.73108999999999</v>
      </c>
      <c r="E66" s="38"/>
    </row>
    <row r="67" spans="1:5" x14ac:dyDescent="0.25">
      <c r="A67" s="19" t="s">
        <v>69</v>
      </c>
      <c r="B67" s="38">
        <v>700</v>
      </c>
      <c r="C67" s="38">
        <v>700</v>
      </c>
      <c r="D67" s="38"/>
      <c r="E67" s="38"/>
    </row>
    <row r="68" spans="1:5" x14ac:dyDescent="0.25">
      <c r="A68" s="19" t="s">
        <v>70</v>
      </c>
      <c r="B68" s="38">
        <v>16.2</v>
      </c>
      <c r="C68" s="38"/>
      <c r="D68" s="38"/>
      <c r="E68" s="38"/>
    </row>
    <row r="69" spans="1:5" ht="30" x14ac:dyDescent="0.25">
      <c r="A69" s="19" t="s">
        <v>71</v>
      </c>
      <c r="B69" s="38">
        <v>2805.7021800000002</v>
      </c>
      <c r="C69" s="38">
        <v>1830.71966</v>
      </c>
      <c r="D69" s="38">
        <v>951.96114</v>
      </c>
      <c r="E69" s="38"/>
    </row>
    <row r="70" spans="1:5" x14ac:dyDescent="0.25">
      <c r="A70" s="19" t="s">
        <v>72</v>
      </c>
      <c r="B70" s="38">
        <v>354.35424999999998</v>
      </c>
      <c r="C70" s="38"/>
      <c r="D70" s="38"/>
      <c r="E70" s="38">
        <v>354.35424999999998</v>
      </c>
    </row>
    <row r="71" spans="1:5" x14ac:dyDescent="0.25">
      <c r="A71" s="19" t="s">
        <v>73</v>
      </c>
      <c r="B71" s="38">
        <v>218093.89147999999</v>
      </c>
      <c r="C71" s="38"/>
      <c r="D71" s="38"/>
      <c r="E71" s="38"/>
    </row>
    <row r="72" spans="1:5" x14ac:dyDescent="0.25">
      <c r="A72" s="54" t="s">
        <v>74</v>
      </c>
      <c r="B72" s="39">
        <v>788476.03793999995</v>
      </c>
      <c r="C72" s="39">
        <v>33945.816359999997</v>
      </c>
      <c r="D72" s="39">
        <v>5458.9102700000003</v>
      </c>
      <c r="E72" s="39">
        <v>69274.246209999998</v>
      </c>
    </row>
    <row r="73" spans="1:5" x14ac:dyDescent="0.25">
      <c r="B73" s="37"/>
      <c r="C73" s="37"/>
      <c r="D73" s="37"/>
      <c r="E73" s="37"/>
    </row>
    <row r="74" spans="1:5" x14ac:dyDescent="0.25">
      <c r="A74" s="28" t="s">
        <v>105</v>
      </c>
    </row>
  </sheetData>
  <mergeCells count="39">
    <mergeCell ref="A36:D36"/>
    <mergeCell ref="A37:D37"/>
    <mergeCell ref="A31:D31"/>
    <mergeCell ref="A38:D38"/>
    <mergeCell ref="A30:D30"/>
    <mergeCell ref="A32:D32"/>
    <mergeCell ref="A33:D33"/>
    <mergeCell ref="A34:D34"/>
    <mergeCell ref="A35:D35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6:D16"/>
    <mergeCell ref="A17:D17"/>
    <mergeCell ref="A18:D18"/>
    <mergeCell ref="A19:D19"/>
    <mergeCell ref="A1:E1"/>
    <mergeCell ref="A2:E2"/>
    <mergeCell ref="A5:D5"/>
    <mergeCell ref="A39:D39"/>
    <mergeCell ref="A41:A42"/>
    <mergeCell ref="B41:B42"/>
    <mergeCell ref="C41:E4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Normal="100" zoomScaleSheetLayoutView="100" workbookViewId="0">
      <selection activeCell="B20" sqref="B20"/>
    </sheetView>
  </sheetViews>
  <sheetFormatPr defaultColWidth="8.7109375" defaultRowHeight="15" x14ac:dyDescent="0.25"/>
  <cols>
    <col min="1" max="1" width="38.28515625" style="28" customWidth="1"/>
    <col min="2" max="2" width="13.140625" style="28" customWidth="1"/>
    <col min="3" max="3" width="14.140625" style="28" customWidth="1"/>
    <col min="4" max="4" width="13.42578125" style="28" customWidth="1"/>
    <col min="5" max="5" width="13.140625" style="28" customWidth="1"/>
    <col min="6" max="6" width="13.7109375" style="28" customWidth="1"/>
    <col min="7" max="7" width="14.140625" style="28" customWidth="1"/>
    <col min="8" max="8" width="14.28515625" style="28" customWidth="1"/>
    <col min="9" max="9" width="14.5703125" style="28" customWidth="1"/>
    <col min="10" max="10" width="12.7109375" style="28" customWidth="1"/>
    <col min="11" max="11" width="11" style="28" customWidth="1"/>
    <col min="12" max="12" width="14.140625" style="28" customWidth="1"/>
    <col min="13" max="13" width="13.85546875" style="28" customWidth="1"/>
    <col min="14" max="14" width="13.140625" style="28" customWidth="1"/>
    <col min="15" max="15" width="13.5703125" style="28" customWidth="1"/>
    <col min="16" max="16384" width="8.7109375" style="28"/>
  </cols>
  <sheetData>
    <row r="1" spans="1:16" s="25" customFormat="1" ht="15.75" x14ac:dyDescent="0.25">
      <c r="A1" s="24" t="s">
        <v>44</v>
      </c>
      <c r="C1" s="26" t="s">
        <v>13</v>
      </c>
    </row>
    <row r="2" spans="1:16" x14ac:dyDescent="0.25">
      <c r="A2" s="27" t="str">
        <f>TEXT(EndData2,"[$-FC19]ДД.ММ.ГГГ")</f>
        <v>25.06.2020</v>
      </c>
      <c r="B2" s="27">
        <f>A2+1</f>
        <v>44008</v>
      </c>
      <c r="C2" s="23" t="str">
        <f>TEXT(B2,"[$-FC19]ДД.ММ.ГГГ")</f>
        <v>26.06.2020</v>
      </c>
      <c r="P2" s="29" t="s">
        <v>12</v>
      </c>
    </row>
    <row r="3" spans="1:16" ht="51.75" customHeight="1" x14ac:dyDescent="0.25">
      <c r="A3" s="21" t="s">
        <v>15</v>
      </c>
      <c r="B3" s="30" t="s">
        <v>16</v>
      </c>
      <c r="C3" s="31" t="s">
        <v>17</v>
      </c>
      <c r="D3" s="31" t="s">
        <v>18</v>
      </c>
      <c r="E3" s="31" t="s">
        <v>19</v>
      </c>
      <c r="F3" s="31" t="s">
        <v>20</v>
      </c>
      <c r="G3" s="31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31" t="s">
        <v>27</v>
      </c>
      <c r="N3" s="31" t="s">
        <v>28</v>
      </c>
      <c r="O3" s="31" t="s">
        <v>29</v>
      </c>
      <c r="P3" s="32" t="s">
        <v>11</v>
      </c>
    </row>
    <row r="4" spans="1:16" ht="102.75" x14ac:dyDescent="0.25">
      <c r="A4" s="20" t="s">
        <v>31</v>
      </c>
      <c r="B4" s="22"/>
      <c r="C4" s="22">
        <v>257.01364000000001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40">
        <v>257.01364000000001</v>
      </c>
    </row>
    <row r="5" spans="1:16" ht="77.25" x14ac:dyDescent="0.25">
      <c r="A5" s="20" t="s">
        <v>32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>
        <v>100</v>
      </c>
      <c r="N5" s="22"/>
      <c r="O5" s="22"/>
      <c r="P5" s="40">
        <v>100</v>
      </c>
    </row>
    <row r="6" spans="1:16" ht="102.75" x14ac:dyDescent="0.25">
      <c r="A6" s="20" t="s">
        <v>33</v>
      </c>
      <c r="B6" s="22">
        <v>3836.7017700000001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40">
        <v>3836.7017700000001</v>
      </c>
    </row>
    <row r="7" spans="1:16" ht="90" x14ac:dyDescent="0.25">
      <c r="A7" s="20" t="s">
        <v>34</v>
      </c>
      <c r="B7" s="22"/>
      <c r="C7" s="22"/>
      <c r="D7" s="22"/>
      <c r="E7" s="22"/>
      <c r="F7" s="22"/>
      <c r="G7" s="22"/>
      <c r="H7" s="22"/>
      <c r="I7" s="22"/>
      <c r="J7" s="22">
        <v>12</v>
      </c>
      <c r="K7" s="22"/>
      <c r="L7" s="22"/>
      <c r="M7" s="22"/>
      <c r="N7" s="22"/>
      <c r="O7" s="22"/>
      <c r="P7" s="40">
        <v>12</v>
      </c>
    </row>
    <row r="8" spans="1:16" ht="319.5" x14ac:dyDescent="0.25">
      <c r="A8" s="20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>
        <v>300</v>
      </c>
      <c r="N8" s="22"/>
      <c r="O8" s="22"/>
      <c r="P8" s="40">
        <v>300</v>
      </c>
    </row>
    <row r="9" spans="1:16" ht="153.75" x14ac:dyDescent="0.25">
      <c r="A9" s="20" t="s">
        <v>36</v>
      </c>
      <c r="B9" s="22"/>
      <c r="C9" s="22"/>
      <c r="D9" s="22"/>
      <c r="E9" s="22"/>
      <c r="F9" s="22"/>
      <c r="G9" s="22"/>
      <c r="H9" s="22"/>
      <c r="I9" s="22">
        <v>641.70000000000005</v>
      </c>
      <c r="J9" s="22"/>
      <c r="K9" s="22"/>
      <c r="L9" s="22"/>
      <c r="M9" s="22"/>
      <c r="N9" s="22"/>
      <c r="O9" s="22">
        <v>10000</v>
      </c>
      <c r="P9" s="40">
        <v>10641.7</v>
      </c>
    </row>
    <row r="10" spans="1:16" ht="77.25" x14ac:dyDescent="0.25">
      <c r="A10" s="20" t="s">
        <v>37</v>
      </c>
      <c r="B10" s="22">
        <v>794.97743000000003</v>
      </c>
      <c r="C10" s="22"/>
      <c r="D10" s="22"/>
      <c r="E10" s="22"/>
      <c r="F10" s="22"/>
      <c r="G10" s="22"/>
      <c r="H10" s="22"/>
      <c r="I10" s="22"/>
      <c r="J10" s="22">
        <v>29.802240000000001</v>
      </c>
      <c r="K10" s="22"/>
      <c r="L10" s="22"/>
      <c r="M10" s="22"/>
      <c r="N10" s="22"/>
      <c r="O10" s="22"/>
      <c r="P10" s="40">
        <v>824.77967000000001</v>
      </c>
    </row>
    <row r="11" spans="1:16" ht="51.75" x14ac:dyDescent="0.25">
      <c r="A11" s="20" t="s">
        <v>38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>
        <v>1.0000000000000001E-5</v>
      </c>
      <c r="N11" s="22"/>
      <c r="O11" s="22"/>
      <c r="P11" s="40">
        <v>1.0000000000000001E-5</v>
      </c>
    </row>
    <row r="12" spans="1:16" ht="39" x14ac:dyDescent="0.25">
      <c r="A12" s="20" t="s">
        <v>39</v>
      </c>
      <c r="B12" s="22">
        <v>164.16943000000001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0">
        <v>164.16943000000001</v>
      </c>
    </row>
    <row r="13" spans="1:16" ht="51.75" x14ac:dyDescent="0.25">
      <c r="A13" s="20" t="s">
        <v>40</v>
      </c>
      <c r="B13" s="22">
        <v>47254.504939999999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0">
        <v>47254.504939999999</v>
      </c>
    </row>
    <row r="14" spans="1:16" ht="51.75" x14ac:dyDescent="0.25">
      <c r="A14" s="20" t="s">
        <v>41</v>
      </c>
      <c r="B14" s="22">
        <v>206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0">
        <v>206</v>
      </c>
    </row>
    <row r="15" spans="1:16" ht="26.25" x14ac:dyDescent="0.25">
      <c r="A15" s="20" t="s">
        <v>42</v>
      </c>
      <c r="B15" s="22"/>
      <c r="C15" s="22"/>
      <c r="D15" s="22"/>
      <c r="E15" s="22"/>
      <c r="F15" s="22"/>
      <c r="G15" s="22"/>
      <c r="H15" s="22"/>
      <c r="I15" s="22"/>
      <c r="J15" s="22"/>
      <c r="K15" s="22">
        <v>1404.6257800000001</v>
      </c>
      <c r="L15" s="22"/>
      <c r="M15" s="22"/>
      <c r="N15" s="22"/>
      <c r="O15" s="22"/>
      <c r="P15" s="40">
        <v>1404.6257800000001</v>
      </c>
    </row>
    <row r="16" spans="1:16" x14ac:dyDescent="0.25">
      <c r="A16" s="20" t="s">
        <v>43</v>
      </c>
      <c r="B16" s="22">
        <v>52256.353569999999</v>
      </c>
      <c r="C16" s="22">
        <v>257.01364000000001</v>
      </c>
      <c r="D16" s="22"/>
      <c r="E16" s="22"/>
      <c r="F16" s="22"/>
      <c r="G16" s="22"/>
      <c r="H16" s="22"/>
      <c r="I16" s="22">
        <v>641.70000000000005</v>
      </c>
      <c r="J16" s="22">
        <v>41.802239999999998</v>
      </c>
      <c r="K16" s="22">
        <v>1404.6257800000001</v>
      </c>
      <c r="L16" s="22"/>
      <c r="M16" s="22">
        <v>400.00000999999997</v>
      </c>
      <c r="N16" s="22"/>
      <c r="O16" s="22">
        <v>10000</v>
      </c>
      <c r="P16" s="40">
        <v>65001.495239999997</v>
      </c>
    </row>
    <row r="17" spans="1:16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x14ac:dyDescent="0.25">
      <c r="A18" s="33" t="s">
        <v>30</v>
      </c>
      <c r="B18" s="41">
        <f>P16+Учреждения!B72</f>
        <v>853477.53317999991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32.25" customHeight="1" x14ac:dyDescent="0.25">
      <c r="A19" s="33" t="str">
        <f>CONCATENATE("Остатки бюджетных средств на ",C2,"г.")</f>
        <v>Остатки бюджетных средств на 26.06.2020г.</v>
      </c>
      <c r="B19" s="41">
        <v>1135436.7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</sheetData>
  <pageMargins left="0.23622047244094491" right="0.17" top="0.28999999999999998" bottom="0.33" header="0.17" footer="0.17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2020-06-30T04:44:10Z</dcterms:modified>
</cp:coreProperties>
</file>