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Бюджетополучатели!$26:$27</definedName>
    <definedName name="_xlnm.Print_Titles" localSheetId="1">'Муниципальные районы'!$1:$3</definedName>
    <definedName name="_xlnm.Print_Area" localSheetId="0">Бюджетополучатели!$A$1:$D$69</definedName>
    <definedName name="_xlnm.Print_Area" localSheetId="1">'Муниципальные районы'!$A$1:$P$37</definedName>
  </definedNames>
  <calcPr calcId="162913" refMode="R1C1"/>
</workbook>
</file>

<file path=xl/calcChain.xml><?xml version="1.0" encoding="utf-8"?>
<calcChain xmlns="http://schemas.openxmlformats.org/spreadsheetml/2006/main">
  <c r="D9" i="1" l="1"/>
  <c r="D6" i="1" s="1"/>
  <c r="D10" i="1"/>
  <c r="D13" i="1"/>
  <c r="E3" i="1" l="1"/>
  <c r="H1" i="1" l="1"/>
  <c r="F1" i="1" l="1"/>
  <c r="E6" i="1" s="1"/>
  <c r="A2" i="1" s="1"/>
  <c r="G3" i="1" l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<sst xmlns="http://schemas.openxmlformats.org/spreadsheetml/2006/main" count="117" uniqueCount="116">
  <si>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</si>
  <si>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</si>
  <si>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</si>
  <si>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</si>
  <si>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</si>
  <si>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</si>
  <si>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</si>
  <si>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</si>
  <si>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</si>
  <si>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</si>
  <si>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</si>
  <si>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</si>
  <si>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</si>
  <si>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</si>
  <si>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</si>
  <si>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</si>
  <si>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</si>
  <si>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</si>
  <si>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</si>
  <si>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</si>
  <si>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</si>
  <si>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</si>
  <si>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</si>
  <si>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</si>
  <si>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</si>
  <si>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</si>
  <si>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</si>
  <si>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</si>
  <si>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</si>
  <si>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</si>
  <si>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</si>
  <si>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</si>
  <si>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</si>
  <si>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01.01.2020</t>
  </si>
  <si>
    <t>01.06.2020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</si>
  <si>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</si>
  <si>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</si>
  <si>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 на софинансирование оплаты труда работников муниципальных учреждений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</si>
  <si>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</si>
  <si>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</si>
  <si>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</si>
  <si>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</si>
  <si>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</si>
  <si>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</si>
  <si>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</si>
  <si>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</si>
  <si>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</si>
  <si>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</si>
  <si>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</si>
  <si>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</si>
  <si>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</si>
  <si>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</si>
  <si>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Не найдено значение на Закон 2 Любое по выбранному Основанию или ближайшее предыдущее утвержденное наименование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</si>
  <si>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</si>
  <si>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</si>
  <si>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</si>
  <si>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</si>
  <si>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</si>
  <si>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</si>
  <si>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Осуществление первичного воинского учета на территориях, где отсутствуют военные комиссариаты</t>
  </si>
  <si>
    <t>Выплата единовременного пособия при всех формах устройства детей, лишенных родительского попечения, в семью</t>
  </si>
  <si>
    <t>Создание модельных муниципальных библиотек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</si>
  <si>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</si>
  <si>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Осуществление переданных полномочий Российской Федерации на государственную регистрацию актов гражданского состояния</t>
  </si>
  <si>
    <t>Мероприятия государственной программы Российской Федерации "Доступная среда"</t>
  </si>
  <si>
    <t>Реализация мероприятий по обеспечению жильем молодых семей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</si>
  <si>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</si>
  <si>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</si>
  <si>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</si>
  <si>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</si>
  <si>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</si>
  <si>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</si>
  <si>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</si>
  <si>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</si>
  <si>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</si>
  <si>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</si>
  <si>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</si>
  <si>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</si>
  <si>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</si>
  <si>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</si>
  <si>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</si>
  <si>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</si>
  <si>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</si>
  <si>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</si>
  <si>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</si>
  <si>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</si>
  <si>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</si>
  <si>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</si>
  <si>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</si>
  <si>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</si>
  <si>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</si>
  <si>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</si>
  <si>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</si>
  <si>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</si>
  <si>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</si>
  <si>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</si>
  <si>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</si>
  <si>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</si>
  <si>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</si>
  <si>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</si>
  <si>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</si>
  <si>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</si>
  <si>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</si>
  <si>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</si>
  <si>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</si>
  <si>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</si>
  <si>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</si>
  <si>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Министерство инвестиций и предпринимательства Камчатского края</t>
  </si>
  <si>
    <t>31.05.2020</t>
  </si>
  <si>
    <t>01.05.2020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</si>
  <si>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</si>
  <si>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</si>
  <si>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Возмещение выпадающих доходов энергоснабжающим организациям Камчатского края в связи с доведением цен (тарифов) на электрическую энергию (мощность) до базовых уровней цен (тарифов) за счет средств, предоставляемых в виде безвозмездных целевых взносов субъектом оптового рынка</t>
  </si>
  <si>
    <t>Иные межбюджетные трансферты на обеспечение членов Совета Федерации и их помощников в субъектах Российской Федерации</t>
  </si>
  <si>
    <t>Остатки средств на 01.05.2020 года</t>
  </si>
  <si>
    <t>Остатки средств на 01.06.2020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</si>
</sst>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 applyNumberFormat="0" applyBorder="0" applyAlignment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>
      <alignment horizontal="right"/>
    </xf>
    <xf numFmtId="164" fontId="4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49" fontId="4" fillId="0" borderId="4" xfId="0" applyNumberFormat="1" applyFont="1" applyBorder="1" applyAlignment="1">
      <alignment horizontal="left" vertical="center" wrapText="1"/>
    </xf>
    <xf numFmtId="0" fontId="7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2" borderId="0" xfId="0" applyFont="1" applyFill="1" applyBorder="1" applyAlignment="1"/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64" fontId="3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left" vertical="center" wrapText="1"/>
    </xf>
    <xf numFmtId="0" fontId="20" fillId="0" borderId="0" xfId="0" applyNumberFormat="1" applyFont="1"/>
    <xf numFmtId="0" fontId="20" fillId="0" borderId="0" xfId="0" applyFont="1"/>
    <xf numFmtId="14" fontId="20" fillId="0" borderId="0" xfId="0" applyNumberFormat="1" applyFont="1"/>
    <xf numFmtId="49" fontId="6" fillId="2" borderId="4" xfId="0" applyNumberFormat="1" applyFont="1" applyFill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4" xfId="0" applyFont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17" fillId="0" borderId="4" xfId="0" applyNumberFormat="1" applyFont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0" fillId="0" borderId="0" xfId="0"/>
    <xf numFmtId="164" fontId="4" fillId="0" borderId="4" xfId="0" applyNumberFormat="1" applyFont="1" applyFill="1" applyBorder="1" applyAlignment="1">
      <alignment horizontal="right" vertical="center" wrapText="1"/>
    </xf>
    <xf numFmtId="164" fontId="24" fillId="0" borderId="4" xfId="0" applyNumberFormat="1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2 2" xfId="5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view="pageBreakPreview" zoomScaleNormal="100" zoomScaleSheetLayoutView="100" workbookViewId="0">
      <selection activeCell="D6" sqref="D6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9" t="s">
        <v>9</v>
      </c>
      <c r="B1" s="49"/>
      <c r="C1" s="49"/>
      <c r="D1" s="49"/>
      <c r="E1" s="28" t="s">
        <v>109</v>
      </c>
      <c r="F1" s="29" t="str">
        <f>TEXT(E1,"[$-FC19]ММ")</f>
        <v>05</v>
      </c>
      <c r="G1" s="29" t="str">
        <f>TEXT(E1,"[$-FC19]ДД.ММ.ГГГ \г")</f>
        <v>01.05.2020 г</v>
      </c>
      <c r="H1" s="29" t="str">
        <f>TEXT(E1,"[$-FC19]ГГГГ")</f>
        <v>2020</v>
      </c>
    </row>
    <row r="2" spans="1:8" ht="15.6" x14ac:dyDescent="0.3">
      <c r="A2" s="49" t="str">
        <f>CONCATENATE("доходов и расходов краевого бюджета за ",period," ",H1," года")</f>
        <v>доходов и расходов краевого бюджета за май 2020 года</v>
      </c>
      <c r="B2" s="49"/>
      <c r="C2" s="49"/>
      <c r="D2" s="49"/>
      <c r="E2" s="28" t="s">
        <v>108</v>
      </c>
      <c r="F2" s="29" t="str">
        <f>TEXT(E2,"[$-FC19]ДД ММММ ГГГ \г")</f>
        <v>31 мая 2020 г</v>
      </c>
      <c r="G2" s="29" t="str">
        <f>TEXT(E2,"[$-FC19]ДД.ММ.ГГГ \г")</f>
        <v>31.05.2020 г</v>
      </c>
      <c r="H2" s="30"/>
    </row>
    <row r="3" spans="1:8" x14ac:dyDescent="0.3">
      <c r="A3" s="1"/>
      <c r="B3" s="2"/>
      <c r="C3" s="2"/>
      <c r="D3" s="3"/>
      <c r="E3" s="29">
        <f>EndDate+1</f>
        <v>43984</v>
      </c>
      <c r="F3" s="29" t="str">
        <f>TEXT(E3,"[$-FC19]ДД ММММ ГГГ \г")</f>
        <v>02 июня 2020 г</v>
      </c>
      <c r="G3" s="29" t="str">
        <f>TEXT(E3,"[$-FC19]ДД.ММ.ГГГ \г")</f>
        <v>02.06.2020 г</v>
      </c>
      <c r="H3" s="29"/>
    </row>
    <row r="4" spans="1:8" x14ac:dyDescent="0.3">
      <c r="A4" s="4"/>
      <c r="B4" s="5"/>
      <c r="C4" s="5"/>
      <c r="D4" s="6" t="s">
        <v>0</v>
      </c>
      <c r="E4" s="29"/>
      <c r="F4" s="29"/>
      <c r="G4" s="29"/>
      <c r="H4" s="29"/>
    </row>
    <row r="5" spans="1:8" x14ac:dyDescent="0.3">
      <c r="A5" s="50" t="s">
        <v>114</v>
      </c>
      <c r="B5" s="51"/>
      <c r="C5" s="51"/>
      <c r="D5" s="43">
        <v>3703731.8</v>
      </c>
      <c r="E5" s="30"/>
      <c r="F5" s="29"/>
      <c r="G5" s="29"/>
      <c r="H5" s="29"/>
    </row>
    <row r="6" spans="1:8" x14ac:dyDescent="0.3">
      <c r="A6" s="53" t="s">
        <v>1</v>
      </c>
      <c r="B6" s="59"/>
      <c r="C6" s="59"/>
      <c r="D6" s="7">
        <f>D9-D7</f>
        <v>1883849.5060799988</v>
      </c>
      <c r="E6" s="29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май</v>
      </c>
      <c r="F6" s="29"/>
      <c r="G6" s="29"/>
      <c r="H6" s="29"/>
    </row>
    <row r="7" spans="1:8" x14ac:dyDescent="0.3">
      <c r="A7" s="60" t="s">
        <v>10</v>
      </c>
      <c r="B7" s="59"/>
      <c r="C7" s="59"/>
      <c r="D7" s="46">
        <v>6142821</v>
      </c>
      <c r="E7" s="29"/>
      <c r="F7" s="29"/>
      <c r="G7" s="29"/>
      <c r="H7" s="29"/>
    </row>
    <row r="8" spans="1:8" x14ac:dyDescent="0.3">
      <c r="A8" s="60" t="s">
        <v>11</v>
      </c>
      <c r="B8" s="59"/>
      <c r="C8" s="59"/>
      <c r="D8" s="9">
        <v>2715421</v>
      </c>
      <c r="E8" s="29" t="s">
        <v>33</v>
      </c>
    </row>
    <row r="9" spans="1:8" x14ac:dyDescent="0.3">
      <c r="A9" s="61" t="s">
        <v>12</v>
      </c>
      <c r="B9" s="62"/>
      <c r="C9" s="62"/>
      <c r="D9" s="9">
        <f>D10+D11-D5</f>
        <v>8026670.5060799988</v>
      </c>
      <c r="E9" s="29" t="s">
        <v>34</v>
      </c>
    </row>
    <row r="10" spans="1:8" x14ac:dyDescent="0.3">
      <c r="A10" s="61" t="s">
        <v>13</v>
      </c>
      <c r="B10" s="62"/>
      <c r="C10" s="62"/>
      <c r="D10" s="9">
        <f>B69+'Муниципальные районы'!P35</f>
        <v>7446628.7060799999</v>
      </c>
      <c r="E10" s="45"/>
    </row>
    <row r="11" spans="1:8" x14ac:dyDescent="0.3">
      <c r="A11" s="52" t="s">
        <v>115</v>
      </c>
      <c r="B11" s="53"/>
      <c r="C11" s="53"/>
      <c r="D11" s="8">
        <v>4283773.5999999996</v>
      </c>
    </row>
    <row r="12" spans="1:8" x14ac:dyDescent="0.3">
      <c r="A12" s="63" t="s">
        <v>14</v>
      </c>
      <c r="B12" s="64"/>
      <c r="C12" s="64"/>
      <c r="D12" s="8"/>
    </row>
    <row r="13" spans="1:8" x14ac:dyDescent="0.3">
      <c r="A13" s="63" t="s">
        <v>15</v>
      </c>
      <c r="B13" s="64"/>
      <c r="C13" s="64"/>
      <c r="D13" s="8">
        <f>SUM(D14:D17)</f>
        <v>209752.2</v>
      </c>
    </row>
    <row r="14" spans="1:8" ht="28.8" customHeight="1" x14ac:dyDescent="0.3">
      <c r="A14" s="47" t="s">
        <v>113</v>
      </c>
      <c r="B14" s="48"/>
      <c r="C14" s="48"/>
      <c r="D14" s="41">
        <v>28.6</v>
      </c>
    </row>
    <row r="15" spans="1:8" s="42" customFormat="1" ht="28.8" customHeight="1" x14ac:dyDescent="0.3">
      <c r="A15" s="47" t="s">
        <v>110</v>
      </c>
      <c r="B15" s="48"/>
      <c r="C15" s="48"/>
      <c r="D15" s="44">
        <v>931</v>
      </c>
    </row>
    <row r="16" spans="1:8" ht="58.2" customHeight="1" x14ac:dyDescent="0.3">
      <c r="A16" s="47" t="s">
        <v>111</v>
      </c>
      <c r="B16" s="48"/>
      <c r="C16" s="48"/>
      <c r="D16" s="41">
        <v>179768.2</v>
      </c>
    </row>
    <row r="17" spans="1:4" ht="45.6" customHeight="1" x14ac:dyDescent="0.3">
      <c r="A17" s="47" t="s">
        <v>112</v>
      </c>
      <c r="B17" s="48"/>
      <c r="C17" s="48"/>
      <c r="D17" s="41">
        <v>29024.400000000001</v>
      </c>
    </row>
    <row r="18" spans="1:4" hidden="1" x14ac:dyDescent="0.3">
      <c r="A18" s="23"/>
      <c r="B18" s="24"/>
      <c r="C18" s="24"/>
      <c r="D18" s="22"/>
    </row>
    <row r="19" spans="1:4" hidden="1" x14ac:dyDescent="0.3">
      <c r="A19" s="23"/>
      <c r="B19" s="24"/>
      <c r="C19" s="24"/>
      <c r="D19" s="22"/>
    </row>
    <row r="20" spans="1:4" hidden="1" x14ac:dyDescent="0.3">
      <c r="A20" s="23"/>
      <c r="B20" s="24"/>
      <c r="C20" s="24"/>
      <c r="D20" s="22"/>
    </row>
    <row r="21" spans="1:4" hidden="1" x14ac:dyDescent="0.3">
      <c r="A21" s="23"/>
      <c r="B21" s="24"/>
      <c r="C21" s="24"/>
      <c r="D21" s="22"/>
    </row>
    <row r="22" spans="1:4" hidden="1" x14ac:dyDescent="0.3">
      <c r="A22" s="23"/>
      <c r="B22" s="24"/>
      <c r="C22" s="24"/>
      <c r="D22" s="22"/>
    </row>
    <row r="23" spans="1:4" hidden="1" x14ac:dyDescent="0.3">
      <c r="A23" s="23"/>
      <c r="B23" s="24"/>
      <c r="C23" s="24"/>
      <c r="D23" s="22"/>
    </row>
    <row r="24" spans="1:4" x14ac:dyDescent="0.3">
      <c r="A24" s="23"/>
      <c r="B24" s="24"/>
      <c r="C24" s="24"/>
      <c r="D24" s="22"/>
    </row>
    <row r="25" spans="1:4" x14ac:dyDescent="0.3">
      <c r="A25" s="25" t="s">
        <v>16</v>
      </c>
      <c r="B25" s="10"/>
      <c r="C25" s="10"/>
      <c r="D25" s="11"/>
    </row>
    <row r="26" spans="1:4" x14ac:dyDescent="0.3">
      <c r="A26" s="54" t="s">
        <v>17</v>
      </c>
      <c r="B26" s="56" t="s">
        <v>2</v>
      </c>
      <c r="C26" s="57" t="s">
        <v>3</v>
      </c>
      <c r="D26" s="58"/>
    </row>
    <row r="27" spans="1:4" ht="54" customHeight="1" x14ac:dyDescent="0.3">
      <c r="A27" s="55"/>
      <c r="B27" s="56"/>
      <c r="C27" s="26" t="s">
        <v>4</v>
      </c>
      <c r="D27" s="26" t="s">
        <v>5</v>
      </c>
    </row>
    <row r="28" spans="1:4" x14ac:dyDescent="0.3">
      <c r="A28" s="12" t="s">
        <v>67</v>
      </c>
      <c r="B28" s="37">
        <v>18933.52147</v>
      </c>
      <c r="C28" s="37">
        <v>13647.46738</v>
      </c>
      <c r="D28" s="37">
        <v>3829.2049900000002</v>
      </c>
    </row>
    <row r="29" spans="1:4" x14ac:dyDescent="0.3">
      <c r="A29" s="12" t="s">
        <v>68</v>
      </c>
      <c r="B29" s="37">
        <v>1469.9614999999999</v>
      </c>
      <c r="C29" s="37">
        <v>1233.8625300000001</v>
      </c>
      <c r="D29" s="37"/>
    </row>
    <row r="30" spans="1:4" x14ac:dyDescent="0.3">
      <c r="A30" s="12" t="s">
        <v>69</v>
      </c>
      <c r="B30" s="37">
        <v>10640.89668</v>
      </c>
      <c r="C30" s="37">
        <v>1813.0826300000001</v>
      </c>
      <c r="D30" s="37">
        <v>5117.5616499999996</v>
      </c>
    </row>
    <row r="31" spans="1:4" x14ac:dyDescent="0.3">
      <c r="A31" s="12" t="s">
        <v>70</v>
      </c>
      <c r="B31" s="37">
        <v>59365.50434</v>
      </c>
      <c r="C31" s="37">
        <v>14283.74807</v>
      </c>
      <c r="D31" s="37">
        <v>9999.0526599999994</v>
      </c>
    </row>
    <row r="32" spans="1:4" ht="27.6" x14ac:dyDescent="0.3">
      <c r="A32" s="12" t="s">
        <v>71</v>
      </c>
      <c r="B32" s="37">
        <v>30344.15033</v>
      </c>
      <c r="C32" s="37">
        <v>2222.5292899999999</v>
      </c>
      <c r="D32" s="37">
        <v>1262.89771</v>
      </c>
    </row>
    <row r="33" spans="1:4" x14ac:dyDescent="0.3">
      <c r="A33" s="12" t="s">
        <v>72</v>
      </c>
      <c r="B33" s="37">
        <v>5586.7006300000003</v>
      </c>
      <c r="C33" s="37">
        <v>1109.2458999999999</v>
      </c>
      <c r="D33" s="37">
        <v>625.88846000000001</v>
      </c>
    </row>
    <row r="34" spans="1:4" x14ac:dyDescent="0.3">
      <c r="A34" s="12" t="s">
        <v>73</v>
      </c>
      <c r="B34" s="37">
        <v>1300.2281</v>
      </c>
      <c r="C34" s="37">
        <v>671.90355999999997</v>
      </c>
      <c r="D34" s="37">
        <v>478.52569</v>
      </c>
    </row>
    <row r="35" spans="1:4" ht="27.6" x14ac:dyDescent="0.3">
      <c r="A35" s="12" t="s">
        <v>74</v>
      </c>
      <c r="B35" s="37">
        <v>1012014.88122</v>
      </c>
      <c r="C35" s="37">
        <v>2403.4319999999998</v>
      </c>
      <c r="D35" s="37">
        <v>1059.1479899999999</v>
      </c>
    </row>
    <row r="36" spans="1:4" x14ac:dyDescent="0.3">
      <c r="A36" s="12" t="s">
        <v>75</v>
      </c>
      <c r="B36" s="37">
        <v>49994.814550000003</v>
      </c>
      <c r="C36" s="37">
        <v>4815.8326200000001</v>
      </c>
      <c r="D36" s="37">
        <v>45.777279999999998</v>
      </c>
    </row>
    <row r="37" spans="1:4" x14ac:dyDescent="0.3">
      <c r="A37" s="12" t="s">
        <v>76</v>
      </c>
      <c r="B37" s="37">
        <v>565406.13896999997</v>
      </c>
      <c r="C37" s="37">
        <v>9588.8729999999996</v>
      </c>
      <c r="D37" s="37">
        <v>2696.79412</v>
      </c>
    </row>
    <row r="38" spans="1:4" x14ac:dyDescent="0.3">
      <c r="A38" s="12" t="s">
        <v>77</v>
      </c>
      <c r="B38" s="37">
        <v>323685.46097999997</v>
      </c>
      <c r="C38" s="37">
        <v>3169.9571599999999</v>
      </c>
      <c r="D38" s="37">
        <v>126.09054999999999</v>
      </c>
    </row>
    <row r="39" spans="1:4" x14ac:dyDescent="0.3">
      <c r="A39" s="12" t="s">
        <v>78</v>
      </c>
      <c r="B39" s="37">
        <v>786057.46296000003</v>
      </c>
      <c r="C39" s="37">
        <v>10709.699280000001</v>
      </c>
      <c r="D39" s="37">
        <v>4569.8679899999997</v>
      </c>
    </row>
    <row r="40" spans="1:4" x14ac:dyDescent="0.3">
      <c r="A40" s="12" t="s">
        <v>79</v>
      </c>
      <c r="B40" s="37">
        <v>573873.65084000002</v>
      </c>
      <c r="C40" s="37">
        <v>11564.6078</v>
      </c>
      <c r="D40" s="37">
        <v>6956.0680499999999</v>
      </c>
    </row>
    <row r="41" spans="1:4" x14ac:dyDescent="0.3">
      <c r="A41" s="12" t="s">
        <v>80</v>
      </c>
      <c r="B41" s="37">
        <v>92075.216780000002</v>
      </c>
      <c r="C41" s="37">
        <v>1128.8643099999999</v>
      </c>
      <c r="D41" s="37">
        <v>614.83807000000002</v>
      </c>
    </row>
    <row r="42" spans="1:4" ht="27.6" x14ac:dyDescent="0.3">
      <c r="A42" s="12" t="s">
        <v>81</v>
      </c>
      <c r="B42" s="37">
        <v>54727.711450000003</v>
      </c>
      <c r="C42" s="37">
        <v>25446.56467</v>
      </c>
      <c r="D42" s="37">
        <v>683.07538</v>
      </c>
    </row>
    <row r="43" spans="1:4" x14ac:dyDescent="0.3">
      <c r="A43" s="12" t="s">
        <v>82</v>
      </c>
      <c r="B43" s="37">
        <v>11955.46191</v>
      </c>
      <c r="C43" s="37">
        <v>662.41561999999999</v>
      </c>
      <c r="D43" s="37">
        <v>387.46249</v>
      </c>
    </row>
    <row r="44" spans="1:4" x14ac:dyDescent="0.3">
      <c r="A44" s="12" t="s">
        <v>83</v>
      </c>
      <c r="B44" s="37">
        <v>15414.35195</v>
      </c>
      <c r="C44" s="37">
        <v>4714.0160699999997</v>
      </c>
      <c r="D44" s="37">
        <v>1404.38689</v>
      </c>
    </row>
    <row r="45" spans="1:4" ht="27.6" x14ac:dyDescent="0.3">
      <c r="A45" s="12" t="s">
        <v>84</v>
      </c>
      <c r="B45" s="37">
        <v>49835.317190000002</v>
      </c>
      <c r="C45" s="37">
        <v>13898.114939999999</v>
      </c>
      <c r="D45" s="37">
        <v>4380.6828800000003</v>
      </c>
    </row>
    <row r="46" spans="1:4" x14ac:dyDescent="0.3">
      <c r="A46" s="12" t="s">
        <v>85</v>
      </c>
      <c r="B46" s="37">
        <v>14657.491679999999</v>
      </c>
      <c r="C46" s="37">
        <v>1011.35113</v>
      </c>
      <c r="D46" s="37">
        <v>303.88895000000002</v>
      </c>
    </row>
    <row r="47" spans="1:4" x14ac:dyDescent="0.3">
      <c r="A47" s="12" t="s">
        <v>86</v>
      </c>
      <c r="B47" s="37">
        <v>255660.44760000001</v>
      </c>
      <c r="C47" s="37">
        <v>5749.9626799999996</v>
      </c>
      <c r="D47" s="37">
        <v>1484.7406800000001</v>
      </c>
    </row>
    <row r="48" spans="1:4" x14ac:dyDescent="0.3">
      <c r="A48" s="12" t="s">
        <v>87</v>
      </c>
      <c r="B48" s="37">
        <v>30824.568139999999</v>
      </c>
      <c r="C48" s="37">
        <v>18564.506839999998</v>
      </c>
      <c r="D48" s="37">
        <v>5468.5858699999999</v>
      </c>
    </row>
    <row r="49" spans="1:4" x14ac:dyDescent="0.3">
      <c r="A49" s="12" t="s">
        <v>88</v>
      </c>
      <c r="B49" s="37">
        <v>3894.9970199999998</v>
      </c>
      <c r="C49" s="37">
        <v>2922.3952100000001</v>
      </c>
      <c r="D49" s="37">
        <v>864.00189</v>
      </c>
    </row>
    <row r="50" spans="1:4" x14ac:dyDescent="0.3">
      <c r="A50" s="12" t="s">
        <v>89</v>
      </c>
      <c r="B50" s="37">
        <v>1537.25964</v>
      </c>
      <c r="C50" s="37">
        <v>1100</v>
      </c>
      <c r="D50" s="37">
        <v>364.5</v>
      </c>
    </row>
    <row r="51" spans="1:4" x14ac:dyDescent="0.3">
      <c r="A51" s="12" t="s">
        <v>90</v>
      </c>
      <c r="B51" s="37">
        <v>2785.8396600000001</v>
      </c>
      <c r="C51" s="37">
        <v>1904.1025199999999</v>
      </c>
      <c r="D51" s="37">
        <v>574.13672999999994</v>
      </c>
    </row>
    <row r="52" spans="1:4" x14ac:dyDescent="0.3">
      <c r="A52" s="12" t="s">
        <v>91</v>
      </c>
      <c r="B52" s="37">
        <v>1072.1867</v>
      </c>
      <c r="C52" s="37">
        <v>956.88549999999998</v>
      </c>
      <c r="D52" s="37"/>
    </row>
    <row r="53" spans="1:4" x14ac:dyDescent="0.3">
      <c r="A53" s="12" t="s">
        <v>92</v>
      </c>
      <c r="B53" s="37">
        <v>1344.3751600000001</v>
      </c>
      <c r="C53" s="37">
        <v>869.76192000000003</v>
      </c>
      <c r="D53" s="37">
        <v>257.60367000000002</v>
      </c>
    </row>
    <row r="54" spans="1:4" x14ac:dyDescent="0.3">
      <c r="A54" s="12" t="s">
        <v>93</v>
      </c>
      <c r="B54" s="37">
        <v>1388.61601</v>
      </c>
      <c r="C54" s="37">
        <v>957.29335000000003</v>
      </c>
      <c r="D54" s="37">
        <v>261.34109000000001</v>
      </c>
    </row>
    <row r="55" spans="1:4" x14ac:dyDescent="0.3">
      <c r="A55" s="12" t="s">
        <v>94</v>
      </c>
      <c r="B55" s="37">
        <v>4139.0347300000003</v>
      </c>
      <c r="C55" s="37">
        <v>2444.06513</v>
      </c>
      <c r="D55" s="37">
        <v>636.24086</v>
      </c>
    </row>
    <row r="56" spans="1:4" x14ac:dyDescent="0.3">
      <c r="A56" s="12" t="s">
        <v>95</v>
      </c>
      <c r="B56" s="37">
        <v>1249096.9684299999</v>
      </c>
      <c r="C56" s="37">
        <v>25412.708429999999</v>
      </c>
      <c r="D56" s="37">
        <v>7867.4135900000001</v>
      </c>
    </row>
    <row r="57" spans="1:4" ht="27.6" x14ac:dyDescent="0.3">
      <c r="A57" s="12" t="s">
        <v>96</v>
      </c>
      <c r="B57" s="37">
        <v>53.481090000000002</v>
      </c>
      <c r="C57" s="37">
        <v>36.25</v>
      </c>
      <c r="D57" s="37"/>
    </row>
    <row r="58" spans="1:4" x14ac:dyDescent="0.3">
      <c r="A58" s="12" t="s">
        <v>97</v>
      </c>
      <c r="B58" s="37">
        <v>11218.49626</v>
      </c>
      <c r="C58" s="37">
        <v>3184.5146300000001</v>
      </c>
      <c r="D58" s="37">
        <v>1248.91884</v>
      </c>
    </row>
    <row r="59" spans="1:4" x14ac:dyDescent="0.3">
      <c r="A59" s="12" t="s">
        <v>98</v>
      </c>
      <c r="B59" s="37">
        <v>78757.785359999994</v>
      </c>
      <c r="C59" s="37">
        <v>761.08500000000004</v>
      </c>
      <c r="D59" s="37">
        <v>638.13969999999995</v>
      </c>
    </row>
    <row r="60" spans="1:4" x14ac:dyDescent="0.3">
      <c r="A60" s="12" t="s">
        <v>99</v>
      </c>
      <c r="B60" s="37">
        <v>52544.79595</v>
      </c>
      <c r="C60" s="37">
        <v>15770.83714</v>
      </c>
      <c r="D60" s="37">
        <v>4760.9090900000001</v>
      </c>
    </row>
    <row r="61" spans="1:4" x14ac:dyDescent="0.3">
      <c r="A61" s="12" t="s">
        <v>100</v>
      </c>
      <c r="B61" s="37">
        <v>4455.0894600000001</v>
      </c>
      <c r="C61" s="37">
        <v>584.23929999999996</v>
      </c>
      <c r="D61" s="37"/>
    </row>
    <row r="62" spans="1:4" x14ac:dyDescent="0.3">
      <c r="A62" s="12" t="s">
        <v>101</v>
      </c>
      <c r="B62" s="37">
        <v>4609.7037099999998</v>
      </c>
      <c r="C62" s="37">
        <v>1492.89554</v>
      </c>
      <c r="D62" s="37">
        <v>445.30617000000001</v>
      </c>
    </row>
    <row r="63" spans="1:4" x14ac:dyDescent="0.3">
      <c r="A63" s="12" t="s">
        <v>102</v>
      </c>
      <c r="B63" s="37">
        <v>1261.6186700000001</v>
      </c>
      <c r="C63" s="37">
        <v>701.20209</v>
      </c>
      <c r="D63" s="37">
        <v>455.20078999999998</v>
      </c>
    </row>
    <row r="64" spans="1:4" x14ac:dyDescent="0.3">
      <c r="A64" s="12" t="s">
        <v>103</v>
      </c>
      <c r="B64" s="37">
        <v>22192.683199999999</v>
      </c>
      <c r="C64" s="37">
        <v>183.27880999999999</v>
      </c>
      <c r="D64" s="37">
        <v>291.57468</v>
      </c>
    </row>
    <row r="65" spans="1:4" x14ac:dyDescent="0.3">
      <c r="A65" s="12" t="s">
        <v>104</v>
      </c>
      <c r="B65" s="37">
        <v>721.25152000000003</v>
      </c>
      <c r="C65" s="37">
        <v>394.85464999999999</v>
      </c>
      <c r="D65" s="37">
        <v>116.18783999999999</v>
      </c>
    </row>
    <row r="66" spans="1:4" ht="27.6" x14ac:dyDescent="0.3">
      <c r="A66" s="12" t="s">
        <v>105</v>
      </c>
      <c r="B66" s="37">
        <v>10109.06429</v>
      </c>
      <c r="C66" s="37">
        <v>6986.8585700000003</v>
      </c>
      <c r="D66" s="37">
        <v>2088.3828699999999</v>
      </c>
    </row>
    <row r="67" spans="1:4" x14ac:dyDescent="0.3">
      <c r="A67" s="12" t="s">
        <v>106</v>
      </c>
      <c r="B67" s="37">
        <v>13309.563260000001</v>
      </c>
      <c r="C67" s="37">
        <v>480.06544000000002</v>
      </c>
      <c r="D67" s="37"/>
    </row>
    <row r="68" spans="1:4" x14ac:dyDescent="0.3">
      <c r="A68" s="12" t="s">
        <v>107</v>
      </c>
      <c r="B68" s="37">
        <v>174405.05452999999</v>
      </c>
      <c r="C68" s="37">
        <v>950.63005999999996</v>
      </c>
      <c r="D68" s="37">
        <v>760.14103</v>
      </c>
    </row>
    <row r="69" spans="1:4" x14ac:dyDescent="0.3">
      <c r="A69" s="27" t="s">
        <v>2</v>
      </c>
      <c r="B69" s="38">
        <v>5602721.8039199999</v>
      </c>
      <c r="C69" s="38">
        <v>216503.96077000001</v>
      </c>
      <c r="D69" s="38">
        <v>73124.537190000003</v>
      </c>
    </row>
  </sheetData>
  <mergeCells count="18">
    <mergeCell ref="A26:A27"/>
    <mergeCell ref="B26:B27"/>
    <mergeCell ref="C26:D26"/>
    <mergeCell ref="A6:C6"/>
    <mergeCell ref="A7:C7"/>
    <mergeCell ref="A8:C8"/>
    <mergeCell ref="A9:C9"/>
    <mergeCell ref="A10:C10"/>
    <mergeCell ref="A12:C12"/>
    <mergeCell ref="A13:C13"/>
    <mergeCell ref="A14:C14"/>
    <mergeCell ref="A16:C16"/>
    <mergeCell ref="A17:C17"/>
    <mergeCell ref="A15:C15"/>
    <mergeCell ref="A1:D1"/>
    <mergeCell ref="A2:D2"/>
    <mergeCell ref="A5:C5"/>
    <mergeCell ref="A11:C11"/>
  </mergeCells>
  <pageMargins left="0.70866141732283472" right="0.48" top="0.2" bottom="0.31" header="0.2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view="pageBreakPreview" zoomScaleNormal="100" zoomScaleSheetLayoutView="100" workbookViewId="0">
      <selection activeCell="C8" sqref="C8"/>
    </sheetView>
  </sheetViews>
  <sheetFormatPr defaultRowHeight="14.4" x14ac:dyDescent="0.3"/>
  <cols>
    <col min="1" max="1" width="38.33203125" customWidth="1"/>
    <col min="2" max="2" width="13.109375" customWidth="1"/>
    <col min="3" max="3" width="13.6640625" customWidth="1"/>
    <col min="4" max="5" width="13.109375" customWidth="1"/>
    <col min="6" max="6" width="13.44140625" customWidth="1"/>
    <col min="7" max="7" width="13.77734375" customWidth="1"/>
    <col min="8" max="8" width="14.33203125" customWidth="1"/>
    <col min="9" max="9" width="13.44140625" customWidth="1"/>
    <col min="10" max="10" width="12.6640625" customWidth="1"/>
    <col min="11" max="11" width="11" customWidth="1"/>
    <col min="12" max="12" width="11.88671875" customWidth="1"/>
    <col min="13" max="13" width="14" customWidth="1"/>
    <col min="14" max="14" width="13.6640625" customWidth="1"/>
    <col min="15" max="15" width="13.44140625" customWidth="1"/>
    <col min="16" max="16" width="11" customWidth="1"/>
  </cols>
  <sheetData>
    <row r="1" spans="1:20" s="17" customFormat="1" ht="15.6" x14ac:dyDescent="0.3">
      <c r="A1" s="20"/>
      <c r="C1" s="18" t="s">
        <v>8</v>
      </c>
    </row>
    <row r="2" spans="1:20" x14ac:dyDescent="0.3">
      <c r="A2" s="21" t="str">
        <f>TEXT(EndData2,"[$-FC19]ДД.ММ.ГГГ")</f>
        <v>00.01.1900</v>
      </c>
      <c r="C2" s="13"/>
      <c r="P2" s="15" t="s">
        <v>7</v>
      </c>
    </row>
    <row r="3" spans="1:20" s="16" customFormat="1" ht="52.8" x14ac:dyDescent="0.25">
      <c r="A3" s="19" t="s">
        <v>18</v>
      </c>
      <c r="B3" s="35" t="s">
        <v>19</v>
      </c>
      <c r="C3" s="36" t="s">
        <v>20</v>
      </c>
      <c r="D3" s="36" t="s">
        <v>21</v>
      </c>
      <c r="E3" s="36" t="s">
        <v>22</v>
      </c>
      <c r="F3" s="36" t="s">
        <v>23</v>
      </c>
      <c r="G3" s="36" t="s">
        <v>24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29</v>
      </c>
      <c r="M3" s="36" t="s">
        <v>30</v>
      </c>
      <c r="N3" s="36" t="s">
        <v>31</v>
      </c>
      <c r="O3" s="36" t="s">
        <v>32</v>
      </c>
      <c r="P3" s="14" t="s">
        <v>6</v>
      </c>
    </row>
    <row r="4" spans="1:20" ht="41.4" x14ac:dyDescent="0.3">
      <c r="A4" s="34" t="s">
        <v>35</v>
      </c>
      <c r="B4" s="39"/>
      <c r="C4" s="39">
        <v>18351.832999999999</v>
      </c>
      <c r="D4" s="39">
        <v>31610.332999999999</v>
      </c>
      <c r="E4" s="39"/>
      <c r="F4" s="39">
        <v>300</v>
      </c>
      <c r="G4" s="39">
        <v>28568.833340000001</v>
      </c>
      <c r="H4" s="39">
        <v>1000</v>
      </c>
      <c r="I4" s="39">
        <v>8000</v>
      </c>
      <c r="J4" s="39">
        <v>6726.7489999999998</v>
      </c>
      <c r="K4" s="39">
        <v>5835.25</v>
      </c>
      <c r="L4" s="39"/>
      <c r="M4" s="39">
        <v>586.91666999999995</v>
      </c>
      <c r="N4" s="39">
        <v>15653.915999999999</v>
      </c>
      <c r="O4" s="39"/>
      <c r="P4" s="40">
        <v>116633.83100999999</v>
      </c>
      <c r="Q4" s="33"/>
      <c r="R4" s="33"/>
      <c r="S4" s="33"/>
      <c r="T4" s="33"/>
    </row>
    <row r="5" spans="1:20" ht="41.4" x14ac:dyDescent="0.3">
      <c r="A5" s="34" t="s">
        <v>36</v>
      </c>
      <c r="B5" s="39">
        <v>1252.5</v>
      </c>
      <c r="C5" s="39">
        <v>150498.91800000001</v>
      </c>
      <c r="D5" s="39">
        <v>1250.028</v>
      </c>
      <c r="E5" s="39"/>
      <c r="F5" s="39"/>
      <c r="G5" s="39">
        <v>37875.166669999999</v>
      </c>
      <c r="H5" s="39"/>
      <c r="I5" s="39">
        <v>100</v>
      </c>
      <c r="J5" s="39">
        <v>735.79100000000005</v>
      </c>
      <c r="K5" s="39">
        <v>1700</v>
      </c>
      <c r="L5" s="39"/>
      <c r="M5" s="39"/>
      <c r="N5" s="39">
        <v>1010</v>
      </c>
      <c r="O5" s="39"/>
      <c r="P5" s="40">
        <v>194422.40367</v>
      </c>
      <c r="Q5" s="33"/>
      <c r="R5" s="33"/>
      <c r="S5" s="33"/>
      <c r="T5" s="33"/>
    </row>
    <row r="6" spans="1:20" ht="41.4" x14ac:dyDescent="0.3">
      <c r="A6" s="34" t="s">
        <v>37</v>
      </c>
      <c r="B6" s="39">
        <v>96843.214049999995</v>
      </c>
      <c r="C6" s="39">
        <v>65974.047999999995</v>
      </c>
      <c r="D6" s="39">
        <v>4013.0830000000001</v>
      </c>
      <c r="E6" s="39"/>
      <c r="F6" s="39"/>
      <c r="G6" s="39">
        <v>16619.083330000001</v>
      </c>
      <c r="H6" s="39"/>
      <c r="I6" s="39">
        <v>3571.1</v>
      </c>
      <c r="J6" s="39">
        <v>37525.192000000003</v>
      </c>
      <c r="K6" s="39">
        <v>5321.08</v>
      </c>
      <c r="L6" s="39"/>
      <c r="M6" s="39"/>
      <c r="N6" s="39">
        <v>6398</v>
      </c>
      <c r="O6" s="39"/>
      <c r="P6" s="40">
        <v>236264.80038</v>
      </c>
      <c r="Q6" s="33"/>
      <c r="R6" s="33"/>
      <c r="S6" s="33"/>
      <c r="T6" s="33"/>
    </row>
    <row r="7" spans="1:20" ht="124.2" x14ac:dyDescent="0.3">
      <c r="A7" s="34" t="s">
        <v>38</v>
      </c>
      <c r="B7" s="39">
        <v>250</v>
      </c>
      <c r="C7" s="39">
        <v>474.286</v>
      </c>
      <c r="D7" s="39">
        <v>304.714</v>
      </c>
      <c r="E7" s="39"/>
      <c r="F7" s="39">
        <v>77</v>
      </c>
      <c r="G7" s="39">
        <v>137.143</v>
      </c>
      <c r="H7" s="39"/>
      <c r="I7" s="39">
        <v>1129.232</v>
      </c>
      <c r="J7" s="39">
        <v>487.04295999999999</v>
      </c>
      <c r="K7" s="39">
        <v>695.52300000000002</v>
      </c>
      <c r="L7" s="39">
        <v>1454.5709999999999</v>
      </c>
      <c r="M7" s="39">
        <v>3277.4384399999999</v>
      </c>
      <c r="N7" s="39">
        <v>1360.5956200000001</v>
      </c>
      <c r="O7" s="39"/>
      <c r="P7" s="40">
        <v>9647.5460199999998</v>
      </c>
      <c r="Q7" s="33"/>
      <c r="R7" s="33"/>
      <c r="S7" s="33"/>
      <c r="T7" s="33"/>
    </row>
    <row r="8" spans="1:20" ht="55.2" x14ac:dyDescent="0.3">
      <c r="A8" s="34" t="s">
        <v>39</v>
      </c>
      <c r="B8" s="39"/>
      <c r="C8" s="39"/>
      <c r="D8" s="39"/>
      <c r="E8" s="39"/>
      <c r="F8" s="39"/>
      <c r="G8" s="39"/>
      <c r="H8" s="39"/>
      <c r="I8" s="39"/>
      <c r="J8" s="39"/>
      <c r="K8" s="39">
        <v>10000</v>
      </c>
      <c r="L8" s="39"/>
      <c r="M8" s="39"/>
      <c r="N8" s="39"/>
      <c r="O8" s="39"/>
      <c r="P8" s="40">
        <v>10000</v>
      </c>
      <c r="Q8" s="33"/>
      <c r="R8" s="33"/>
      <c r="S8" s="33"/>
      <c r="T8" s="33"/>
    </row>
    <row r="9" spans="1:20" ht="96.6" x14ac:dyDescent="0.3">
      <c r="A9" s="34" t="s">
        <v>40</v>
      </c>
      <c r="B9" s="39">
        <v>132.5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>
        <v>132.5</v>
      </c>
      <c r="Q9" s="33"/>
      <c r="R9" s="33"/>
      <c r="S9" s="33"/>
      <c r="T9" s="33"/>
    </row>
    <row r="10" spans="1:20" ht="82.8" x14ac:dyDescent="0.3">
      <c r="A10" s="34" t="s">
        <v>41</v>
      </c>
      <c r="B10" s="39"/>
      <c r="C10" s="39">
        <v>4417.6670000000004</v>
      </c>
      <c r="D10" s="39">
        <v>652.75</v>
      </c>
      <c r="E10" s="39">
        <v>505</v>
      </c>
      <c r="F10" s="39">
        <v>169.1</v>
      </c>
      <c r="G10" s="39">
        <v>654.33333000000005</v>
      </c>
      <c r="H10" s="39">
        <v>200</v>
      </c>
      <c r="I10" s="39">
        <v>50</v>
      </c>
      <c r="J10" s="39"/>
      <c r="K10" s="39"/>
      <c r="L10" s="39">
        <v>266.83332999999999</v>
      </c>
      <c r="M10" s="39">
        <v>249.5</v>
      </c>
      <c r="N10" s="39">
        <v>247.083</v>
      </c>
      <c r="O10" s="39">
        <v>164.2</v>
      </c>
      <c r="P10" s="40">
        <v>7576.46666</v>
      </c>
      <c r="Q10" s="33"/>
      <c r="R10" s="33"/>
      <c r="S10" s="33"/>
      <c r="T10" s="33"/>
    </row>
    <row r="11" spans="1:20" ht="96.6" x14ac:dyDescent="0.3">
      <c r="A11" s="34" t="s">
        <v>42</v>
      </c>
      <c r="B11" s="39">
        <v>193.5</v>
      </c>
      <c r="C11" s="39">
        <v>335.17705999999998</v>
      </c>
      <c r="D11" s="39">
        <v>179.166</v>
      </c>
      <c r="E11" s="39">
        <v>85</v>
      </c>
      <c r="F11" s="39"/>
      <c r="G11" s="39">
        <v>89.583330000000004</v>
      </c>
      <c r="H11" s="39"/>
      <c r="I11" s="39">
        <v>78</v>
      </c>
      <c r="J11" s="39">
        <v>125.732</v>
      </c>
      <c r="K11" s="39">
        <v>62.5</v>
      </c>
      <c r="L11" s="39">
        <v>66.5</v>
      </c>
      <c r="M11" s="39">
        <v>277.2</v>
      </c>
      <c r="N11" s="39">
        <v>84.664000000000001</v>
      </c>
      <c r="O11" s="39">
        <v>81.817999999999998</v>
      </c>
      <c r="P11" s="40">
        <v>1658.8403900000001</v>
      </c>
      <c r="Q11" s="33"/>
      <c r="R11" s="33"/>
      <c r="S11" s="33"/>
      <c r="T11" s="33"/>
    </row>
    <row r="12" spans="1:20" ht="69" x14ac:dyDescent="0.3">
      <c r="A12" s="34" t="s">
        <v>43</v>
      </c>
      <c r="B12" s="39">
        <v>246.3</v>
      </c>
      <c r="C12" s="39">
        <v>504.36</v>
      </c>
      <c r="D12" s="39">
        <v>250</v>
      </c>
      <c r="E12" s="39">
        <v>280</v>
      </c>
      <c r="F12" s="39">
        <v>76.834999999999994</v>
      </c>
      <c r="G12" s="39">
        <v>400</v>
      </c>
      <c r="H12" s="39">
        <v>67.986999999999995</v>
      </c>
      <c r="I12" s="39">
        <v>31.745999999999999</v>
      </c>
      <c r="J12" s="39">
        <v>381</v>
      </c>
      <c r="K12" s="39">
        <v>72.5</v>
      </c>
      <c r="L12" s="39">
        <v>70</v>
      </c>
      <c r="M12" s="39"/>
      <c r="N12" s="39">
        <v>69.599999999999994</v>
      </c>
      <c r="O12" s="39">
        <v>69.001000000000005</v>
      </c>
      <c r="P12" s="40">
        <v>2519.3290000000002</v>
      </c>
      <c r="Q12" s="33"/>
      <c r="R12" s="33"/>
      <c r="S12" s="33"/>
      <c r="T12" s="33"/>
    </row>
    <row r="13" spans="1:20" ht="82.8" x14ac:dyDescent="0.3">
      <c r="A13" s="34" t="s">
        <v>44</v>
      </c>
      <c r="B13" s="39">
        <v>1326.09</v>
      </c>
      <c r="C13" s="39">
        <v>924.86500000000001</v>
      </c>
      <c r="D13" s="39">
        <v>225</v>
      </c>
      <c r="E13" s="39">
        <v>180</v>
      </c>
      <c r="F13" s="39">
        <v>38.42</v>
      </c>
      <c r="G13" s="39">
        <v>230</v>
      </c>
      <c r="H13" s="39">
        <v>109</v>
      </c>
      <c r="I13" s="39">
        <v>99.445999999999998</v>
      </c>
      <c r="J13" s="39">
        <v>484.75</v>
      </c>
      <c r="K13" s="39">
        <v>35</v>
      </c>
      <c r="L13" s="39">
        <v>224</v>
      </c>
      <c r="M13" s="39">
        <v>147</v>
      </c>
      <c r="N13" s="39">
        <v>282.94499999999999</v>
      </c>
      <c r="O13" s="39">
        <v>221.11433</v>
      </c>
      <c r="P13" s="40">
        <v>4527.63033</v>
      </c>
      <c r="Q13" s="33"/>
      <c r="R13" s="33"/>
      <c r="S13" s="33"/>
      <c r="T13" s="33"/>
    </row>
    <row r="14" spans="1:20" ht="124.2" x14ac:dyDescent="0.3">
      <c r="A14" s="34" t="s">
        <v>45</v>
      </c>
      <c r="B14" s="39">
        <v>6732.9263700000001</v>
      </c>
      <c r="C14" s="39">
        <v>340</v>
      </c>
      <c r="D14" s="39">
        <v>204.84</v>
      </c>
      <c r="E14" s="39"/>
      <c r="F14" s="39"/>
      <c r="G14" s="39"/>
      <c r="H14" s="39"/>
      <c r="I14" s="39"/>
      <c r="J14" s="39">
        <v>80</v>
      </c>
      <c r="K14" s="39"/>
      <c r="L14" s="39"/>
      <c r="M14" s="39"/>
      <c r="N14" s="39"/>
      <c r="O14" s="39"/>
      <c r="P14" s="40">
        <v>7357.7663700000003</v>
      </c>
      <c r="Q14" s="33"/>
      <c r="R14" s="33"/>
      <c r="S14" s="33"/>
      <c r="T14" s="33"/>
    </row>
    <row r="15" spans="1:20" ht="110.4" x14ac:dyDescent="0.3">
      <c r="A15" s="34" t="s">
        <v>46</v>
      </c>
      <c r="B15" s="39">
        <v>238</v>
      </c>
      <c r="C15" s="39">
        <v>264</v>
      </c>
      <c r="D15" s="39"/>
      <c r="E15" s="39"/>
      <c r="F15" s="39"/>
      <c r="G15" s="39">
        <v>48</v>
      </c>
      <c r="H15" s="39"/>
      <c r="I15" s="39"/>
      <c r="J15" s="39">
        <v>57</v>
      </c>
      <c r="K15" s="39"/>
      <c r="L15" s="39"/>
      <c r="M15" s="39"/>
      <c r="N15" s="39"/>
      <c r="O15" s="39"/>
      <c r="P15" s="40">
        <v>607</v>
      </c>
      <c r="Q15" s="33"/>
      <c r="R15" s="33"/>
      <c r="S15" s="33"/>
      <c r="T15" s="33"/>
    </row>
    <row r="16" spans="1:20" ht="358.8" x14ac:dyDescent="0.3">
      <c r="A16" s="34" t="s">
        <v>47</v>
      </c>
      <c r="B16" s="39">
        <v>15000</v>
      </c>
      <c r="C16" s="39">
        <v>13675.38276</v>
      </c>
      <c r="D16" s="39"/>
      <c r="E16" s="39">
        <v>3100</v>
      </c>
      <c r="F16" s="39"/>
      <c r="G16" s="39">
        <v>4200</v>
      </c>
      <c r="H16" s="39">
        <v>883</v>
      </c>
      <c r="I16" s="39">
        <v>141</v>
      </c>
      <c r="J16" s="39">
        <v>4600</v>
      </c>
      <c r="K16" s="39">
        <v>1200</v>
      </c>
      <c r="L16" s="39">
        <v>1400</v>
      </c>
      <c r="M16" s="39">
        <v>1600</v>
      </c>
      <c r="N16" s="39">
        <v>3556.4</v>
      </c>
      <c r="O16" s="39">
        <v>1750</v>
      </c>
      <c r="P16" s="40">
        <v>51105.782760000002</v>
      </c>
      <c r="Q16" s="33"/>
      <c r="R16" s="33"/>
      <c r="S16" s="33"/>
      <c r="T16" s="33"/>
    </row>
    <row r="17" spans="1:20" ht="179.4" x14ac:dyDescent="0.3">
      <c r="A17" s="34" t="s">
        <v>48</v>
      </c>
      <c r="B17" s="39">
        <v>260000</v>
      </c>
      <c r="C17" s="39">
        <v>200672</v>
      </c>
      <c r="D17" s="39">
        <v>54279.795599999998</v>
      </c>
      <c r="E17" s="39">
        <v>36660</v>
      </c>
      <c r="F17" s="39">
        <v>13805.5</v>
      </c>
      <c r="G17" s="39">
        <v>28215.392</v>
      </c>
      <c r="H17" s="39">
        <v>24169.047999999999</v>
      </c>
      <c r="I17" s="39">
        <v>10081</v>
      </c>
      <c r="J17" s="39">
        <v>65354.239999999998</v>
      </c>
      <c r="K17" s="39">
        <v>19796.296999999999</v>
      </c>
      <c r="L17" s="39">
        <v>27200</v>
      </c>
      <c r="M17" s="39"/>
      <c r="N17" s="39">
        <v>63010</v>
      </c>
      <c r="O17" s="39">
        <v>40528.946000000004</v>
      </c>
      <c r="P17" s="40">
        <v>843772.21860000002</v>
      </c>
      <c r="Q17" s="33"/>
      <c r="R17" s="33"/>
      <c r="S17" s="33"/>
      <c r="T17" s="33"/>
    </row>
    <row r="18" spans="1:20" ht="110.4" x14ac:dyDescent="0.3">
      <c r="A18" s="34" t="s">
        <v>49</v>
      </c>
      <c r="B18" s="39">
        <v>21944.025000000001</v>
      </c>
      <c r="C18" s="39">
        <v>7329.0249999999996</v>
      </c>
      <c r="D18" s="39">
        <v>1352.5840000000001</v>
      </c>
      <c r="E18" s="39">
        <v>1600</v>
      </c>
      <c r="F18" s="39">
        <v>300</v>
      </c>
      <c r="G18" s="39">
        <v>229.5</v>
      </c>
      <c r="H18" s="39">
        <v>600</v>
      </c>
      <c r="I18" s="39">
        <v>112</v>
      </c>
      <c r="J18" s="39">
        <v>1675</v>
      </c>
      <c r="K18" s="39">
        <v>1090</v>
      </c>
      <c r="L18" s="39">
        <v>3534.3</v>
      </c>
      <c r="M18" s="39"/>
      <c r="N18" s="39">
        <v>2200</v>
      </c>
      <c r="O18" s="39">
        <v>600</v>
      </c>
      <c r="P18" s="40">
        <v>42566.434000000001</v>
      </c>
      <c r="Q18" s="33"/>
      <c r="R18" s="33"/>
      <c r="S18" s="33"/>
      <c r="T18" s="33"/>
    </row>
    <row r="19" spans="1:20" ht="151.80000000000001" x14ac:dyDescent="0.3">
      <c r="A19" s="34" t="s">
        <v>50</v>
      </c>
      <c r="B19" s="39">
        <v>178.0651</v>
      </c>
      <c r="C19" s="39">
        <v>18.618600000000001</v>
      </c>
      <c r="D19" s="39"/>
      <c r="E19" s="39"/>
      <c r="F19" s="39"/>
      <c r="G19" s="39"/>
      <c r="H19" s="39">
        <v>3.7250000000000001</v>
      </c>
      <c r="I19" s="39"/>
      <c r="J19" s="39">
        <v>3.7250000000000001</v>
      </c>
      <c r="K19" s="39">
        <v>4.0101599999999999</v>
      </c>
      <c r="L19" s="39"/>
      <c r="M19" s="39"/>
      <c r="N19" s="39"/>
      <c r="O19" s="39"/>
      <c r="P19" s="40">
        <v>208.14385999999999</v>
      </c>
      <c r="Q19" s="33"/>
      <c r="R19" s="33"/>
      <c r="S19" s="33"/>
      <c r="T19" s="33"/>
    </row>
    <row r="20" spans="1:20" ht="138" x14ac:dyDescent="0.3">
      <c r="A20" s="34" t="s">
        <v>51</v>
      </c>
      <c r="B20" s="39">
        <v>8085.4</v>
      </c>
      <c r="C20" s="39">
        <v>540</v>
      </c>
      <c r="D20" s="39">
        <v>103</v>
      </c>
      <c r="E20" s="39"/>
      <c r="F20" s="39">
        <v>105</v>
      </c>
      <c r="G20" s="39">
        <v>247</v>
      </c>
      <c r="H20" s="39">
        <v>50.722999999999999</v>
      </c>
      <c r="I20" s="39">
        <v>40</v>
      </c>
      <c r="J20" s="39">
        <v>206</v>
      </c>
      <c r="K20" s="39">
        <v>308</v>
      </c>
      <c r="L20" s="39">
        <v>400</v>
      </c>
      <c r="M20" s="39"/>
      <c r="N20" s="39">
        <v>366.25</v>
      </c>
      <c r="O20" s="39">
        <v>390.01760000000002</v>
      </c>
      <c r="P20" s="40">
        <v>10841.390600000001</v>
      </c>
      <c r="Q20" s="33"/>
      <c r="R20" s="33"/>
      <c r="S20" s="33"/>
      <c r="T20" s="33"/>
    </row>
    <row r="21" spans="1:20" ht="55.2" x14ac:dyDescent="0.3">
      <c r="A21" s="34" t="s">
        <v>52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>
        <v>30</v>
      </c>
      <c r="O21" s="39"/>
      <c r="P21" s="40">
        <v>30</v>
      </c>
      <c r="Q21" s="33"/>
      <c r="R21" s="33"/>
      <c r="S21" s="33"/>
      <c r="T21" s="33"/>
    </row>
    <row r="22" spans="1:20" ht="138" x14ac:dyDescent="0.3">
      <c r="A22" s="34" t="s">
        <v>53</v>
      </c>
      <c r="B22" s="39">
        <v>61161.02648</v>
      </c>
      <c r="C22" s="39">
        <v>80154.5</v>
      </c>
      <c r="D22" s="39">
        <v>12478.572</v>
      </c>
      <c r="E22" s="39">
        <v>11200</v>
      </c>
      <c r="F22" s="39">
        <v>1881.915</v>
      </c>
      <c r="G22" s="39">
        <v>11856.8</v>
      </c>
      <c r="H22" s="39">
        <v>3154.6660000000002</v>
      </c>
      <c r="I22" s="39">
        <v>1456</v>
      </c>
      <c r="J22" s="39">
        <v>34040.345999999998</v>
      </c>
      <c r="K22" s="39">
        <v>4159.5</v>
      </c>
      <c r="L22" s="39">
        <v>6961.2</v>
      </c>
      <c r="M22" s="39"/>
      <c r="N22" s="39">
        <v>10970</v>
      </c>
      <c r="O22" s="39">
        <v>6034.1959999999999</v>
      </c>
      <c r="P22" s="40">
        <v>245508.72148000001</v>
      </c>
      <c r="Q22" s="33"/>
      <c r="R22" s="33"/>
      <c r="S22" s="33"/>
      <c r="T22" s="33"/>
    </row>
    <row r="23" spans="1:20" ht="82.8" x14ac:dyDescent="0.3">
      <c r="A23" s="34" t="s">
        <v>54</v>
      </c>
      <c r="B23" s="39">
        <v>2375.55717</v>
      </c>
      <c r="C23" s="39">
        <v>1560</v>
      </c>
      <c r="D23" s="39">
        <v>172.166</v>
      </c>
      <c r="E23" s="39">
        <v>1244.3</v>
      </c>
      <c r="F23" s="39"/>
      <c r="G23" s="39">
        <v>1500</v>
      </c>
      <c r="H23" s="39">
        <v>107.22356000000001</v>
      </c>
      <c r="I23" s="39"/>
      <c r="J23" s="39">
        <v>1461.8795399999999</v>
      </c>
      <c r="K23" s="39">
        <v>303</v>
      </c>
      <c r="L23" s="39">
        <v>259</v>
      </c>
      <c r="M23" s="39">
        <v>605.17499999999995</v>
      </c>
      <c r="N23" s="39">
        <v>1205.8199500000001</v>
      </c>
      <c r="O23" s="39">
        <v>1711.3910000000001</v>
      </c>
      <c r="P23" s="40">
        <v>12505.512220000001</v>
      </c>
      <c r="Q23" s="33"/>
      <c r="R23" s="33"/>
      <c r="S23" s="33"/>
      <c r="T23" s="33"/>
    </row>
    <row r="24" spans="1:20" ht="110.4" x14ac:dyDescent="0.3">
      <c r="A24" s="34" t="s">
        <v>55</v>
      </c>
      <c r="B24" s="39">
        <v>7725.5355600000003</v>
      </c>
      <c r="C24" s="39">
        <v>4232.6909999999998</v>
      </c>
      <c r="D24" s="39">
        <v>606</v>
      </c>
      <c r="E24" s="39">
        <v>477.4</v>
      </c>
      <c r="F24" s="39">
        <v>70</v>
      </c>
      <c r="G24" s="39">
        <v>155.47999999999999</v>
      </c>
      <c r="H24" s="39">
        <v>302.85700000000003</v>
      </c>
      <c r="I24" s="39">
        <v>110</v>
      </c>
      <c r="J24" s="39">
        <v>1123.626</v>
      </c>
      <c r="K24" s="39">
        <v>244.28399999999999</v>
      </c>
      <c r="L24" s="39">
        <v>100</v>
      </c>
      <c r="M24" s="39"/>
      <c r="N24" s="39">
        <v>322</v>
      </c>
      <c r="O24" s="39">
        <v>357.58057000000002</v>
      </c>
      <c r="P24" s="40">
        <v>15827.45413</v>
      </c>
      <c r="Q24" s="33"/>
      <c r="R24" s="33"/>
      <c r="S24" s="33"/>
      <c r="T24" s="33"/>
    </row>
    <row r="25" spans="1:20" ht="96.6" x14ac:dyDescent="0.3">
      <c r="A25" s="34" t="s">
        <v>56</v>
      </c>
      <c r="B25" s="39">
        <v>658.28574000000003</v>
      </c>
      <c r="C25" s="39">
        <v>1566.63735</v>
      </c>
      <c r="D25" s="39"/>
      <c r="E25" s="39"/>
      <c r="F25" s="39"/>
      <c r="G25" s="39">
        <v>344.34165999999999</v>
      </c>
      <c r="H25" s="39">
        <v>244.51</v>
      </c>
      <c r="I25" s="39"/>
      <c r="J25" s="39">
        <v>10.763</v>
      </c>
      <c r="K25" s="39"/>
      <c r="L25" s="39"/>
      <c r="M25" s="39"/>
      <c r="N25" s="39">
        <v>267.81200000000001</v>
      </c>
      <c r="O25" s="39"/>
      <c r="P25" s="40">
        <v>3092.3497499999999</v>
      </c>
      <c r="Q25" s="33"/>
      <c r="R25" s="33"/>
      <c r="S25" s="33"/>
      <c r="T25" s="33"/>
    </row>
    <row r="26" spans="1:20" ht="96.6" x14ac:dyDescent="0.3">
      <c r="A26" s="34" t="s">
        <v>57</v>
      </c>
      <c r="B26" s="39">
        <v>22351.302500000002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>
        <v>22351.302500000002</v>
      </c>
      <c r="Q26" s="33"/>
      <c r="R26" s="33"/>
      <c r="S26" s="33"/>
      <c r="T26" s="33"/>
    </row>
    <row r="27" spans="1:20" ht="193.2" x14ac:dyDescent="0.3">
      <c r="A27" s="34" t="s">
        <v>58</v>
      </c>
      <c r="B27" s="39">
        <v>325.5</v>
      </c>
      <c r="C27" s="39">
        <v>356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>
        <v>681.5</v>
      </c>
      <c r="Q27" s="33"/>
      <c r="R27" s="33"/>
      <c r="S27" s="33"/>
      <c r="T27" s="33"/>
    </row>
    <row r="28" spans="1:20" ht="41.4" x14ac:dyDescent="0.3">
      <c r="A28" s="34" t="s">
        <v>59</v>
      </c>
      <c r="B28" s="39"/>
      <c r="C28" s="39"/>
      <c r="D28" s="39"/>
      <c r="E28" s="39"/>
      <c r="F28" s="39"/>
      <c r="G28" s="39"/>
      <c r="H28" s="39">
        <v>103.25</v>
      </c>
      <c r="I28" s="39"/>
      <c r="J28" s="39"/>
      <c r="K28" s="39">
        <v>1</v>
      </c>
      <c r="L28" s="39">
        <v>4.5640999999999998</v>
      </c>
      <c r="M28" s="39"/>
      <c r="N28" s="39"/>
      <c r="O28" s="39">
        <v>53.075049999999997</v>
      </c>
      <c r="P28" s="40">
        <v>161.88915</v>
      </c>
      <c r="Q28" s="33"/>
      <c r="R28" s="33"/>
      <c r="S28" s="33"/>
      <c r="T28" s="33"/>
    </row>
    <row r="29" spans="1:20" ht="41.4" x14ac:dyDescent="0.3">
      <c r="A29" s="34" t="s">
        <v>60</v>
      </c>
      <c r="B29" s="39"/>
      <c r="C29" s="39">
        <v>28.80659</v>
      </c>
      <c r="D29" s="39"/>
      <c r="E29" s="39"/>
      <c r="F29" s="39"/>
      <c r="G29" s="39">
        <v>28.80659</v>
      </c>
      <c r="H29" s="39"/>
      <c r="I29" s="39"/>
      <c r="J29" s="39">
        <v>57.61318</v>
      </c>
      <c r="K29" s="39"/>
      <c r="L29" s="39">
        <v>28.80659</v>
      </c>
      <c r="M29" s="39"/>
      <c r="N29" s="39"/>
      <c r="O29" s="39">
        <v>27.967569999999998</v>
      </c>
      <c r="P29" s="40">
        <v>172.00051999999999</v>
      </c>
      <c r="Q29" s="33"/>
      <c r="R29" s="33"/>
      <c r="S29" s="33"/>
      <c r="T29" s="33"/>
    </row>
    <row r="30" spans="1:20" ht="27.6" x14ac:dyDescent="0.3">
      <c r="A30" s="34" t="s">
        <v>61</v>
      </c>
      <c r="B30" s="39">
        <v>1413.72739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>
        <v>1413.72739</v>
      </c>
      <c r="Q30" s="33"/>
      <c r="R30" s="33"/>
      <c r="S30" s="33"/>
      <c r="T30" s="33"/>
    </row>
    <row r="31" spans="1:20" ht="69" x14ac:dyDescent="0.3">
      <c r="A31" s="34" t="s">
        <v>62</v>
      </c>
      <c r="B31" s="39"/>
      <c r="C31" s="39"/>
      <c r="D31" s="39"/>
      <c r="E31" s="39"/>
      <c r="F31" s="39"/>
      <c r="G31" s="39">
        <v>384.86718000000002</v>
      </c>
      <c r="H31" s="39"/>
      <c r="I31" s="39"/>
      <c r="J31" s="39">
        <v>334.29532999999998</v>
      </c>
      <c r="K31" s="39"/>
      <c r="L31" s="39"/>
      <c r="M31" s="39"/>
      <c r="N31" s="39"/>
      <c r="O31" s="39"/>
      <c r="P31" s="40">
        <v>719.16251</v>
      </c>
      <c r="Q31" s="33"/>
      <c r="R31" s="33"/>
      <c r="S31" s="33"/>
      <c r="T31" s="33"/>
    </row>
    <row r="32" spans="1:20" ht="55.2" x14ac:dyDescent="0.3">
      <c r="A32" s="34" t="s">
        <v>63</v>
      </c>
      <c r="B32" s="39"/>
      <c r="C32" s="39"/>
      <c r="D32" s="39">
        <v>210.26121000000001</v>
      </c>
      <c r="E32" s="39">
        <v>174.84272999999999</v>
      </c>
      <c r="F32" s="39">
        <v>119.54423</v>
      </c>
      <c r="G32" s="39">
        <v>70.559200000000004</v>
      </c>
      <c r="H32" s="39"/>
      <c r="I32" s="39">
        <v>9.9377499999999994</v>
      </c>
      <c r="J32" s="39">
        <v>188.57486</v>
      </c>
      <c r="K32" s="39"/>
      <c r="L32" s="39">
        <v>177.48667</v>
      </c>
      <c r="M32" s="39">
        <v>30.7</v>
      </c>
      <c r="N32" s="39">
        <v>62.453409999999998</v>
      </c>
      <c r="O32" s="39">
        <v>6.2158800000000003</v>
      </c>
      <c r="P32" s="40">
        <v>1050.5759399999999</v>
      </c>
      <c r="Q32" s="33"/>
      <c r="R32" s="33"/>
      <c r="S32" s="33"/>
      <c r="T32" s="33"/>
    </row>
    <row r="33" spans="1:20" ht="41.4" x14ac:dyDescent="0.3">
      <c r="A33" s="34" t="s">
        <v>64</v>
      </c>
      <c r="B33" s="39"/>
      <c r="C33" s="39">
        <v>62.05498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>
        <v>62.05498</v>
      </c>
      <c r="Q33" s="33"/>
      <c r="R33" s="33"/>
      <c r="S33" s="33"/>
      <c r="T33" s="33"/>
    </row>
    <row r="34" spans="1:20" ht="27.6" x14ac:dyDescent="0.3">
      <c r="A34" s="34" t="s">
        <v>65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>
        <v>488.56794000000002</v>
      </c>
      <c r="O34" s="39"/>
      <c r="P34" s="40">
        <v>488.56794000000002</v>
      </c>
      <c r="Q34" s="33"/>
      <c r="R34" s="33"/>
      <c r="S34" s="33"/>
      <c r="T34" s="33"/>
    </row>
    <row r="35" spans="1:20" x14ac:dyDescent="0.3">
      <c r="A35" s="31" t="s">
        <v>66</v>
      </c>
      <c r="B35" s="40">
        <v>508433.45536000002</v>
      </c>
      <c r="C35" s="40">
        <v>552280.87034000002</v>
      </c>
      <c r="D35" s="40">
        <v>107892.29281</v>
      </c>
      <c r="E35" s="40">
        <v>55506.542730000001</v>
      </c>
      <c r="F35" s="40">
        <v>16943.31423</v>
      </c>
      <c r="G35" s="40">
        <v>131854.88962999999</v>
      </c>
      <c r="H35" s="40">
        <v>30995.989560000002</v>
      </c>
      <c r="I35" s="40">
        <v>25009.461749999999</v>
      </c>
      <c r="J35" s="40">
        <v>155659.31987000001</v>
      </c>
      <c r="K35" s="40">
        <v>50827.944159999999</v>
      </c>
      <c r="L35" s="40">
        <v>42147.261689999999</v>
      </c>
      <c r="M35" s="40">
        <v>6773.9301100000002</v>
      </c>
      <c r="N35" s="40">
        <v>107586.10692000001</v>
      </c>
      <c r="O35" s="40">
        <v>51995.523000000001</v>
      </c>
      <c r="P35" s="40">
        <v>1843906.9021600001</v>
      </c>
      <c r="Q35" s="32"/>
      <c r="R35" s="32"/>
      <c r="S35" s="32"/>
      <c r="T35" s="32"/>
    </row>
  </sheetData>
  <pageMargins left="0.23622047244094491" right="0.23622047244094491" top="0.19685039370078741" bottom="0.27559055118110237" header="0.15748031496062992" footer="0.15748031496062992"/>
  <pageSetup paperSize="9" scale="61" fitToHeight="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2021-03-08T23:58:06Z</dcterms:modified>
</cp:coreProperties>
</file>