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Учреждения!$48:$49</definedName>
    <definedName name="_xlnm.Print_Area" localSheetId="1">'Муниципальные районы'!$A$1:$P$18</definedName>
    <definedName name="_xlnm.Print_Area" localSheetId="0">Учреждения!$A$1:$E$86</definedName>
  </definedNames>
  <calcPr calcId="162913"/>
</workbook>
</file>

<file path=xl/calcChain.xml><?xml version="1.0" encoding="utf-8"?>
<calcChain xmlns="http://schemas.openxmlformats.org/spreadsheetml/2006/main">
  <c r="E8" i="1" l="1"/>
  <c r="E46" i="1"/>
  <c r="E9" i="1" l="1"/>
  <c r="B16" i="2" l="1"/>
  <c r="A2" i="2" l="1"/>
  <c r="B2" i="2" s="1"/>
  <c r="C2" i="2" s="1"/>
  <c r="A1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<sst xmlns="http://schemas.openxmlformats.org/spreadsheetml/2006/main" count="117" uniqueCount="116">
  <si>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</si>
  <si>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</si>
  <si>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</si>
  <si>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</si>
  <si>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</si>
  <si>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</si>
  <si>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</si>
  <si>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</si>
  <si>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</si>
  <si>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</si>
  <si>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</si>
  <si>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</si>
  <si>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</si>
  <si>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</si>
  <si>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</si>
  <si>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</si>
  <si>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</si>
  <si>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</si>
  <si>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</si>
  <si>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</si>
  <si>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</si>
  <si>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</si>
  <si>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</si>
  <si>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</si>
  <si>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</si>
  <si>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</si>
  <si>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</si>
  <si>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</si>
  <si>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</si>
  <si>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</si>
  <si>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</si>
  <si>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</si>
  <si>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</si>
  <si>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</si>
  <si>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</si>
  <si>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</si>
  <si>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</si>
  <si>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</si>
  <si>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</si>
  <si>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</si>
  <si>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</si>
  <si>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</si>
  <si>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18.06.2020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</si>
  <si>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</si>
  <si>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</si>
  <si>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</si>
  <si>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</si>
  <si>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</si>
  <si>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</si>
  <si>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</si>
  <si>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</si>
  <si>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</si>
  <si>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</si>
  <si>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</si>
  <si>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</si>
  <si>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</si>
  <si>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</si>
  <si>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</si>
  <si>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</si>
  <si>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</si>
  <si>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</si>
  <si>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</si>
  <si>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</si>
  <si>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</si>
  <si>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</si>
  <si>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</si>
  <si>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</si>
  <si>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</si>
  <si>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</si>
  <si>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</si>
  <si>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</si>
  <si>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</si>
  <si>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</si>
  <si>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</si>
  <si>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</si>
  <si>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</si>
  <si>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 и предпринимательства Камчатского края</t>
  </si>
  <si>
    <t>ИТОГО</t>
  </si>
  <si>
    <t>12.06.2020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</si>
  <si>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</si>
  <si>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</si>
  <si>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</si>
  <si>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</si>
  <si>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</si>
  <si>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</si>
  <si>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</si>
  <si>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</si>
  <si>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членов Совета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</si>
  <si>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</si>
  <si>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 xml:space="preserve">Субсидии на обновление материально-технической базы для формирования у обучающихся современных технологических и гуманитарных навыков </t>
  </si>
  <si>
    <t xml:space="preserve">Субсидии на поддержку образования для детей с ограниченными возможностями здоровья 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</si>
  <si>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</si>
  <si>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 (Мероприятие 2)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</si>
  <si>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</si>
  <si>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</si>
  <si>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</si>
  <si>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</si>
  <si>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</si>
  <si>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</si>
  <si>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организацию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</si>
  <si>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Субсидии на осуществление ежемесячных выплат на детей в возрасте от трех до семи лет включительно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</si>
  <si>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</si>
  <si>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Иные межбюджетные трансферты на финансовое обеспечение дорожной деятельности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</si>
  <si>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 (Межбюджетные трансферты)</t>
  </si>
  <si>
    <t>Иные межбюджетные трансферты на создание модельных муниципальных библиотек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</si>
  <si>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</si>
  <si>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</si>
  <si>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Субсидии на поддержку творческой деятельности и техническое оснащение детских и кукольных театров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</si>
  <si>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Вилючинска, Камчатского края)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</si>
  <si>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(Многоквартирный жилой дом по ул.Строительная в г.Елизово.      Камчатский край)</t>
  </si>
  <si>
    <t>Субвенции на осуществление ежемесячной выплаты в связи с рождением (усыновлением) первого ребенка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</si>
  <si>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</si>
  <si>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на 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</t>
  </si>
  <si>
    <t>Единая субвенция бюджетам субъектов Российской Федерации и бюджету г. Байконура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</si>
  <si>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</si>
  <si>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Примечание: Отрицательные значения сложились за счет возврата остатков неиспользованных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</si>
</sst>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15" fillId="0" borderId="0" applyNumberFormat="0" applyBorder="0" applyAlignment="0"/>
    <xf numFmtId="0" fontId="16" fillId="0" borderId="0"/>
    <xf numFmtId="0" fontId="16" fillId="0" borderId="0" applyNumberFormat="0" applyBorder="0" applyAlignment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2" fontId="12" fillId="0" borderId="0" xfId="0" applyNumberFormat="1" applyFont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2" fontId="3" fillId="0" borderId="7" xfId="1" applyNumberFormat="1" applyFont="1" applyFill="1" applyBorder="1" applyAlignment="1" applyProtection="1">
      <alignment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view="pageBreakPreview" zoomScaleNormal="100" zoomScaleSheetLayoutView="100" workbookViewId="0">
      <selection activeCell="A11" sqref="A11:D11"/>
    </sheetView>
  </sheetViews>
  <sheetFormatPr defaultColWidth="8.7109375" defaultRowHeight="15" x14ac:dyDescent="0.25"/>
  <cols>
    <col min="1" max="1" width="73.42578125" style="28" customWidth="1"/>
    <col min="2" max="2" width="13.85546875" style="28" customWidth="1"/>
    <col min="3" max="3" width="14.42578125" style="28" customWidth="1"/>
    <col min="4" max="4" width="21.85546875" style="28" customWidth="1"/>
    <col min="5" max="5" width="12.42578125" style="28" customWidth="1"/>
    <col min="6" max="6" width="12.5703125" style="28" customWidth="1"/>
    <col min="7" max="7" width="16" style="28" bestFit="1" customWidth="1"/>
    <col min="8" max="8" width="8.7109375" style="28"/>
    <col min="9" max="9" width="10.140625" style="28" bestFit="1" customWidth="1"/>
    <col min="10" max="16384" width="8.7109375" style="28"/>
  </cols>
  <sheetData>
    <row r="1" spans="1:9" ht="15.75" x14ac:dyDescent="0.25">
      <c r="A1" s="43" t="s">
        <v>0</v>
      </c>
      <c r="B1" s="43"/>
      <c r="C1" s="43"/>
      <c r="D1" s="43"/>
      <c r="E1" s="43"/>
      <c r="F1" s="34" t="s">
        <v>78</v>
      </c>
      <c r="G1" s="35" t="str">
        <f>TEXT(F1,"[$-FC19]ДД ММММ")</f>
        <v>12 июня</v>
      </c>
      <c r="H1" s="35" t="str">
        <f>TEXT(F1,"[$-FC19]ДД.ММ.ГГГ \г")</f>
        <v>12.06.2020 г</v>
      </c>
    </row>
    <row r="2" spans="1:9" ht="15.75" x14ac:dyDescent="0.25">
      <c r="A2" s="43" t="str">
        <f>CONCATENATE("с ",G1," по ",G2,"ода")</f>
        <v>с 12 июня по 18 июня 2020 года</v>
      </c>
      <c r="B2" s="43"/>
      <c r="C2" s="43"/>
      <c r="D2" s="43"/>
      <c r="E2" s="43"/>
      <c r="F2" s="34" t="s">
        <v>42</v>
      </c>
      <c r="G2" s="35" t="str">
        <f>TEXT(F2,"[$-FC19]ДД ММММ ГГГ \г")</f>
        <v>18 июня 2020 г</v>
      </c>
      <c r="H2" s="35" t="str">
        <f>TEXT(F2,"[$-FC19]ДД.ММ.ГГГ \г")</f>
        <v>18.06.2020 г</v>
      </c>
      <c r="I2" s="36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4" t="str">
        <f>CONCATENATE("Остатки средств на ",H1,".")</f>
        <v>Остатки средств на 12.06.2020 г.</v>
      </c>
      <c r="B5" s="45"/>
      <c r="C5" s="45"/>
      <c r="D5" s="46"/>
      <c r="E5" s="8">
        <v>1401252.9</v>
      </c>
      <c r="F5" s="36"/>
    </row>
    <row r="6" spans="1:9" x14ac:dyDescent="0.25">
      <c r="A6" s="10"/>
      <c r="B6" s="11"/>
      <c r="C6" s="11"/>
      <c r="D6" s="11"/>
      <c r="E6" s="12"/>
    </row>
    <row r="7" spans="1:9" x14ac:dyDescent="0.25">
      <c r="A7" s="53" t="s">
        <v>2</v>
      </c>
      <c r="B7" s="54"/>
      <c r="C7" s="54"/>
      <c r="D7" s="54"/>
      <c r="E7" s="13"/>
    </row>
    <row r="8" spans="1:9" x14ac:dyDescent="0.25">
      <c r="A8" s="48" t="s">
        <v>3</v>
      </c>
      <c r="B8" s="54"/>
      <c r="C8" s="54"/>
      <c r="D8" s="54"/>
      <c r="E8" s="9">
        <f>E46-E9</f>
        <v>423025.97565000015</v>
      </c>
    </row>
    <row r="9" spans="1:9" x14ac:dyDescent="0.25">
      <c r="A9" s="55" t="s">
        <v>4</v>
      </c>
      <c r="B9" s="54"/>
      <c r="C9" s="54"/>
      <c r="D9" s="54"/>
      <c r="E9" s="14">
        <f>SUM(E10:E45)</f>
        <v>237713.12556999995</v>
      </c>
    </row>
    <row r="10" spans="1:9" s="56" customFormat="1" ht="15.75" customHeight="1" x14ac:dyDescent="0.25">
      <c r="A10" s="59" t="s">
        <v>79</v>
      </c>
      <c r="B10" s="57"/>
      <c r="C10" s="57"/>
      <c r="D10" s="58"/>
      <c r="E10" s="14">
        <v>57861.322110000001</v>
      </c>
    </row>
    <row r="11" spans="1:9" s="56" customFormat="1" ht="45.75" customHeight="1" x14ac:dyDescent="0.25">
      <c r="A11" s="59" t="s">
        <v>80</v>
      </c>
      <c r="B11" s="57"/>
      <c r="C11" s="57"/>
      <c r="D11" s="58"/>
      <c r="E11" s="14">
        <v>2457.6541999999999</v>
      </c>
    </row>
    <row r="12" spans="1:9" s="56" customFormat="1" ht="31.5" customHeight="1" x14ac:dyDescent="0.25">
      <c r="A12" s="59" t="s">
        <v>81</v>
      </c>
      <c r="B12" s="57"/>
      <c r="C12" s="57"/>
      <c r="D12" s="58"/>
      <c r="E12" s="14">
        <v>1000</v>
      </c>
    </row>
    <row r="13" spans="1:9" s="56" customFormat="1" ht="27" customHeight="1" x14ac:dyDescent="0.25">
      <c r="A13" s="59" t="s">
        <v>82</v>
      </c>
      <c r="B13" s="57"/>
      <c r="C13" s="57"/>
      <c r="D13" s="58"/>
      <c r="E13" s="14">
        <v>38755.310590000001</v>
      </c>
    </row>
    <row r="14" spans="1:9" s="56" customFormat="1" ht="46.5" customHeight="1" x14ac:dyDescent="0.25">
      <c r="A14" s="59" t="s">
        <v>83</v>
      </c>
      <c r="B14" s="57"/>
      <c r="C14" s="57"/>
      <c r="D14" s="58"/>
      <c r="E14" s="14">
        <v>60.087499999999999</v>
      </c>
    </row>
    <row r="15" spans="1:9" s="56" customFormat="1" ht="16.5" customHeight="1" x14ac:dyDescent="0.25">
      <c r="A15" s="59" t="s">
        <v>84</v>
      </c>
      <c r="B15" s="57"/>
      <c r="C15" s="57"/>
      <c r="D15" s="58"/>
      <c r="E15" s="14">
        <v>1083.3222499999999</v>
      </c>
    </row>
    <row r="16" spans="1:9" s="56" customFormat="1" ht="31.5" customHeight="1" x14ac:dyDescent="0.25">
      <c r="A16" s="59" t="s">
        <v>85</v>
      </c>
      <c r="B16" s="57"/>
      <c r="C16" s="57"/>
      <c r="D16" s="58"/>
      <c r="E16" s="14">
        <v>0.10835</v>
      </c>
    </row>
    <row r="17" spans="1:5" s="56" customFormat="1" ht="30" customHeight="1" x14ac:dyDescent="0.25">
      <c r="A17" s="59" t="s">
        <v>86</v>
      </c>
      <c r="B17" s="57"/>
      <c r="C17" s="57"/>
      <c r="D17" s="58"/>
      <c r="E17" s="14">
        <v>90.79665</v>
      </c>
    </row>
    <row r="18" spans="1:5" s="56" customFormat="1" ht="27.75" customHeight="1" x14ac:dyDescent="0.25">
      <c r="A18" s="59" t="s">
        <v>87</v>
      </c>
      <c r="B18" s="57"/>
      <c r="C18" s="57"/>
      <c r="D18" s="58"/>
      <c r="E18" s="14">
        <v>396.83224000000001</v>
      </c>
    </row>
    <row r="19" spans="1:5" s="56" customFormat="1" x14ac:dyDescent="0.25">
      <c r="A19" s="59" t="s">
        <v>88</v>
      </c>
      <c r="B19" s="57"/>
      <c r="C19" s="57"/>
      <c r="D19" s="58"/>
      <c r="E19" s="14">
        <v>1333.3333299999999</v>
      </c>
    </row>
    <row r="20" spans="1:5" s="56" customFormat="1" x14ac:dyDescent="0.25">
      <c r="A20" s="59" t="s">
        <v>89</v>
      </c>
      <c r="B20" s="57"/>
      <c r="C20" s="57"/>
      <c r="D20" s="58"/>
      <c r="E20" s="14">
        <v>290.04928999999998</v>
      </c>
    </row>
    <row r="21" spans="1:5" s="56" customFormat="1" ht="17.25" customHeight="1" x14ac:dyDescent="0.25">
      <c r="A21" s="59" t="s">
        <v>90</v>
      </c>
      <c r="B21" s="57"/>
      <c r="C21" s="57"/>
      <c r="D21" s="58"/>
      <c r="E21" s="14">
        <v>660.12539000000004</v>
      </c>
    </row>
    <row r="22" spans="1:5" s="56" customFormat="1" ht="18" customHeight="1" x14ac:dyDescent="0.25">
      <c r="A22" s="59" t="s">
        <v>91</v>
      </c>
      <c r="B22" s="57"/>
      <c r="C22" s="57"/>
      <c r="D22" s="58"/>
      <c r="E22" s="14">
        <v>165.10996</v>
      </c>
    </row>
    <row r="23" spans="1:5" s="56" customFormat="1" ht="37.5" customHeight="1" x14ac:dyDescent="0.25">
      <c r="A23" s="59" t="s">
        <v>92</v>
      </c>
      <c r="B23" s="57"/>
      <c r="C23" s="57"/>
      <c r="D23" s="58"/>
      <c r="E23" s="14">
        <v>1655.2855</v>
      </c>
    </row>
    <row r="24" spans="1:5" s="56" customFormat="1" ht="97.5" customHeight="1" x14ac:dyDescent="0.25">
      <c r="A24" s="59" t="s">
        <v>93</v>
      </c>
      <c r="B24" s="57"/>
      <c r="C24" s="57"/>
      <c r="D24" s="58"/>
      <c r="E24" s="14">
        <v>262.79091</v>
      </c>
    </row>
    <row r="25" spans="1:5" s="56" customFormat="1" ht="29.25" customHeight="1" x14ac:dyDescent="0.25">
      <c r="A25" s="59" t="s">
        <v>94</v>
      </c>
      <c r="B25" s="57"/>
      <c r="C25" s="57"/>
      <c r="D25" s="58"/>
      <c r="E25" s="14">
        <v>116.99787000000001</v>
      </c>
    </row>
    <row r="26" spans="1:5" s="56" customFormat="1" ht="15.75" customHeight="1" x14ac:dyDescent="0.25">
      <c r="A26" s="59" t="s">
        <v>95</v>
      </c>
      <c r="B26" s="57"/>
      <c r="C26" s="57"/>
      <c r="D26" s="58"/>
      <c r="E26" s="14">
        <v>589.36208999999997</v>
      </c>
    </row>
    <row r="27" spans="1:5" s="56" customFormat="1" ht="28.5" customHeight="1" x14ac:dyDescent="0.25">
      <c r="A27" s="59" t="s">
        <v>96</v>
      </c>
      <c r="B27" s="57"/>
      <c r="C27" s="57"/>
      <c r="D27" s="58"/>
      <c r="E27" s="14">
        <v>28.80659</v>
      </c>
    </row>
    <row r="28" spans="1:5" s="56" customFormat="1" ht="61.5" customHeight="1" x14ac:dyDescent="0.25">
      <c r="A28" s="59" t="s">
        <v>97</v>
      </c>
      <c r="B28" s="57"/>
      <c r="C28" s="57"/>
      <c r="D28" s="58"/>
      <c r="E28" s="14">
        <v>114.89769</v>
      </c>
    </row>
    <row r="29" spans="1:5" s="56" customFormat="1" ht="40.5" customHeight="1" x14ac:dyDescent="0.25">
      <c r="A29" s="59" t="s">
        <v>98</v>
      </c>
      <c r="B29" s="57"/>
      <c r="C29" s="57"/>
      <c r="D29" s="58"/>
      <c r="E29" s="14">
        <v>3430.1661399999998</v>
      </c>
    </row>
    <row r="30" spans="1:5" s="56" customFormat="1" ht="35.25" customHeight="1" x14ac:dyDescent="0.25">
      <c r="A30" s="59" t="s">
        <v>99</v>
      </c>
      <c r="B30" s="57"/>
      <c r="C30" s="57"/>
      <c r="D30" s="58"/>
      <c r="E30" s="14">
        <v>53.610329999999998</v>
      </c>
    </row>
    <row r="31" spans="1:5" s="56" customFormat="1" ht="16.5" customHeight="1" x14ac:dyDescent="0.25">
      <c r="A31" s="59" t="s">
        <v>100</v>
      </c>
      <c r="B31" s="57"/>
      <c r="C31" s="57"/>
      <c r="D31" s="58"/>
      <c r="E31" s="14">
        <v>8947.19283</v>
      </c>
    </row>
    <row r="32" spans="1:5" s="56" customFormat="1" ht="62.25" customHeight="1" x14ac:dyDescent="0.25">
      <c r="A32" s="59" t="s">
        <v>101</v>
      </c>
      <c r="B32" s="57"/>
      <c r="C32" s="57"/>
      <c r="D32" s="58"/>
      <c r="E32" s="14">
        <v>5226.8427000000001</v>
      </c>
    </row>
    <row r="33" spans="1:5" s="56" customFormat="1" ht="15.75" customHeight="1" x14ac:dyDescent="0.25">
      <c r="A33" s="59" t="s">
        <v>102</v>
      </c>
      <c r="B33" s="57"/>
      <c r="C33" s="57"/>
      <c r="D33" s="58"/>
      <c r="E33" s="14">
        <v>404.45713000000001</v>
      </c>
    </row>
    <row r="34" spans="1:5" s="56" customFormat="1" ht="33" customHeight="1" x14ac:dyDescent="0.25">
      <c r="A34" s="59" t="s">
        <v>103</v>
      </c>
      <c r="B34" s="57"/>
      <c r="C34" s="57"/>
      <c r="D34" s="58"/>
      <c r="E34" s="14">
        <v>16.666730000000001</v>
      </c>
    </row>
    <row r="35" spans="1:5" s="56" customFormat="1" ht="16.5" customHeight="1" x14ac:dyDescent="0.25">
      <c r="A35" s="59" t="s">
        <v>104</v>
      </c>
      <c r="B35" s="57"/>
      <c r="C35" s="57"/>
      <c r="D35" s="58"/>
      <c r="E35" s="14">
        <v>90.43</v>
      </c>
    </row>
    <row r="36" spans="1:5" s="56" customFormat="1" ht="47.25" customHeight="1" x14ac:dyDescent="0.25">
      <c r="A36" s="59" t="s">
        <v>105</v>
      </c>
      <c r="B36" s="57"/>
      <c r="C36" s="57"/>
      <c r="D36" s="58"/>
      <c r="E36" s="14">
        <v>273.85230000000001</v>
      </c>
    </row>
    <row r="37" spans="1:5" s="56" customFormat="1" ht="51" customHeight="1" x14ac:dyDescent="0.25">
      <c r="A37" s="59" t="s">
        <v>106</v>
      </c>
      <c r="B37" s="57"/>
      <c r="C37" s="57"/>
      <c r="D37" s="58"/>
      <c r="E37" s="14">
        <v>69.485609999999994</v>
      </c>
    </row>
    <row r="38" spans="1:5" s="56" customFormat="1" ht="19.5" customHeight="1" x14ac:dyDescent="0.25">
      <c r="A38" s="59" t="s">
        <v>107</v>
      </c>
      <c r="B38" s="57"/>
      <c r="C38" s="57"/>
      <c r="D38" s="58"/>
      <c r="E38" s="14">
        <v>377.88544999999999</v>
      </c>
    </row>
    <row r="39" spans="1:5" s="56" customFormat="1" ht="48" customHeight="1" x14ac:dyDescent="0.25">
      <c r="A39" s="59" t="s">
        <v>108</v>
      </c>
      <c r="B39" s="57"/>
      <c r="C39" s="57"/>
      <c r="D39" s="58"/>
      <c r="E39" s="14">
        <v>5992.6994400000003</v>
      </c>
    </row>
    <row r="40" spans="1:5" s="56" customFormat="1" ht="48" customHeight="1" x14ac:dyDescent="0.25">
      <c r="A40" s="59" t="s">
        <v>109</v>
      </c>
      <c r="B40" s="57"/>
      <c r="C40" s="57"/>
      <c r="D40" s="58"/>
      <c r="E40" s="14">
        <v>6499.1039499999997</v>
      </c>
    </row>
    <row r="41" spans="1:5" s="56" customFormat="1" ht="18" customHeight="1" x14ac:dyDescent="0.25">
      <c r="A41" s="59" t="s">
        <v>110</v>
      </c>
      <c r="B41" s="57"/>
      <c r="C41" s="57"/>
      <c r="D41" s="58"/>
      <c r="E41" s="14">
        <v>37416.984909999999</v>
      </c>
    </row>
    <row r="42" spans="1:5" s="56" customFormat="1" ht="30" customHeight="1" x14ac:dyDescent="0.25">
      <c r="A42" s="59" t="s">
        <v>111</v>
      </c>
      <c r="B42" s="57"/>
      <c r="C42" s="57"/>
      <c r="D42" s="58"/>
      <c r="E42" s="14">
        <v>5585.0319099999997</v>
      </c>
    </row>
    <row r="43" spans="1:5" s="56" customFormat="1" ht="48.75" customHeight="1" x14ac:dyDescent="0.25">
      <c r="A43" s="59" t="s">
        <v>112</v>
      </c>
      <c r="B43" s="57"/>
      <c r="C43" s="57"/>
      <c r="D43" s="58"/>
      <c r="E43" s="14">
        <v>20738.2</v>
      </c>
    </row>
    <row r="44" spans="1:5" s="56" customFormat="1" ht="17.25" customHeight="1" x14ac:dyDescent="0.25">
      <c r="A44" s="59" t="s">
        <v>113</v>
      </c>
      <c r="B44" s="57"/>
      <c r="C44" s="57"/>
      <c r="D44" s="58"/>
      <c r="E44" s="14">
        <v>1027.92363</v>
      </c>
    </row>
    <row r="45" spans="1:5" s="56" customFormat="1" ht="60.75" customHeight="1" x14ac:dyDescent="0.25">
      <c r="A45" s="59" t="s">
        <v>114</v>
      </c>
      <c r="B45" s="57"/>
      <c r="C45" s="57"/>
      <c r="D45" s="58"/>
      <c r="E45" s="14">
        <v>34640.400000000001</v>
      </c>
    </row>
    <row r="46" spans="1:5" x14ac:dyDescent="0.25">
      <c r="A46" s="47" t="s">
        <v>5</v>
      </c>
      <c r="B46" s="48"/>
      <c r="C46" s="48"/>
      <c r="D46" s="48"/>
      <c r="E46" s="13">
        <f>'Муниципальные районы'!B16+'Муниципальные районы'!B17-Учреждения!E5</f>
        <v>660739.10122000007</v>
      </c>
    </row>
    <row r="47" spans="1:5" x14ac:dyDescent="0.25">
      <c r="A47" s="15"/>
      <c r="B47" s="16"/>
      <c r="C47" s="16"/>
      <c r="D47" s="6"/>
      <c r="E47" s="17"/>
    </row>
    <row r="48" spans="1:5" x14ac:dyDescent="0.25">
      <c r="A48" s="49" t="s">
        <v>14</v>
      </c>
      <c r="B48" s="51" t="s">
        <v>6</v>
      </c>
      <c r="C48" s="52" t="s">
        <v>7</v>
      </c>
      <c r="D48" s="52"/>
      <c r="E48" s="52"/>
    </row>
    <row r="49" spans="1:5" ht="90" x14ac:dyDescent="0.25">
      <c r="A49" s="50"/>
      <c r="B49" s="51"/>
      <c r="C49" s="18" t="s">
        <v>8</v>
      </c>
      <c r="D49" s="18" t="s">
        <v>9</v>
      </c>
      <c r="E49" s="18" t="s">
        <v>10</v>
      </c>
    </row>
    <row r="50" spans="1:5" x14ac:dyDescent="0.25">
      <c r="A50" s="19" t="s">
        <v>43</v>
      </c>
      <c r="B50" s="38">
        <v>2438.85455</v>
      </c>
      <c r="C50" s="38">
        <v>947.87469999999996</v>
      </c>
      <c r="D50" s="38"/>
      <c r="E50" s="38"/>
    </row>
    <row r="51" spans="1:5" x14ac:dyDescent="0.25">
      <c r="A51" s="19" t="s">
        <v>44</v>
      </c>
      <c r="B51" s="38">
        <v>-1735.3097399999999</v>
      </c>
      <c r="C51" s="38">
        <v>-1930.2637099999999</v>
      </c>
      <c r="D51" s="38">
        <v>21.060359999999999</v>
      </c>
      <c r="E51" s="38"/>
    </row>
    <row r="52" spans="1:5" ht="30" x14ac:dyDescent="0.25">
      <c r="A52" s="19" t="s">
        <v>45</v>
      </c>
      <c r="B52" s="38">
        <v>5337.2843000000003</v>
      </c>
      <c r="C52" s="38">
        <v>485</v>
      </c>
      <c r="D52" s="38"/>
      <c r="E52" s="38"/>
    </row>
    <row r="53" spans="1:5" x14ac:dyDescent="0.25">
      <c r="A53" s="19" t="s">
        <v>46</v>
      </c>
      <c r="B53" s="38">
        <v>1401.779</v>
      </c>
      <c r="C53" s="38">
        <v>1330</v>
      </c>
      <c r="D53" s="38"/>
      <c r="E53" s="38"/>
    </row>
    <row r="54" spans="1:5" ht="30" x14ac:dyDescent="0.25">
      <c r="A54" s="19" t="s">
        <v>47</v>
      </c>
      <c r="B54" s="38">
        <v>520383.52519999997</v>
      </c>
      <c r="C54" s="38"/>
      <c r="D54" s="38"/>
      <c r="E54" s="38">
        <v>2641</v>
      </c>
    </row>
    <row r="55" spans="1:5" x14ac:dyDescent="0.25">
      <c r="A55" s="19" t="s">
        <v>48</v>
      </c>
      <c r="B55" s="38">
        <v>10</v>
      </c>
      <c r="C55" s="38"/>
      <c r="D55" s="38"/>
      <c r="E55" s="38"/>
    </row>
    <row r="56" spans="1:5" x14ac:dyDescent="0.25">
      <c r="A56" s="19" t="s">
        <v>49</v>
      </c>
      <c r="B56" s="38">
        <v>130965.74206</v>
      </c>
      <c r="C56" s="38">
        <v>-1550</v>
      </c>
      <c r="D56" s="38">
        <v>-1650</v>
      </c>
      <c r="E56" s="38"/>
    </row>
    <row r="57" spans="1:5" x14ac:dyDescent="0.25">
      <c r="A57" s="19" t="s">
        <v>50</v>
      </c>
      <c r="B57" s="38">
        <v>12989.56314</v>
      </c>
      <c r="C57" s="38"/>
      <c r="D57" s="38"/>
      <c r="E57" s="38">
        <v>500</v>
      </c>
    </row>
    <row r="58" spans="1:5" x14ac:dyDescent="0.25">
      <c r="A58" s="19" t="s">
        <v>51</v>
      </c>
      <c r="B58" s="38">
        <v>44395.516320000002</v>
      </c>
      <c r="C58" s="38">
        <v>5000</v>
      </c>
      <c r="D58" s="38"/>
      <c r="E58" s="38">
        <v>4114.3902799999996</v>
      </c>
    </row>
    <row r="59" spans="1:5" x14ac:dyDescent="0.25">
      <c r="A59" s="19" t="s">
        <v>52</v>
      </c>
      <c r="B59" s="38">
        <v>96643.182719999997</v>
      </c>
      <c r="C59" s="38">
        <v>200</v>
      </c>
      <c r="D59" s="38"/>
      <c r="E59" s="38">
        <v>73794.805980000005</v>
      </c>
    </row>
    <row r="60" spans="1:5" x14ac:dyDescent="0.25">
      <c r="A60" s="19" t="s">
        <v>53</v>
      </c>
      <c r="B60" s="38">
        <v>4978.7640000000001</v>
      </c>
      <c r="C60" s="38">
        <v>568.9</v>
      </c>
      <c r="D60" s="38"/>
      <c r="E60" s="38"/>
    </row>
    <row r="61" spans="1:5" ht="30" x14ac:dyDescent="0.25">
      <c r="A61" s="19" t="s">
        <v>54</v>
      </c>
      <c r="B61" s="38">
        <v>26398.777989999999</v>
      </c>
      <c r="C61" s="38">
        <v>17000</v>
      </c>
      <c r="D61" s="38"/>
      <c r="E61" s="38"/>
    </row>
    <row r="62" spans="1:5" x14ac:dyDescent="0.25">
      <c r="A62" s="19" t="s">
        <v>55</v>
      </c>
      <c r="B62" s="38">
        <v>560.07880999999998</v>
      </c>
      <c r="C62" s="38">
        <v>270</v>
      </c>
      <c r="D62" s="38"/>
      <c r="E62" s="38"/>
    </row>
    <row r="63" spans="1:5" ht="30" x14ac:dyDescent="0.25">
      <c r="A63" s="19" t="s">
        <v>56</v>
      </c>
      <c r="B63" s="38">
        <v>751.62</v>
      </c>
      <c r="C63" s="38"/>
      <c r="D63" s="38"/>
      <c r="E63" s="38"/>
    </row>
    <row r="64" spans="1:5" ht="30" x14ac:dyDescent="0.25">
      <c r="A64" s="19" t="s">
        <v>57</v>
      </c>
      <c r="B64" s="38">
        <v>12210.761060000001</v>
      </c>
      <c r="C64" s="38">
        <v>3702.5279999999998</v>
      </c>
      <c r="D64" s="38">
        <v>87.871600000000001</v>
      </c>
      <c r="E64" s="38">
        <v>7935.2856899999997</v>
      </c>
    </row>
    <row r="65" spans="1:5" x14ac:dyDescent="0.25">
      <c r="A65" s="19" t="s">
        <v>58</v>
      </c>
      <c r="B65" s="38">
        <v>58790.255420000001</v>
      </c>
      <c r="C65" s="38">
        <v>2300</v>
      </c>
      <c r="D65" s="38"/>
      <c r="E65" s="38"/>
    </row>
    <row r="66" spans="1:5" ht="30" x14ac:dyDescent="0.25">
      <c r="A66" s="19" t="s">
        <v>59</v>
      </c>
      <c r="B66" s="38">
        <v>3750</v>
      </c>
      <c r="C66" s="38">
        <v>1100</v>
      </c>
      <c r="D66" s="38"/>
      <c r="E66" s="38"/>
    </row>
    <row r="67" spans="1:5" x14ac:dyDescent="0.25">
      <c r="A67" s="19" t="s">
        <v>60</v>
      </c>
      <c r="B67" s="38">
        <v>3670</v>
      </c>
      <c r="C67" s="38">
        <v>2800</v>
      </c>
      <c r="D67" s="38">
        <v>820</v>
      </c>
      <c r="E67" s="38"/>
    </row>
    <row r="68" spans="1:5" x14ac:dyDescent="0.25">
      <c r="A68" s="19" t="s">
        <v>61</v>
      </c>
      <c r="B68" s="38">
        <v>18</v>
      </c>
      <c r="C68" s="38"/>
      <c r="D68" s="38"/>
      <c r="E68" s="38"/>
    </row>
    <row r="69" spans="1:5" x14ac:dyDescent="0.25">
      <c r="A69" s="19" t="s">
        <v>62</v>
      </c>
      <c r="B69" s="38">
        <v>113</v>
      </c>
      <c r="C69" s="38"/>
      <c r="D69" s="38"/>
      <c r="E69" s="38"/>
    </row>
    <row r="70" spans="1:5" x14ac:dyDescent="0.25">
      <c r="A70" s="19" t="s">
        <v>63</v>
      </c>
      <c r="B70" s="38">
        <v>503</v>
      </c>
      <c r="C70" s="38">
        <v>500</v>
      </c>
      <c r="D70" s="38"/>
      <c r="E70" s="38"/>
    </row>
    <row r="71" spans="1:5" x14ac:dyDescent="0.25">
      <c r="A71" s="19" t="s">
        <v>64</v>
      </c>
      <c r="B71" s="38">
        <v>5</v>
      </c>
      <c r="C71" s="38"/>
      <c r="D71" s="38"/>
      <c r="E71" s="38"/>
    </row>
    <row r="72" spans="1:5" ht="30" x14ac:dyDescent="0.25">
      <c r="A72" s="19" t="s">
        <v>65</v>
      </c>
      <c r="B72" s="38">
        <v>2</v>
      </c>
      <c r="C72" s="38"/>
      <c r="D72" s="38"/>
      <c r="E72" s="38"/>
    </row>
    <row r="73" spans="1:5" x14ac:dyDescent="0.25">
      <c r="A73" s="19" t="s">
        <v>66</v>
      </c>
      <c r="B73" s="38">
        <v>132156.53544000001</v>
      </c>
      <c r="C73" s="38">
        <v>410.024</v>
      </c>
      <c r="D73" s="38"/>
      <c r="E73" s="38"/>
    </row>
    <row r="74" spans="1:5" x14ac:dyDescent="0.25">
      <c r="A74" s="19" t="s">
        <v>67</v>
      </c>
      <c r="B74" s="38">
        <v>13721.11966</v>
      </c>
      <c r="C74" s="38"/>
      <c r="D74" s="38"/>
      <c r="E74" s="38"/>
    </row>
    <row r="75" spans="1:5" x14ac:dyDescent="0.25">
      <c r="A75" s="19" t="s">
        <v>68</v>
      </c>
      <c r="B75" s="38">
        <v>35.860959999999999</v>
      </c>
      <c r="C75" s="38"/>
      <c r="D75" s="38"/>
      <c r="E75" s="38"/>
    </row>
    <row r="76" spans="1:5" x14ac:dyDescent="0.25">
      <c r="A76" s="19" t="s">
        <v>69</v>
      </c>
      <c r="B76" s="38">
        <v>1410.96288</v>
      </c>
      <c r="C76" s="38"/>
      <c r="D76" s="38"/>
      <c r="E76" s="38"/>
    </row>
    <row r="77" spans="1:5" ht="30" x14ac:dyDescent="0.25">
      <c r="A77" s="19" t="s">
        <v>70</v>
      </c>
      <c r="B77" s="38">
        <v>2602.4435600000002</v>
      </c>
      <c r="C77" s="38">
        <v>2492.2310900000002</v>
      </c>
      <c r="D77" s="38">
        <v>35.033920000000002</v>
      </c>
      <c r="E77" s="38"/>
    </row>
    <row r="78" spans="1:5" x14ac:dyDescent="0.25">
      <c r="A78" s="19" t="s">
        <v>71</v>
      </c>
      <c r="B78" s="38">
        <v>8184</v>
      </c>
      <c r="C78" s="38">
        <v>1500</v>
      </c>
      <c r="D78" s="38">
        <v>243</v>
      </c>
      <c r="E78" s="38"/>
    </row>
    <row r="79" spans="1:5" x14ac:dyDescent="0.25">
      <c r="A79" s="19" t="s">
        <v>72</v>
      </c>
      <c r="B79" s="38">
        <v>16.75</v>
      </c>
      <c r="C79" s="38"/>
      <c r="D79" s="38"/>
      <c r="E79" s="38"/>
    </row>
    <row r="80" spans="1:5" x14ac:dyDescent="0.25">
      <c r="A80" s="19" t="s">
        <v>73</v>
      </c>
      <c r="B80" s="38">
        <v>59.031999999999996</v>
      </c>
      <c r="C80" s="38"/>
      <c r="D80" s="38"/>
      <c r="E80" s="38"/>
    </row>
    <row r="81" spans="1:5" x14ac:dyDescent="0.25">
      <c r="A81" s="19" t="s">
        <v>74</v>
      </c>
      <c r="B81" s="38">
        <v>1.6040000000000001</v>
      </c>
      <c r="C81" s="38"/>
      <c r="D81" s="38"/>
      <c r="E81" s="38"/>
    </row>
    <row r="82" spans="1:5" ht="30" x14ac:dyDescent="0.25">
      <c r="A82" s="19" t="s">
        <v>75</v>
      </c>
      <c r="B82" s="38">
        <v>535</v>
      </c>
      <c r="C82" s="38">
        <v>535</v>
      </c>
      <c r="D82" s="38"/>
      <c r="E82" s="38"/>
    </row>
    <row r="83" spans="1:5" x14ac:dyDescent="0.25">
      <c r="A83" s="19" t="s">
        <v>76</v>
      </c>
      <c r="B83" s="38">
        <v>5157.9335000000001</v>
      </c>
      <c r="C83" s="38"/>
      <c r="D83" s="38"/>
      <c r="E83" s="38"/>
    </row>
    <row r="84" spans="1:5" x14ac:dyDescent="0.25">
      <c r="A84" s="42" t="s">
        <v>77</v>
      </c>
      <c r="B84" s="39">
        <v>1088462.63683</v>
      </c>
      <c r="C84" s="39">
        <v>37661.29408</v>
      </c>
      <c r="D84" s="39">
        <v>-443.03411999999997</v>
      </c>
      <c r="E84" s="39">
        <v>88985.481950000001</v>
      </c>
    </row>
    <row r="85" spans="1:5" x14ac:dyDescent="0.25">
      <c r="B85" s="37"/>
      <c r="C85" s="37"/>
      <c r="D85" s="37"/>
      <c r="E85" s="37"/>
    </row>
    <row r="86" spans="1:5" x14ac:dyDescent="0.25">
      <c r="A86" s="28" t="s">
        <v>115</v>
      </c>
    </row>
  </sheetData>
  <mergeCells count="46"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6:D46"/>
    <mergeCell ref="A48:A49"/>
    <mergeCell ref="B48:B49"/>
    <mergeCell ref="C48:E4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59055118110236227" right="0.15748031496062992" top="0.3" bottom="0.31496062992125984" header="0.17" footer="0.15748031496062992"/>
  <pageSetup paperSize="9" scale="70" orientation="portrait" r:id="rId1"/>
  <headerFooter>
    <oddFooter>&amp;C&amp;P</oddFooter>
  </headerFooter>
  <rowBreaks count="1" manualBreakCount="1">
    <brk id="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Normal="100" zoomScaleSheetLayoutView="100" workbookViewId="0">
      <selection activeCell="B16" sqref="B16"/>
    </sheetView>
  </sheetViews>
  <sheetFormatPr defaultColWidth="8.7109375" defaultRowHeight="15" x14ac:dyDescent="0.25"/>
  <cols>
    <col min="1" max="1" width="38.28515625" style="28" customWidth="1"/>
    <col min="2" max="2" width="13.140625" style="28" customWidth="1"/>
    <col min="3" max="3" width="10.5703125" style="28" customWidth="1"/>
    <col min="4" max="4" width="11.42578125" style="28" customWidth="1"/>
    <col min="5" max="5" width="13.140625" style="28" customWidth="1"/>
    <col min="6" max="6" width="12.140625" style="28" customWidth="1"/>
    <col min="7" max="7" width="12.5703125" style="28" customWidth="1"/>
    <col min="8" max="8" width="12.7109375" style="28" customWidth="1"/>
    <col min="9" max="9" width="10.85546875" style="28" customWidth="1"/>
    <col min="10" max="10" width="12.7109375" style="28" customWidth="1"/>
    <col min="11" max="11" width="11" style="28" customWidth="1"/>
    <col min="12" max="13" width="11.85546875" style="28" customWidth="1"/>
    <col min="14" max="14" width="11.140625" style="28" customWidth="1"/>
    <col min="15" max="15" width="11.5703125" style="28" customWidth="1"/>
    <col min="16" max="16384" width="8.7109375" style="28"/>
  </cols>
  <sheetData>
    <row r="1" spans="1:16" s="25" customFormat="1" ht="15.75" x14ac:dyDescent="0.25">
      <c r="A1" s="24" t="s">
        <v>42</v>
      </c>
      <c r="C1" s="26" t="s">
        <v>13</v>
      </c>
    </row>
    <row r="2" spans="1:16" x14ac:dyDescent="0.25">
      <c r="A2" s="27" t="str">
        <f>TEXT(EndData2,"[$-FC19]ДД.ММ.ГГГ")</f>
        <v>18.06.2020</v>
      </c>
      <c r="B2" s="27">
        <f>A2+1</f>
        <v>44001</v>
      </c>
      <c r="C2" s="23" t="str">
        <f>TEXT(B2,"[$-FC19]ДД.ММ.ГГГ")</f>
        <v>19.06.2020</v>
      </c>
      <c r="P2" s="29" t="s">
        <v>12</v>
      </c>
    </row>
    <row r="3" spans="1:16" ht="51.75" customHeight="1" x14ac:dyDescent="0.25">
      <c r="A3" s="21" t="s">
        <v>15</v>
      </c>
      <c r="B3" s="30" t="s">
        <v>16</v>
      </c>
      <c r="C3" s="31" t="s">
        <v>17</v>
      </c>
      <c r="D3" s="31" t="s">
        <v>18</v>
      </c>
      <c r="E3" s="31" t="s">
        <v>19</v>
      </c>
      <c r="F3" s="31" t="s">
        <v>20</v>
      </c>
      <c r="G3" s="31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31" t="s">
        <v>27</v>
      </c>
      <c r="N3" s="31" t="s">
        <v>28</v>
      </c>
      <c r="O3" s="31" t="s">
        <v>29</v>
      </c>
      <c r="P3" s="32" t="s">
        <v>11</v>
      </c>
    </row>
    <row r="4" spans="1:16" ht="102.75" x14ac:dyDescent="0.25">
      <c r="A4" s="20" t="s">
        <v>31</v>
      </c>
      <c r="B4" s="22"/>
      <c r="C4" s="22"/>
      <c r="D4" s="22"/>
      <c r="E4" s="22"/>
      <c r="F4" s="22"/>
      <c r="G4" s="22">
        <v>689.37522999999999</v>
      </c>
      <c r="H4" s="22"/>
      <c r="I4" s="22"/>
      <c r="J4" s="22">
        <v>22.1</v>
      </c>
      <c r="K4" s="22"/>
      <c r="L4" s="22"/>
      <c r="M4" s="22"/>
      <c r="N4" s="22">
        <v>2509.4549999999999</v>
      </c>
      <c r="O4" s="22"/>
      <c r="P4" s="40">
        <v>3220.9302299999999</v>
      </c>
    </row>
    <row r="5" spans="1:16" ht="77.25" x14ac:dyDescent="0.25">
      <c r="A5" s="20" t="s">
        <v>32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>
        <v>78.882909999999995</v>
      </c>
      <c r="O5" s="22"/>
      <c r="P5" s="40">
        <v>78.882909999999995</v>
      </c>
    </row>
    <row r="6" spans="1:16" ht="153.75" x14ac:dyDescent="0.25">
      <c r="A6" s="20" t="s">
        <v>33</v>
      </c>
      <c r="B6" s="22">
        <v>74639.684219999996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>
        <v>358.2</v>
      </c>
      <c r="O6" s="22"/>
      <c r="P6" s="40">
        <v>74997.884220000007</v>
      </c>
    </row>
    <row r="7" spans="1:16" ht="77.25" x14ac:dyDescent="0.25">
      <c r="A7" s="20" t="s">
        <v>34</v>
      </c>
      <c r="B7" s="22"/>
      <c r="C7" s="22">
        <v>300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40">
        <v>300</v>
      </c>
    </row>
    <row r="8" spans="1:16" ht="115.5" x14ac:dyDescent="0.25">
      <c r="A8" s="20" t="s">
        <v>35</v>
      </c>
      <c r="B8" s="22">
        <v>-2000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40">
        <v>-2000</v>
      </c>
    </row>
    <row r="9" spans="1:16" ht="115.5" x14ac:dyDescent="0.25">
      <c r="A9" s="20" t="s">
        <v>36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>
        <v>643.78779999999995</v>
      </c>
      <c r="O9" s="22"/>
      <c r="P9" s="40">
        <v>643.78779999999995</v>
      </c>
    </row>
    <row r="10" spans="1:16" ht="90" x14ac:dyDescent="0.25">
      <c r="A10" s="20" t="s">
        <v>37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v>2.7094200000000002</v>
      </c>
      <c r="O10" s="22"/>
      <c r="P10" s="40">
        <v>2.7094200000000002</v>
      </c>
    </row>
    <row r="11" spans="1:16" ht="77.25" x14ac:dyDescent="0.25">
      <c r="A11" s="20" t="s">
        <v>38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>
        <v>28.5</v>
      </c>
      <c r="O11" s="22"/>
      <c r="P11" s="40">
        <v>28.5</v>
      </c>
    </row>
    <row r="12" spans="1:16" ht="51.75" x14ac:dyDescent="0.25">
      <c r="A12" s="20" t="s">
        <v>39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>
        <v>122.65663000000001</v>
      </c>
      <c r="N12" s="22"/>
      <c r="O12" s="22"/>
      <c r="P12" s="40">
        <v>122.65663000000001</v>
      </c>
    </row>
    <row r="13" spans="1:16" ht="39" x14ac:dyDescent="0.25">
      <c r="A13" s="20" t="s">
        <v>40</v>
      </c>
      <c r="B13" s="22"/>
      <c r="C13" s="22"/>
      <c r="D13" s="22"/>
      <c r="E13" s="22">
        <v>28.80659</v>
      </c>
      <c r="F13" s="22"/>
      <c r="G13" s="22"/>
      <c r="H13" s="22"/>
      <c r="I13" s="22"/>
      <c r="J13" s="22">
        <v>28.80659</v>
      </c>
      <c r="K13" s="22"/>
      <c r="L13" s="22"/>
      <c r="M13" s="22"/>
      <c r="N13" s="22"/>
      <c r="O13" s="22"/>
      <c r="P13" s="40">
        <v>57.61318</v>
      </c>
    </row>
    <row r="14" spans="1:16" x14ac:dyDescent="0.25">
      <c r="A14" s="20" t="s">
        <v>41</v>
      </c>
      <c r="B14" s="22">
        <v>72639.684219999996</v>
      </c>
      <c r="C14" s="22">
        <v>300</v>
      </c>
      <c r="D14" s="22"/>
      <c r="E14" s="22">
        <v>28.80659</v>
      </c>
      <c r="F14" s="22"/>
      <c r="G14" s="22">
        <v>689.37522999999999</v>
      </c>
      <c r="H14" s="22"/>
      <c r="I14" s="22"/>
      <c r="J14" s="22">
        <v>50.906590000000001</v>
      </c>
      <c r="K14" s="22"/>
      <c r="L14" s="22"/>
      <c r="M14" s="22">
        <v>122.65663000000001</v>
      </c>
      <c r="N14" s="22">
        <v>3621.5351300000002</v>
      </c>
      <c r="O14" s="22"/>
      <c r="P14" s="40">
        <v>77452.964389999994</v>
      </c>
    </row>
    <row r="15" spans="1:16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x14ac:dyDescent="0.25">
      <c r="A16" s="33" t="s">
        <v>30</v>
      </c>
      <c r="B16" s="41">
        <f>Учреждения!B84+'Муниципальные районы'!P14</f>
        <v>1165915.6012200001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 ht="32.25" customHeight="1" x14ac:dyDescent="0.25">
      <c r="A17" s="33" t="str">
        <f>CONCATENATE("Остатки бюджетных средств на ",C2,"г.")</f>
        <v>Остатки бюджетных средств на 19.06.2020г.</v>
      </c>
      <c r="B17" s="41">
        <v>896076.4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</sheetData>
  <pageMargins left="0.23622047244094491" right="0.23622047244094491" top="0.28000000000000003" bottom="0.38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2020-06-25T05:52:41Z</dcterms:modified>
</cp:coreProperties>
</file>