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Учреждения" sheetId="1" r:id="rId1"/>
    <sheet name="Муниципальные районы" sheetId="2" r:id="rId2"/>
  </sheets>
  <definedNames>
    <definedName name="_xlnm._FilterDatabase" localSheetId="0" hidden="1">Учреждения!$A$6:$E$41</definedName>
    <definedName name="EndData">Учреждения!$F$5</definedName>
    <definedName name="EndData1">Учреждения!$F$2</definedName>
    <definedName name="EndData2">'Муниципальные районы'!$A$1</definedName>
    <definedName name="StartData">Учреждения!$F$4</definedName>
    <definedName name="StartData1">Учреждения!$F$1</definedName>
    <definedName name="_xlnm.Print_Titles" localSheetId="1">'Муниципальные районы'!$1:$3</definedName>
    <definedName name="_xlnm.Print_Titles" localSheetId="0">Учреждения!$43:$44</definedName>
    <definedName name="_xlnm.Print_Area" localSheetId="1">'Муниципальные районы'!$A$1:$P$25</definedName>
    <definedName name="_xlnm.Print_Area" localSheetId="0">Учреждения!$A$1:$E$82</definedName>
  </definedNames>
  <calcPr calcId="162913"/>
</workbook>
</file>

<file path=xl/calcChain.xml><?xml version="1.0" encoding="utf-8"?>
<calcChain xmlns="http://schemas.openxmlformats.org/spreadsheetml/2006/main">
  <c r="E9" i="1" l="1"/>
  <c r="B23" i="2"/>
  <c r="E41" i="1" s="1"/>
  <c r="E8" i="1" l="1"/>
  <c r="A2" i="2"/>
  <c r="B2" i="2" s="1"/>
  <c r="C2" i="2" s="1"/>
  <c r="A24" i="2" s="1"/>
  <c r="H1" i="1" l="1"/>
  <c r="A5" i="1" s="1"/>
  <c r="H2" i="1"/>
  <c r="G1" i="1"/>
  <c r="G2" i="1"/>
  <c r="A2" i="1" l="1"/>
</calcChain>
</file>

<file path=xl/sharedStrings.xml><?xml version="1.0" encoding="utf-8"?>
<sst xmlns="http://schemas.openxmlformats.org/spreadsheetml/2006/main" count="119" uniqueCount="118">
  <si>
    <t xml:space="preserve"> Справка о доходах и расходах краевого бюджета</t>
  </si>
  <si>
    <t>тыс.рублей</t>
  </si>
  <si>
    <t>Доходы</t>
  </si>
  <si>
    <t>Собственные доходы</t>
  </si>
  <si>
    <t>Финансовая помощь из федерального бюджета - всего, в том числе:</t>
  </si>
  <si>
    <t>Всего доходов</t>
  </si>
  <si>
    <t>Всего</t>
  </si>
  <si>
    <t xml:space="preserve">в том числе: </t>
  </si>
  <si>
    <t>Оплата труда</t>
  </si>
  <si>
    <t>Начисления на выплаты по оплате труда</t>
  </si>
  <si>
    <t>Меры социальной поддержки отдельных категорий граждан</t>
  </si>
  <si>
    <t>Итого</t>
  </si>
  <si>
    <t>тыс. рублей</t>
  </si>
  <si>
    <t xml:space="preserve">Дотации, субвенции, субсидии и иные межбюджетные трансферты бюджетам муниципальных районов (городских округов) </t>
  </si>
  <si>
    <t>Расходы бюджетополучателей, финансируемые из краевого бюджета</t>
  </si>
  <si>
    <t>Наименование направления  целевой статьи</t>
  </si>
  <si>
    <t>Петропавловск-Камчатский городской округ</t>
  </si>
  <si>
    <t>Елизовский муниципальный район</t>
  </si>
  <si>
    <t>Усть-Камчатский муниципальный район</t>
  </si>
  <si>
    <t>Усть-Большерецкий муниципальный район</t>
  </si>
  <si>
    <t>Соболевский муниципальный район</t>
  </si>
  <si>
    <t>Мильковский муниципальный район</t>
  </si>
  <si>
    <t>Быстринский муниципальный район</t>
  </si>
  <si>
    <t>Алеутский муниципальный район</t>
  </si>
  <si>
    <t>Вилючинский городской округ</t>
  </si>
  <si>
    <t>Городской округ "поселок Палана"</t>
  </si>
  <si>
    <t>Олюторский муниципальный район</t>
  </si>
  <si>
    <t>Карагинский  муниципальный  район</t>
  </si>
  <si>
    <t>Тигильский  муниципальный  район</t>
  </si>
  <si>
    <t>Пенжинский  муниципальный  район</t>
  </si>
  <si>
    <t>Всего расход:</t>
  </si>
  <si>
    <t>Субсидии местным бюджетам на софинансирование оплаты труда работников муниципальных учреждений</t>
  </si>
  <si>
    <t>Субсидии местным бюджетам на реализацию мероприятий соответствующей подпрограммы соответствующей государственной программы Камчатского края (за исключением мероприятий Инвестиционной программы Камчатского края и субсидий, которым присвоены отдельные коды)</t>
  </si>
  <si>
    <t>Субсидии местным бюджетам на реализацию мероприятий Инвестиционной  программы Камчатского края</t>
  </si>
  <si>
    <t>Субвенции для осуществления государственных полномочий по опеке и попечительству в Камчатском крае в части расходов на содержание специалистов, осуществляющих деятельность по опеке и попечительству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</si>
  <si>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Камчатском крае, по обеспечению дополнительного образования детей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</si>
  <si>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</si>
  <si>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ежемесячной доплаты к заработной плате педагогическим работникам, имеющим ученые степени доктора наук, кандидата наук, государственные награды СССР, РСФСР и Российской Федерации, в отдельных муниципальных образовательных организациях в Камчатском крае</t>
  </si>
  <si>
    <t>Субвенции для осуществления 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</t>
  </si>
  <si>
    <t>Субвенции для осуществления 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</t>
  </si>
  <si>
    <t>Субвенции на осуществление  государственных полномочий Камчатского края по организации проведения мероприятий при осуществлении деятельности по обращению с животными без владельцев в Камчатском крае</t>
  </si>
  <si>
    <t>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лиц, индивидуальных предпринимателей и граждан и по проведению проверок при осуществлении лицензионного контроля в отношении юридических лиц, индивидуальных предпринимателей, осуществляющих деятельность по управлению многоквартирными домами на основании лицензии</t>
  </si>
  <si>
    <t>Расходы, связанные с особым режимом безопасного функционирования закрытых административно-территориальных образований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</si>
  <si>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</si>
  <si>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Выплата единовременного пособия при всех формах устройства детей, лишенных родительского попечения, в семью</t>
  </si>
  <si>
    <t>Создание модельных муниципальных библиотек</t>
  </si>
  <si>
    <t>Осуществление переданных полномочий Российской Федерации на государственную регистрацию актов гражданского состояния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</si>
  <si>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</si>
  <si>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Всего:</t>
  </si>
  <si>
    <t>11.06.2020</t>
  </si>
  <si>
    <t>Аппарат Губернатора и Правительства Камчатского края</t>
  </si>
  <si>
    <t>Министерство сельского хозяйства, пищевой и перерабатывающей промышленности Камчатского края</t>
  </si>
  <si>
    <t>Министерство природных ресурсов и экологии Камчатского края</t>
  </si>
  <si>
    <t>Министерство рыбного хозяйства Камчатского края</t>
  </si>
  <si>
    <t>Министерство жилищно-коммунального хозяйства и энергетики Камчатского края</t>
  </si>
  <si>
    <t>Министерство финансов Камчатского края</t>
  </si>
  <si>
    <t>Министерство строительства Камчатского края</t>
  </si>
  <si>
    <t>Министерство образования Камчатского края</t>
  </si>
  <si>
    <t>Министерство здравоохранения Камчатского края</t>
  </si>
  <si>
    <t>Министерство социального развития и труда Камчатского края</t>
  </si>
  <si>
    <t>Министерство культуры Камчатского края</t>
  </si>
  <si>
    <t>Министерство специальных программ и по делам казачества Камчатского края</t>
  </si>
  <si>
    <t>Агентство по информатизации и связи Камчатского края</t>
  </si>
  <si>
    <t>Министерство имущественных и земельных отношений Камчатского края</t>
  </si>
  <si>
    <t>Агентство по занятости населения и миграционной политике Камчатского края</t>
  </si>
  <si>
    <t>Агентство по ветеринарии Камчатского края</t>
  </si>
  <si>
    <t>Министерство транспорта и дорожного строительства Камчатского края</t>
  </si>
  <si>
    <t>Агентство по обеспечению деятельности мировых судей Камчатского края</t>
  </si>
  <si>
    <t>Инспекция государственного технического надзора Камчатского края</t>
  </si>
  <si>
    <t>Инспекция государственного строительного надзора Камчатского края</t>
  </si>
  <si>
    <t>Инспекция государственного экологического надзора Камчатского края</t>
  </si>
  <si>
    <t>Государственная инспекция по контролю в сфере закупок Камчатского края</t>
  </si>
  <si>
    <t>Избирательная комиссия Камчатского края</t>
  </si>
  <si>
    <t>Министерство экономического развития и торговли Камчатского края</t>
  </si>
  <si>
    <t>Агентство по внутренней политике Камчатского края</t>
  </si>
  <si>
    <t>Министерство спорта Камчатского края</t>
  </si>
  <si>
    <t>Агентство лесного хозяйства и охраны животного мира Камчатского края</t>
  </si>
  <si>
    <t>Агентство по туризму и внешним связям Камчатского края</t>
  </si>
  <si>
    <t>администрация Корякского округа</t>
  </si>
  <si>
    <t>Министерство территориального развития Камчатского края</t>
  </si>
  <si>
    <t>Агентство по обращению с отходами Камчатского края</t>
  </si>
  <si>
    <t>Служба охраны объектов культурного наследия Камчатского края</t>
  </si>
  <si>
    <t>Агентство записи актов гражданского состояния и архивного дела Камчатского края</t>
  </si>
  <si>
    <t>Агентство по делам молодежи Камчатского края</t>
  </si>
  <si>
    <t>Министерство инвестиций и предпринимательства Камчатского края</t>
  </si>
  <si>
    <t>ИТОГО</t>
  </si>
  <si>
    <t>05.06.2020</t>
  </si>
  <si>
    <t>Субсидии на осуществление единовременной выплаты при рождении первого ребенка, а также предоставление регионального материнского (семейного) капитала при рождении второго ребенка в субъектах Российской Федерации, входящих в состав Дальневосточного федерального округа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</si>
  <si>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</si>
  <si>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Субвенции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</si>
  <si>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полномочий в области лесных отношений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</si>
  <si>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</si>
  <si>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Субсидии в целях развития паллиативной медицинской помощи</t>
  </si>
  <si>
    <t>Субсидии на реализацию мероприятий по предупреждению и борьбе с социально значимыми инфекционными заболеваниями (Мероприятие 1)</t>
  </si>
  <si>
    <t>Субвенции на оплату жилищно-коммунальных услуг отдельным категориям граждан</t>
  </si>
  <si>
    <t>Субвенции на выплату единовременного пособия при всех формах устройства детей, лишенных родительского попечения, в семью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</si>
  <si>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N 81-ФЗ "О государственных пособиях гражданам, имеющим детей"</t>
  </si>
  <si>
    <t>Субвенции на социальные выплаты безработным гражданам в соответствии с Законом Российской Федерации от 19 апреля 1991 года N 1032-1 "О занятости населения в Российской Федерации"</t>
  </si>
  <si>
    <t>Субсидии на организацию профессионального обучения и дополнительного профессионального образования лиц в возрасте 50-ти лет и старше, а также лиц предпенсионного возраста</t>
  </si>
  <si>
    <t>Субсидии на осуществление ежемесячных выплат на детей в возрасте от трех до семи лет включительно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</si>
  <si>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N 81-ФЗ "О государственных пособиях гражданам, имеющим детей"</t>
  </si>
  <si>
    <t>Иные межбюджетные трансферты на финансовое обеспечение дорожной деятельности</t>
  </si>
  <si>
    <t>Иные межбюджетные трансферты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</si>
  <si>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Субсидии на софинансирование расходов, возникающих при оказании гражданам Российской Федерации высокотехнологичной медицинской помощи, не включенной в базовую программу обязательного медицинского страхования</t>
  </si>
  <si>
    <t>Субсидии на проведение Всероссийского конкурса лучших региональных практик поддержки волонтерства "Регион добрых дел"</t>
  </si>
  <si>
    <t>Иные межбюджетные трансферты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(остатки не использованных ассигнований отчетного 2019 финансового года)</t>
  </si>
  <si>
    <t>Иные межбюджетные трансферты на создание модельных муниципальных библиотек</t>
  </si>
  <si>
    <t>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препараты, медицинскими изделиями по рецептам на медицинские изделия, а также специализированными продуктами лечебного питания для детей-инвалидов</t>
  </si>
  <si>
    <t>Субсидии на переобучение и повышение квалификации женщин в период отпуска по уходу за ребенком в возрасте до трех лет, а также женщин, имеющих детей дошкольного возраста, не состоящих в трудовых отношениях и обратившихся в органы службы занятости</t>
  </si>
  <si>
    <t>Иные межбюджетные трансферты на проведение вакцинации против пневмококковой инфекции граждан старше трудоспособного возраста из групп риска, проживающих в организациях социального обслуживания</t>
  </si>
  <si>
    <t>Субсидии на реализацию федеральной целевой программы "Развитие физической культуры и спорта в Российской Федерации на 2016 - 2020 годы"</t>
  </si>
  <si>
    <t>Субсидии на стимулирование развития приоритетных подотраслей агропромышленного комплекса и развитие малых форм хозяйствования</t>
  </si>
  <si>
    <t>Субсидии на поддержку экономического и социального развития коренных малочисленных народов Севера, Сибири и Дальнего Востока</t>
  </si>
  <si>
    <t>Субсидии на обеспечение профилактики развития сердечно-сосудистых заболеваний и сердечно-сосудистых осложнений у пациентов высокого риска, находящихся на диспансерном наблюдении</t>
  </si>
  <si>
    <t>Иные межбюджетные трансферты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инфекцией, за счет средств резервного фонда Правительства Российской Федерации</t>
  </si>
  <si>
    <t>Дотации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Федерации, за счет средств резервного фонда Правительства Российской Федерации</t>
  </si>
  <si>
    <t>Единая субвенция бюджетам субъектов Российской Федерации и бюджету г. Байконура</t>
  </si>
  <si>
    <t>Дотации бюджетам субъектов Российской Федерации, связанные с особым режимом безопасного функционирования закрытых административно-территориальных образований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</si>
</sst>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5" fillId="0" borderId="0"/>
    <xf numFmtId="0" fontId="15" fillId="0" borderId="0" applyNumberFormat="0" applyBorder="0" applyAlignment="0"/>
  </cellStyleXfs>
  <cellXfs count="6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right"/>
    </xf>
    <xf numFmtId="164" fontId="5" fillId="2" borderId="4" xfId="0" applyNumberFormat="1" applyFont="1" applyFill="1" applyBorder="1" applyAlignment="1"/>
    <xf numFmtId="164" fontId="3" fillId="0" borderId="4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0" xfId="0" applyFont="1" applyFill="1" applyBorder="1"/>
    <xf numFmtId="0" fontId="3" fillId="0" borderId="4" xfId="0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left" vertical="center" wrapText="1"/>
    </xf>
    <xf numFmtId="49" fontId="6" fillId="2" borderId="4" xfId="0" applyNumberFormat="1" applyFont="1" applyFill="1" applyBorder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right" wrapText="1"/>
    </xf>
    <xf numFmtId="0" fontId="8" fillId="2" borderId="0" xfId="0" applyFont="1" applyFill="1" applyBorder="1" applyAlignment="1"/>
    <xf numFmtId="14" fontId="9" fillId="0" borderId="0" xfId="0" applyNumberFormat="1" applyFont="1"/>
    <xf numFmtId="0" fontId="10" fillId="0" borderId="0" xfId="0" applyFont="1"/>
    <xf numFmtId="0" fontId="1" fillId="2" borderId="0" xfId="0" applyFont="1" applyFill="1" applyBorder="1" applyAlignment="1"/>
    <xf numFmtId="0" fontId="11" fillId="0" borderId="0" xfId="0" applyFont="1"/>
    <xf numFmtId="0" fontId="12" fillId="0" borderId="0" xfId="0" applyFont="1"/>
    <xf numFmtId="0" fontId="13" fillId="0" borderId="0" xfId="0" applyFont="1"/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4" xfId="0" applyNumberFormat="1" applyFont="1" applyFill="1" applyBorder="1" applyAlignment="1">
      <alignment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wrapText="1"/>
    </xf>
    <xf numFmtId="0" fontId="14" fillId="0" borderId="0" xfId="0" applyNumberFormat="1" applyFont="1"/>
    <xf numFmtId="0" fontId="14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164" fontId="3" fillId="0" borderId="4" xfId="0" applyNumberFormat="1" applyFont="1" applyBorder="1" applyAlignment="1">
      <alignment horizontal="right" wrapText="1"/>
    </xf>
    <xf numFmtId="164" fontId="2" fillId="0" borderId="4" xfId="0" applyNumberFormat="1" applyFont="1" applyBorder="1" applyAlignment="1">
      <alignment horizontal="right" wrapText="1"/>
    </xf>
    <xf numFmtId="164" fontId="5" fillId="2" borderId="4" xfId="0" applyNumberFormat="1" applyFont="1" applyFill="1" applyBorder="1" applyAlignment="1">
      <alignment horizontal="right" wrapText="1"/>
    </xf>
    <xf numFmtId="164" fontId="7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1" xfId="0" applyNumberFormat="1" applyFont="1" applyFill="1" applyBorder="1" applyAlignment="1">
      <alignment horizontal="left" wrapText="1"/>
    </xf>
    <xf numFmtId="0" fontId="2" fillId="0" borderId="2" xfId="0" applyNumberFormat="1" applyFont="1" applyFill="1" applyBorder="1" applyAlignment="1">
      <alignment horizontal="left" wrapText="1"/>
    </xf>
    <xf numFmtId="0" fontId="2" fillId="0" borderId="3" xfId="0" applyNumberFormat="1" applyFont="1" applyFill="1" applyBorder="1" applyAlignment="1">
      <alignment horizontal="left" wrapText="1"/>
    </xf>
    <xf numFmtId="164" fontId="2" fillId="0" borderId="4" xfId="0" applyNumberFormat="1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left" vertical="center" wrapText="1"/>
    </xf>
    <xf numFmtId="0" fontId="12" fillId="0" borderId="7" xfId="0" applyFont="1" applyBorder="1" applyAlignment="1"/>
    <xf numFmtId="0" fontId="12" fillId="0" borderId="8" xfId="0" applyFont="1" applyBorder="1" applyAlignment="1"/>
    <xf numFmtId="0" fontId="6" fillId="0" borderId="9" xfId="1" applyFont="1" applyFill="1" applyBorder="1" applyAlignment="1" applyProtection="1">
      <alignment wrapText="1"/>
    </xf>
    <xf numFmtId="0" fontId="6" fillId="0" borderId="1" xfId="1" applyFont="1" applyFill="1" applyBorder="1" applyAlignment="1" applyProtection="1">
      <alignment wrapText="1"/>
    </xf>
    <xf numFmtId="0" fontId="12" fillId="0" borderId="2" xfId="0" applyFont="1" applyBorder="1" applyAlignment="1"/>
    <xf numFmtId="0" fontId="12" fillId="0" borderId="3" xfId="0" applyFont="1" applyBorder="1" applyAlignment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view="pageBreakPreview" topLeftCell="A28" zoomScaleNormal="100" zoomScaleSheetLayoutView="100" workbookViewId="0">
      <selection activeCell="A37" sqref="A37:E37"/>
    </sheetView>
  </sheetViews>
  <sheetFormatPr defaultColWidth="8.7109375" defaultRowHeight="15" x14ac:dyDescent="0.25"/>
  <cols>
    <col min="1" max="1" width="69.28515625" style="28" customWidth="1"/>
    <col min="2" max="2" width="13.85546875" style="28" customWidth="1"/>
    <col min="3" max="4" width="14.42578125" style="28" customWidth="1"/>
    <col min="5" max="5" width="12.85546875" style="28" customWidth="1"/>
    <col min="6" max="6" width="12.5703125" style="28" customWidth="1"/>
    <col min="7" max="7" width="16" style="28" bestFit="1" customWidth="1"/>
    <col min="8" max="8" width="8.7109375" style="28"/>
    <col min="9" max="9" width="10.140625" style="28" bestFit="1" customWidth="1"/>
    <col min="10" max="16384" width="8.7109375" style="28"/>
  </cols>
  <sheetData>
    <row r="1" spans="1:9" ht="15.75" x14ac:dyDescent="0.25">
      <c r="A1" s="42" t="s">
        <v>0</v>
      </c>
      <c r="B1" s="42"/>
      <c r="C1" s="42"/>
      <c r="D1" s="42"/>
      <c r="E1" s="42"/>
      <c r="F1" s="34" t="s">
        <v>86</v>
      </c>
      <c r="G1" s="35" t="str">
        <f>TEXT(F1,"[$-FC19]ДД ММММ")</f>
        <v>05 июня</v>
      </c>
      <c r="H1" s="35" t="str">
        <f>TEXT(F1,"[$-FC19]ДД.ММ.ГГГ \г")</f>
        <v>05.06.2020 г</v>
      </c>
    </row>
    <row r="2" spans="1:9" ht="15.75" x14ac:dyDescent="0.25">
      <c r="A2" s="42" t="str">
        <f>CONCATENATE("с ",G1," по ",G2,"ода")</f>
        <v>с 05 июня по 11 июня 2020 года</v>
      </c>
      <c r="B2" s="42"/>
      <c r="C2" s="42"/>
      <c r="D2" s="42"/>
      <c r="E2" s="42"/>
      <c r="F2" s="34" t="s">
        <v>49</v>
      </c>
      <c r="G2" s="35" t="str">
        <f>TEXT(F2,"[$-FC19]ДД ММММ ГГГ \г")</f>
        <v>11 июня 2020 г</v>
      </c>
      <c r="H2" s="35" t="str">
        <f>TEXT(F2,"[$-FC19]ДД.ММ.ГГГ \г")</f>
        <v>11.06.2020 г</v>
      </c>
      <c r="I2" s="36"/>
    </row>
    <row r="3" spans="1:9" x14ac:dyDescent="0.25">
      <c r="A3" s="1"/>
      <c r="B3" s="2"/>
      <c r="C3" s="2"/>
      <c r="D3" s="2"/>
      <c r="E3" s="3"/>
    </row>
    <row r="4" spans="1:9" x14ac:dyDescent="0.25">
      <c r="A4" s="4"/>
      <c r="B4" s="5"/>
      <c r="C4" s="5"/>
      <c r="D4" s="6"/>
      <c r="E4" s="7" t="s">
        <v>1</v>
      </c>
    </row>
    <row r="5" spans="1:9" x14ac:dyDescent="0.25">
      <c r="A5" s="43" t="str">
        <f>CONCATENATE("Остатки средств на ",H1,".")</f>
        <v>Остатки средств на 05.06.2020 г.</v>
      </c>
      <c r="B5" s="44"/>
      <c r="C5" s="44"/>
      <c r="D5" s="45"/>
      <c r="E5" s="8">
        <v>2466378.6</v>
      </c>
      <c r="F5" s="36"/>
    </row>
    <row r="6" spans="1:9" x14ac:dyDescent="0.25">
      <c r="A6" s="10"/>
      <c r="B6" s="11"/>
      <c r="C6" s="11"/>
      <c r="D6" s="11"/>
      <c r="E6" s="12"/>
    </row>
    <row r="7" spans="1:9" x14ac:dyDescent="0.25">
      <c r="A7" s="52" t="s">
        <v>2</v>
      </c>
      <c r="B7" s="53"/>
      <c r="C7" s="53"/>
      <c r="D7" s="53"/>
      <c r="E7" s="13"/>
    </row>
    <row r="8" spans="1:9" x14ac:dyDescent="0.25">
      <c r="A8" s="47" t="s">
        <v>3</v>
      </c>
      <c r="B8" s="53"/>
      <c r="C8" s="53"/>
      <c r="D8" s="53"/>
      <c r="E8" s="9">
        <f>E41-E9</f>
        <v>313743.20020999981</v>
      </c>
    </row>
    <row r="9" spans="1:9" x14ac:dyDescent="0.25">
      <c r="A9" s="54" t="s">
        <v>4</v>
      </c>
      <c r="B9" s="53"/>
      <c r="C9" s="53"/>
      <c r="D9" s="53"/>
      <c r="E9" s="14">
        <f>SUM(E10:E40)</f>
        <v>162247.17611000003</v>
      </c>
    </row>
    <row r="10" spans="1:9" ht="30.75" customHeight="1" x14ac:dyDescent="0.25">
      <c r="A10" s="58" t="s">
        <v>117</v>
      </c>
      <c r="B10" s="56"/>
      <c r="C10" s="56"/>
      <c r="D10" s="57"/>
      <c r="E10" s="14">
        <v>38427</v>
      </c>
    </row>
    <row r="11" spans="1:9" ht="40.5" customHeight="1" x14ac:dyDescent="0.25">
      <c r="A11" s="58" t="s">
        <v>87</v>
      </c>
      <c r="B11" s="56"/>
      <c r="C11" s="56"/>
      <c r="D11" s="57"/>
      <c r="E11" s="14">
        <v>692.92574999999999</v>
      </c>
    </row>
    <row r="12" spans="1:9" ht="30.75" customHeight="1" x14ac:dyDescent="0.25">
      <c r="A12" s="58" t="s">
        <v>88</v>
      </c>
      <c r="B12" s="56"/>
      <c r="C12" s="56"/>
      <c r="D12" s="57"/>
      <c r="E12" s="14">
        <v>39.752960000000002</v>
      </c>
    </row>
    <row r="13" spans="1:9" ht="16.5" customHeight="1" x14ac:dyDescent="0.25">
      <c r="A13" s="58" t="s">
        <v>89</v>
      </c>
      <c r="B13" s="56"/>
      <c r="C13" s="56"/>
      <c r="D13" s="57"/>
      <c r="E13" s="14">
        <v>5.8549499999999997</v>
      </c>
    </row>
    <row r="14" spans="1:9" ht="17.25" customHeight="1" x14ac:dyDescent="0.25">
      <c r="A14" s="58" t="s">
        <v>90</v>
      </c>
      <c r="B14" s="56"/>
      <c r="C14" s="56"/>
      <c r="D14" s="57"/>
      <c r="E14" s="14">
        <v>10163.37529</v>
      </c>
    </row>
    <row r="15" spans="1:9" ht="27" customHeight="1" x14ac:dyDescent="0.25">
      <c r="A15" s="58" t="s">
        <v>91</v>
      </c>
      <c r="B15" s="56"/>
      <c r="C15" s="56"/>
      <c r="D15" s="57"/>
      <c r="E15" s="14">
        <v>23.633929999999999</v>
      </c>
    </row>
    <row r="16" spans="1:9" ht="14.25" customHeight="1" x14ac:dyDescent="0.25">
      <c r="A16" s="58" t="s">
        <v>92</v>
      </c>
      <c r="B16" s="56"/>
      <c r="C16" s="56"/>
      <c r="D16" s="57"/>
      <c r="E16" s="14">
        <v>396.26400000000001</v>
      </c>
    </row>
    <row r="17" spans="1:5" ht="28.5" customHeight="1" x14ac:dyDescent="0.25">
      <c r="A17" s="58" t="s">
        <v>93</v>
      </c>
      <c r="B17" s="56"/>
      <c r="C17" s="56"/>
      <c r="D17" s="57"/>
      <c r="E17" s="14">
        <v>31.418869999999998</v>
      </c>
    </row>
    <row r="18" spans="1:5" ht="21" customHeight="1" x14ac:dyDescent="0.25">
      <c r="A18" s="58" t="s">
        <v>94</v>
      </c>
      <c r="B18" s="56"/>
      <c r="C18" s="56"/>
      <c r="D18" s="57"/>
      <c r="E18" s="14">
        <v>13390.23252</v>
      </c>
    </row>
    <row r="19" spans="1:5" ht="22.5" customHeight="1" x14ac:dyDescent="0.25">
      <c r="A19" s="58" t="s">
        <v>95</v>
      </c>
      <c r="B19" s="56"/>
      <c r="C19" s="56"/>
      <c r="D19" s="57"/>
      <c r="E19" s="14">
        <v>28.80659</v>
      </c>
    </row>
    <row r="20" spans="1:5" ht="42.75" customHeight="1" x14ac:dyDescent="0.25">
      <c r="A20" s="58" t="s">
        <v>96</v>
      </c>
      <c r="B20" s="56"/>
      <c r="C20" s="56"/>
      <c r="D20" s="57"/>
      <c r="E20" s="14">
        <v>29.977689999999999</v>
      </c>
    </row>
    <row r="21" spans="1:5" ht="36.75" customHeight="1" x14ac:dyDescent="0.25">
      <c r="A21" s="58" t="s">
        <v>97</v>
      </c>
      <c r="B21" s="56"/>
      <c r="C21" s="56"/>
      <c r="D21" s="57"/>
      <c r="E21" s="14">
        <v>5858.5735400000003</v>
      </c>
    </row>
    <row r="22" spans="1:5" ht="36.75" customHeight="1" x14ac:dyDescent="0.25">
      <c r="A22" s="58" t="s">
        <v>98</v>
      </c>
      <c r="B22" s="56"/>
      <c r="C22" s="56"/>
      <c r="D22" s="57"/>
      <c r="E22" s="14">
        <v>6.1393300000000002</v>
      </c>
    </row>
    <row r="23" spans="1:5" ht="36.75" customHeight="1" x14ac:dyDescent="0.25">
      <c r="A23" s="58" t="s">
        <v>99</v>
      </c>
      <c r="B23" s="56"/>
      <c r="C23" s="56"/>
      <c r="D23" s="57"/>
      <c r="E23" s="14">
        <v>6826.0243700000001</v>
      </c>
    </row>
    <row r="24" spans="1:5" ht="54.75" customHeight="1" x14ac:dyDescent="0.25">
      <c r="A24" s="58" t="s">
        <v>100</v>
      </c>
      <c r="B24" s="56"/>
      <c r="C24" s="56"/>
      <c r="D24" s="57"/>
      <c r="E24" s="14">
        <v>4340.10113</v>
      </c>
    </row>
    <row r="25" spans="1:5" ht="23.25" customHeight="1" x14ac:dyDescent="0.25">
      <c r="A25" s="58" t="s">
        <v>101</v>
      </c>
      <c r="B25" s="56"/>
      <c r="C25" s="56"/>
      <c r="D25" s="57"/>
      <c r="E25" s="14">
        <v>995.76044999999999</v>
      </c>
    </row>
    <row r="26" spans="1:5" ht="36.75" customHeight="1" x14ac:dyDescent="0.25">
      <c r="A26" s="58" t="s">
        <v>102</v>
      </c>
      <c r="B26" s="56"/>
      <c r="C26" s="56"/>
      <c r="D26" s="57"/>
      <c r="E26" s="14">
        <v>2429.5317799999998</v>
      </c>
    </row>
    <row r="27" spans="1:5" ht="36.75" customHeight="1" x14ac:dyDescent="0.25">
      <c r="A27" s="58" t="s">
        <v>103</v>
      </c>
      <c r="B27" s="56"/>
      <c r="C27" s="56"/>
      <c r="D27" s="57"/>
      <c r="E27" s="14">
        <v>169.61097000000001</v>
      </c>
    </row>
    <row r="28" spans="1:5" ht="21.75" customHeight="1" x14ac:dyDescent="0.25">
      <c r="A28" s="58" t="s">
        <v>104</v>
      </c>
      <c r="B28" s="56"/>
      <c r="C28" s="56"/>
      <c r="D28" s="57"/>
      <c r="E28" s="14">
        <v>2353.8000000000002</v>
      </c>
    </row>
    <row r="29" spans="1:5" ht="44.25" customHeight="1" x14ac:dyDescent="0.25">
      <c r="A29" s="58" t="s">
        <v>105</v>
      </c>
      <c r="B29" s="56"/>
      <c r="C29" s="56"/>
      <c r="D29" s="57"/>
      <c r="E29" s="14">
        <v>809.91700000000003</v>
      </c>
    </row>
    <row r="30" spans="1:5" ht="36.75" customHeight="1" x14ac:dyDescent="0.25">
      <c r="A30" s="58" t="s">
        <v>106</v>
      </c>
      <c r="B30" s="56"/>
      <c r="C30" s="56"/>
      <c r="D30" s="57"/>
      <c r="E30" s="14">
        <v>5.9175000000000004</v>
      </c>
    </row>
    <row r="31" spans="1:5" ht="48.75" customHeight="1" x14ac:dyDescent="0.25">
      <c r="A31" s="58" t="s">
        <v>107</v>
      </c>
      <c r="B31" s="56"/>
      <c r="C31" s="56"/>
      <c r="D31" s="57"/>
      <c r="E31" s="14">
        <v>2632.11769</v>
      </c>
    </row>
    <row r="32" spans="1:5" ht="36.75" customHeight="1" x14ac:dyDescent="0.25">
      <c r="A32" s="58" t="s">
        <v>108</v>
      </c>
      <c r="B32" s="56"/>
      <c r="C32" s="56"/>
      <c r="D32" s="57"/>
      <c r="E32" s="14">
        <v>105.72978999999999</v>
      </c>
    </row>
    <row r="33" spans="1:5" ht="36.75" customHeight="1" x14ac:dyDescent="0.25">
      <c r="A33" s="58" t="s">
        <v>109</v>
      </c>
      <c r="B33" s="56"/>
      <c r="C33" s="56"/>
      <c r="D33" s="57"/>
      <c r="E33" s="14">
        <v>37.357999999999997</v>
      </c>
    </row>
    <row r="34" spans="1:5" ht="36.75" customHeight="1" x14ac:dyDescent="0.25">
      <c r="A34" s="58" t="s">
        <v>110</v>
      </c>
      <c r="B34" s="56"/>
      <c r="C34" s="56"/>
      <c r="D34" s="57"/>
      <c r="E34" s="14">
        <v>30000</v>
      </c>
    </row>
    <row r="35" spans="1:5" ht="36.75" customHeight="1" x14ac:dyDescent="0.25">
      <c r="A35" s="58" t="s">
        <v>111</v>
      </c>
      <c r="B35" s="56"/>
      <c r="C35" s="56"/>
      <c r="D35" s="57"/>
      <c r="E35" s="14">
        <v>9975</v>
      </c>
    </row>
    <row r="36" spans="1:5" ht="21" customHeight="1" x14ac:dyDescent="0.25">
      <c r="A36" s="58" t="s">
        <v>112</v>
      </c>
      <c r="B36" s="56"/>
      <c r="C36" s="56"/>
      <c r="D36" s="57"/>
      <c r="E36" s="14">
        <v>25.789650000000002</v>
      </c>
    </row>
    <row r="37" spans="1:5" ht="36.75" customHeight="1" x14ac:dyDescent="0.25">
      <c r="A37" s="59" t="s">
        <v>113</v>
      </c>
      <c r="B37" s="60"/>
      <c r="C37" s="60"/>
      <c r="D37" s="61"/>
      <c r="E37" s="14">
        <v>842.09463000000005</v>
      </c>
    </row>
    <row r="38" spans="1:5" ht="66" customHeight="1" x14ac:dyDescent="0.25">
      <c r="A38" s="58" t="s">
        <v>114</v>
      </c>
      <c r="B38" s="56"/>
      <c r="C38" s="56"/>
      <c r="D38" s="57"/>
      <c r="E38" s="14">
        <v>10334.04911</v>
      </c>
    </row>
    <row r="39" spans="1:5" ht="46.5" customHeight="1" x14ac:dyDescent="0.25">
      <c r="A39" s="58" t="s">
        <v>115</v>
      </c>
      <c r="B39" s="56"/>
      <c r="C39" s="56"/>
      <c r="D39" s="57"/>
      <c r="E39" s="14">
        <v>19473.7</v>
      </c>
    </row>
    <row r="40" spans="1:5" ht="23.25" customHeight="1" x14ac:dyDescent="0.25">
      <c r="A40" s="58" t="s">
        <v>116</v>
      </c>
      <c r="B40" s="56"/>
      <c r="C40" s="56"/>
      <c r="D40" s="57"/>
      <c r="E40" s="14">
        <v>1796.7186200000001</v>
      </c>
    </row>
    <row r="41" spans="1:5" x14ac:dyDescent="0.25">
      <c r="A41" s="46" t="s">
        <v>5</v>
      </c>
      <c r="B41" s="47"/>
      <c r="C41" s="47"/>
      <c r="D41" s="47"/>
      <c r="E41" s="13">
        <f>'Муниципальные районы'!B24+'Муниципальные районы'!B23-Учреждения!E5</f>
        <v>475990.37631999981</v>
      </c>
    </row>
    <row r="42" spans="1:5" x14ac:dyDescent="0.25">
      <c r="A42" s="15"/>
      <c r="B42" s="16"/>
      <c r="C42" s="16"/>
      <c r="D42" s="6"/>
      <c r="E42" s="17"/>
    </row>
    <row r="43" spans="1:5" x14ac:dyDescent="0.25">
      <c r="A43" s="48" t="s">
        <v>14</v>
      </c>
      <c r="B43" s="50" t="s">
        <v>6</v>
      </c>
      <c r="C43" s="51" t="s">
        <v>7</v>
      </c>
      <c r="D43" s="51"/>
      <c r="E43" s="51"/>
    </row>
    <row r="44" spans="1:5" ht="90" x14ac:dyDescent="0.25">
      <c r="A44" s="49"/>
      <c r="B44" s="50"/>
      <c r="C44" s="18" t="s">
        <v>8</v>
      </c>
      <c r="D44" s="18" t="s">
        <v>9</v>
      </c>
      <c r="E44" s="18" t="s">
        <v>10</v>
      </c>
    </row>
    <row r="45" spans="1:5" x14ac:dyDescent="0.25">
      <c r="A45" s="19" t="s">
        <v>50</v>
      </c>
      <c r="B45" s="38">
        <v>19253.32401</v>
      </c>
      <c r="C45" s="38"/>
      <c r="D45" s="38">
        <v>668.6</v>
      </c>
      <c r="E45" s="38"/>
    </row>
    <row r="46" spans="1:5" ht="30" x14ac:dyDescent="0.25">
      <c r="A46" s="19" t="s">
        <v>51</v>
      </c>
      <c r="B46" s="38">
        <v>13369.079729999999</v>
      </c>
      <c r="C46" s="38">
        <v>88.341859999999997</v>
      </c>
      <c r="D46" s="38">
        <v>1262.0862199999999</v>
      </c>
      <c r="E46" s="38">
        <v>3434.84</v>
      </c>
    </row>
    <row r="47" spans="1:5" x14ac:dyDescent="0.25">
      <c r="A47" s="19" t="s">
        <v>52</v>
      </c>
      <c r="B47" s="38">
        <v>22.4</v>
      </c>
      <c r="C47" s="38"/>
      <c r="D47" s="38"/>
      <c r="E47" s="38"/>
    </row>
    <row r="48" spans="1:5" x14ac:dyDescent="0.25">
      <c r="A48" s="19" t="s">
        <v>53</v>
      </c>
      <c r="B48" s="38">
        <v>2094.7319200000002</v>
      </c>
      <c r="C48" s="38">
        <v>2060</v>
      </c>
      <c r="D48" s="38"/>
      <c r="E48" s="38"/>
    </row>
    <row r="49" spans="1:5" ht="30" x14ac:dyDescent="0.25">
      <c r="A49" s="19" t="s">
        <v>54</v>
      </c>
      <c r="B49" s="38">
        <v>26949.87717</v>
      </c>
      <c r="C49" s="38">
        <v>2870</v>
      </c>
      <c r="D49" s="38"/>
      <c r="E49" s="38">
        <v>10172.5383</v>
      </c>
    </row>
    <row r="50" spans="1:5" x14ac:dyDescent="0.25">
      <c r="A50" s="19" t="s">
        <v>55</v>
      </c>
      <c r="B50" s="38">
        <v>3764.8325</v>
      </c>
      <c r="C50" s="38">
        <v>2100</v>
      </c>
      <c r="D50" s="38"/>
      <c r="E50" s="38"/>
    </row>
    <row r="51" spans="1:5" x14ac:dyDescent="0.25">
      <c r="A51" s="19" t="s">
        <v>56</v>
      </c>
      <c r="B51" s="38">
        <v>8384.7212400000008</v>
      </c>
      <c r="C51" s="38"/>
      <c r="D51" s="38"/>
      <c r="E51" s="38"/>
    </row>
    <row r="52" spans="1:5" x14ac:dyDescent="0.25">
      <c r="A52" s="19" t="s">
        <v>57</v>
      </c>
      <c r="B52" s="38">
        <v>121789.96649999999</v>
      </c>
      <c r="C52" s="38">
        <v>3025</v>
      </c>
      <c r="D52" s="38"/>
      <c r="E52" s="38"/>
    </row>
    <row r="53" spans="1:5" x14ac:dyDescent="0.25">
      <c r="A53" s="19" t="s">
        <v>58</v>
      </c>
      <c r="B53" s="38">
        <v>450682.74358000001</v>
      </c>
      <c r="C53" s="38">
        <v>7417.42857</v>
      </c>
      <c r="D53" s="38">
        <v>2057.2957900000001</v>
      </c>
      <c r="E53" s="38">
        <v>233679.04303</v>
      </c>
    </row>
    <row r="54" spans="1:5" x14ac:dyDescent="0.25">
      <c r="A54" s="19" t="s">
        <v>59</v>
      </c>
      <c r="B54" s="38">
        <v>226828.42472000001</v>
      </c>
      <c r="C54" s="38">
        <v>10620</v>
      </c>
      <c r="D54" s="38">
        <v>355.37626999999998</v>
      </c>
      <c r="E54" s="38">
        <v>160009.13768000001</v>
      </c>
    </row>
    <row r="55" spans="1:5" x14ac:dyDescent="0.25">
      <c r="A55" s="19" t="s">
        <v>60</v>
      </c>
      <c r="B55" s="38">
        <v>36472.136960000003</v>
      </c>
      <c r="C55" s="38"/>
      <c r="D55" s="38"/>
      <c r="E55" s="38"/>
    </row>
    <row r="56" spans="1:5" ht="30" x14ac:dyDescent="0.25">
      <c r="A56" s="19" t="s">
        <v>61</v>
      </c>
      <c r="B56" s="38">
        <v>11391.815140000001</v>
      </c>
      <c r="C56" s="38">
        <v>2500</v>
      </c>
      <c r="D56" s="38"/>
      <c r="E56" s="38"/>
    </row>
    <row r="57" spans="1:5" x14ac:dyDescent="0.25">
      <c r="A57" s="19" t="s">
        <v>62</v>
      </c>
      <c r="B57" s="38">
        <v>6700.0002000000004</v>
      </c>
      <c r="C57" s="38"/>
      <c r="D57" s="38"/>
      <c r="E57" s="38"/>
    </row>
    <row r="58" spans="1:5" ht="30" x14ac:dyDescent="0.25">
      <c r="A58" s="19" t="s">
        <v>63</v>
      </c>
      <c r="B58" s="38">
        <v>4472.5297300000002</v>
      </c>
      <c r="C58" s="38">
        <v>1625.8715199999999</v>
      </c>
      <c r="D58" s="38"/>
      <c r="E58" s="38"/>
    </row>
    <row r="59" spans="1:5" ht="30" x14ac:dyDescent="0.25">
      <c r="A59" s="19" t="s">
        <v>64</v>
      </c>
      <c r="B59" s="38">
        <v>4278.3028700000004</v>
      </c>
      <c r="C59" s="38">
        <v>2390</v>
      </c>
      <c r="D59" s="38">
        <v>292.5</v>
      </c>
      <c r="E59" s="38">
        <v>570.65530999999999</v>
      </c>
    </row>
    <row r="60" spans="1:5" x14ac:dyDescent="0.25">
      <c r="A60" s="19" t="s">
        <v>65</v>
      </c>
      <c r="B60" s="38">
        <v>4123.0272299999997</v>
      </c>
      <c r="C60" s="38"/>
      <c r="D60" s="38"/>
      <c r="E60" s="38"/>
    </row>
    <row r="61" spans="1:5" x14ac:dyDescent="0.25">
      <c r="A61" s="19" t="s">
        <v>66</v>
      </c>
      <c r="B61" s="38">
        <v>80638.932759999996</v>
      </c>
      <c r="C61" s="38"/>
      <c r="D61" s="38">
        <v>2</v>
      </c>
      <c r="E61" s="38"/>
    </row>
    <row r="62" spans="1:5" ht="30" x14ac:dyDescent="0.25">
      <c r="A62" s="19" t="s">
        <v>67</v>
      </c>
      <c r="B62" s="38">
        <v>8282.1</v>
      </c>
      <c r="C62" s="38">
        <v>7200</v>
      </c>
      <c r="D62" s="38"/>
      <c r="E62" s="38"/>
    </row>
    <row r="63" spans="1:5" x14ac:dyDescent="0.25">
      <c r="A63" s="19" t="s">
        <v>68</v>
      </c>
      <c r="B63" s="38">
        <v>937</v>
      </c>
      <c r="C63" s="38">
        <v>600</v>
      </c>
      <c r="D63" s="38">
        <v>337</v>
      </c>
      <c r="E63" s="38"/>
    </row>
    <row r="64" spans="1:5" x14ac:dyDescent="0.25">
      <c r="A64" s="19" t="s">
        <v>69</v>
      </c>
      <c r="B64" s="38">
        <v>1262</v>
      </c>
      <c r="C64" s="38">
        <v>1000</v>
      </c>
      <c r="D64" s="38"/>
      <c r="E64" s="38"/>
    </row>
    <row r="65" spans="1:5" x14ac:dyDescent="0.25">
      <c r="A65" s="19" t="s">
        <v>70</v>
      </c>
      <c r="B65" s="38">
        <v>50.931310000000003</v>
      </c>
      <c r="C65" s="38"/>
      <c r="D65" s="38"/>
      <c r="E65" s="38"/>
    </row>
    <row r="66" spans="1:5" ht="30" x14ac:dyDescent="0.25">
      <c r="A66" s="19" t="s">
        <v>71</v>
      </c>
      <c r="B66" s="38">
        <v>400</v>
      </c>
      <c r="C66" s="38">
        <v>400</v>
      </c>
      <c r="D66" s="38"/>
      <c r="E66" s="38"/>
    </row>
    <row r="67" spans="1:5" x14ac:dyDescent="0.25">
      <c r="A67" s="19" t="s">
        <v>72</v>
      </c>
      <c r="B67" s="38">
        <v>430.82814999999999</v>
      </c>
      <c r="C67" s="38"/>
      <c r="D67" s="38"/>
      <c r="E67" s="38"/>
    </row>
    <row r="68" spans="1:5" x14ac:dyDescent="0.25">
      <c r="A68" s="19" t="s">
        <v>73</v>
      </c>
      <c r="B68" s="38">
        <v>14353.216420000001</v>
      </c>
      <c r="C68" s="38">
        <v>14206.7</v>
      </c>
      <c r="D68" s="38">
        <v>2100</v>
      </c>
      <c r="E68" s="38"/>
    </row>
    <row r="69" spans="1:5" x14ac:dyDescent="0.25">
      <c r="A69" s="19" t="s">
        <v>74</v>
      </c>
      <c r="B69" s="38">
        <v>2300</v>
      </c>
      <c r="C69" s="38">
        <v>2300</v>
      </c>
      <c r="D69" s="38"/>
      <c r="E69" s="38"/>
    </row>
    <row r="70" spans="1:5" x14ac:dyDescent="0.25">
      <c r="A70" s="19" t="s">
        <v>75</v>
      </c>
      <c r="B70" s="38">
        <v>35606.566319999998</v>
      </c>
      <c r="C70" s="38"/>
      <c r="D70" s="38"/>
      <c r="E70" s="38"/>
    </row>
    <row r="71" spans="1:5" ht="30" x14ac:dyDescent="0.25">
      <c r="A71" s="19" t="s">
        <v>76</v>
      </c>
      <c r="B71" s="38">
        <v>351.87747000000002</v>
      </c>
      <c r="C71" s="38"/>
      <c r="D71" s="38"/>
      <c r="E71" s="38"/>
    </row>
    <row r="72" spans="1:5" x14ac:dyDescent="0.25">
      <c r="A72" s="19" t="s">
        <v>77</v>
      </c>
      <c r="B72" s="38">
        <v>5767.9543299999996</v>
      </c>
      <c r="C72" s="38"/>
      <c r="D72" s="38"/>
      <c r="E72" s="38"/>
    </row>
    <row r="73" spans="1:5" x14ac:dyDescent="0.25">
      <c r="A73" s="19" t="s">
        <v>78</v>
      </c>
      <c r="B73" s="38">
        <v>4406.8914999999997</v>
      </c>
      <c r="C73" s="38">
        <v>550</v>
      </c>
      <c r="D73" s="38"/>
      <c r="E73" s="38"/>
    </row>
    <row r="74" spans="1:5" x14ac:dyDescent="0.25">
      <c r="A74" s="19" t="s">
        <v>79</v>
      </c>
      <c r="B74" s="38">
        <v>39.527320000000003</v>
      </c>
      <c r="C74" s="38"/>
      <c r="D74" s="38"/>
      <c r="E74" s="38"/>
    </row>
    <row r="75" spans="1:5" x14ac:dyDescent="0.25">
      <c r="A75" s="19" t="s">
        <v>80</v>
      </c>
      <c r="B75" s="38">
        <v>11133.18461</v>
      </c>
      <c r="C75" s="38">
        <v>757.74</v>
      </c>
      <c r="D75" s="38"/>
      <c r="E75" s="38"/>
    </row>
    <row r="76" spans="1:5" x14ac:dyDescent="0.25">
      <c r="A76" s="19" t="s">
        <v>81</v>
      </c>
      <c r="B76" s="38">
        <v>295.50659000000002</v>
      </c>
      <c r="C76" s="38">
        <v>255.39225999999999</v>
      </c>
      <c r="D76" s="38">
        <v>6.0000000000000001E-3</v>
      </c>
      <c r="E76" s="38"/>
    </row>
    <row r="77" spans="1:5" ht="30" x14ac:dyDescent="0.25">
      <c r="A77" s="19" t="s">
        <v>82</v>
      </c>
      <c r="B77" s="38">
        <v>2697.32566</v>
      </c>
      <c r="C77" s="38">
        <v>2430</v>
      </c>
      <c r="D77" s="38"/>
      <c r="E77" s="38"/>
    </row>
    <row r="78" spans="1:5" x14ac:dyDescent="0.25">
      <c r="A78" s="19" t="s">
        <v>83</v>
      </c>
      <c r="B78" s="38">
        <v>173.58799999999999</v>
      </c>
      <c r="C78" s="38"/>
      <c r="D78" s="38"/>
      <c r="E78" s="38"/>
    </row>
    <row r="79" spans="1:5" x14ac:dyDescent="0.25">
      <c r="A79" s="19" t="s">
        <v>84</v>
      </c>
      <c r="B79" s="38">
        <v>9366.1530000000002</v>
      </c>
      <c r="C79" s="38"/>
      <c r="D79" s="38"/>
      <c r="E79" s="38"/>
    </row>
    <row r="80" spans="1:5" x14ac:dyDescent="0.25">
      <c r="A80" s="55" t="s">
        <v>85</v>
      </c>
      <c r="B80" s="39">
        <v>1119071.49694</v>
      </c>
      <c r="C80" s="39">
        <v>64396.47421</v>
      </c>
      <c r="D80" s="39">
        <v>7074.8642799999998</v>
      </c>
      <c r="E80" s="39">
        <v>407866.21432000003</v>
      </c>
    </row>
    <row r="81" spans="2:5" x14ac:dyDescent="0.25">
      <c r="B81" s="37"/>
      <c r="C81" s="37"/>
      <c r="D81" s="37"/>
      <c r="E81" s="37"/>
    </row>
  </sheetData>
  <mergeCells count="41">
    <mergeCell ref="A17:D17"/>
    <mergeCell ref="A12:D12"/>
    <mergeCell ref="A10:D10"/>
    <mergeCell ref="A11:D11"/>
    <mergeCell ref="A13:D13"/>
    <mergeCell ref="A14:D14"/>
    <mergeCell ref="A15:D15"/>
    <mergeCell ref="A16:D16"/>
    <mergeCell ref="A40:D40"/>
    <mergeCell ref="A18:D18"/>
    <mergeCell ref="A19:D19"/>
    <mergeCell ref="A20:D20"/>
    <mergeCell ref="A22:D22"/>
    <mergeCell ref="A23:D23"/>
    <mergeCell ref="A24:D24"/>
    <mergeCell ref="A26:D26"/>
    <mergeCell ref="A27:D27"/>
    <mergeCell ref="A28:D28"/>
    <mergeCell ref="A29:D29"/>
    <mergeCell ref="A30:D30"/>
    <mergeCell ref="A35:D35"/>
    <mergeCell ref="A36:D36"/>
    <mergeCell ref="A37:D37"/>
    <mergeCell ref="A38:D38"/>
    <mergeCell ref="A39:D39"/>
    <mergeCell ref="A1:E1"/>
    <mergeCell ref="A2:E2"/>
    <mergeCell ref="A5:D5"/>
    <mergeCell ref="A41:D41"/>
    <mergeCell ref="A43:A44"/>
    <mergeCell ref="B43:B44"/>
    <mergeCell ref="C43:E43"/>
    <mergeCell ref="A7:D7"/>
    <mergeCell ref="A8:D8"/>
    <mergeCell ref="A9:D9"/>
    <mergeCell ref="A21:D21"/>
    <mergeCell ref="A25:D25"/>
    <mergeCell ref="A31:D31"/>
    <mergeCell ref="A32:D32"/>
    <mergeCell ref="A33:D33"/>
    <mergeCell ref="A34:D34"/>
  </mergeCells>
  <pageMargins left="0.47244094488188981" right="0.15748031496062992" top="0.43" bottom="0.42" header="0.15748031496062992" footer="0.15748031496062992"/>
  <pageSetup paperSize="9" scale="75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topLeftCell="A19" zoomScaleNormal="100" zoomScaleSheetLayoutView="100" workbookViewId="0">
      <selection activeCell="B24" sqref="B24"/>
    </sheetView>
  </sheetViews>
  <sheetFormatPr defaultColWidth="8.7109375" defaultRowHeight="15" x14ac:dyDescent="0.25"/>
  <cols>
    <col min="1" max="1" width="38.28515625" style="28" customWidth="1"/>
    <col min="2" max="2" width="13.140625" style="28" customWidth="1"/>
    <col min="3" max="4" width="13.28515625" style="28" customWidth="1"/>
    <col min="5" max="5" width="13.140625" style="28" customWidth="1"/>
    <col min="6" max="6" width="13.5703125" style="28" customWidth="1"/>
    <col min="7" max="7" width="14" style="28" customWidth="1"/>
    <col min="8" max="8" width="13.7109375" style="28" customWidth="1"/>
    <col min="9" max="9" width="13.140625" style="28" customWidth="1"/>
    <col min="10" max="10" width="12.7109375" style="28" customWidth="1"/>
    <col min="11" max="11" width="11" style="28" customWidth="1"/>
    <col min="12" max="12" width="13.85546875" style="28" customWidth="1"/>
    <col min="13" max="13" width="14.28515625" style="28" customWidth="1"/>
    <col min="14" max="14" width="13.42578125" style="28" customWidth="1"/>
    <col min="15" max="15" width="13.5703125" style="28" customWidth="1"/>
    <col min="16" max="16384" width="8.7109375" style="28"/>
  </cols>
  <sheetData>
    <row r="1" spans="1:16" s="25" customFormat="1" ht="15.75" x14ac:dyDescent="0.25">
      <c r="A1" s="24" t="s">
        <v>49</v>
      </c>
      <c r="C1" s="26" t="s">
        <v>13</v>
      </c>
    </row>
    <row r="2" spans="1:16" x14ac:dyDescent="0.25">
      <c r="A2" s="27" t="str">
        <f>TEXT(EndData2,"[$-FC19]ДД.ММ.ГГГ")</f>
        <v>11.06.2020</v>
      </c>
      <c r="B2" s="27">
        <f>A2+1</f>
        <v>43994</v>
      </c>
      <c r="C2" s="23" t="str">
        <f>TEXT(B2,"[$-FC19]ДД.ММ.ГГГ")</f>
        <v>12.06.2020</v>
      </c>
      <c r="P2" s="29" t="s">
        <v>12</v>
      </c>
    </row>
    <row r="3" spans="1:16" ht="51.75" customHeight="1" x14ac:dyDescent="0.25">
      <c r="A3" s="21" t="s">
        <v>15</v>
      </c>
      <c r="B3" s="30" t="s">
        <v>16</v>
      </c>
      <c r="C3" s="31" t="s">
        <v>17</v>
      </c>
      <c r="D3" s="31" t="s">
        <v>18</v>
      </c>
      <c r="E3" s="31" t="s">
        <v>19</v>
      </c>
      <c r="F3" s="31" t="s">
        <v>20</v>
      </c>
      <c r="G3" s="31" t="s">
        <v>21</v>
      </c>
      <c r="H3" s="31" t="s">
        <v>22</v>
      </c>
      <c r="I3" s="31" t="s">
        <v>23</v>
      </c>
      <c r="J3" s="31" t="s">
        <v>24</v>
      </c>
      <c r="K3" s="31" t="s">
        <v>25</v>
      </c>
      <c r="L3" s="31" t="s">
        <v>26</v>
      </c>
      <c r="M3" s="31" t="s">
        <v>27</v>
      </c>
      <c r="N3" s="31" t="s">
        <v>28</v>
      </c>
      <c r="O3" s="31" t="s">
        <v>29</v>
      </c>
      <c r="P3" s="32" t="s">
        <v>11</v>
      </c>
    </row>
    <row r="4" spans="1:16" ht="39" x14ac:dyDescent="0.25">
      <c r="A4" s="20" t="s">
        <v>31</v>
      </c>
      <c r="B4" s="22">
        <v>1580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40">
        <v>1580</v>
      </c>
    </row>
    <row r="5" spans="1:16" ht="102.75" x14ac:dyDescent="0.25">
      <c r="A5" s="20" t="s">
        <v>32</v>
      </c>
      <c r="B5" s="22">
        <v>4490.0799900000002</v>
      </c>
      <c r="C5" s="22"/>
      <c r="D5" s="22">
        <v>58.9</v>
      </c>
      <c r="E5" s="22"/>
      <c r="F5" s="22"/>
      <c r="G5" s="22"/>
      <c r="H5" s="22">
        <v>2181.9965999999999</v>
      </c>
      <c r="I5" s="22"/>
      <c r="J5" s="22">
        <v>980.22</v>
      </c>
      <c r="K5" s="22">
        <v>662.11099999999999</v>
      </c>
      <c r="L5" s="22">
        <v>280.97953999999999</v>
      </c>
      <c r="M5" s="22"/>
      <c r="N5" s="22">
        <v>600.04907000000003</v>
      </c>
      <c r="O5" s="22"/>
      <c r="P5" s="40">
        <v>9254.3361999999997</v>
      </c>
    </row>
    <row r="6" spans="1:16" ht="39" x14ac:dyDescent="0.25">
      <c r="A6" s="20" t="s">
        <v>33</v>
      </c>
      <c r="B6" s="22">
        <v>10254.3667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40">
        <v>10254.3667</v>
      </c>
    </row>
    <row r="7" spans="1:16" ht="77.25" x14ac:dyDescent="0.25">
      <c r="A7" s="20" t="s">
        <v>34</v>
      </c>
      <c r="B7" s="22"/>
      <c r="C7" s="22">
        <v>850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40">
        <v>850</v>
      </c>
    </row>
    <row r="8" spans="1:16" ht="153.75" x14ac:dyDescent="0.25">
      <c r="A8" s="20" t="s">
        <v>35</v>
      </c>
      <c r="B8" s="22">
        <v>72602.075630000007</v>
      </c>
      <c r="C8" s="22">
        <v>31548.059529999999</v>
      </c>
      <c r="D8" s="22"/>
      <c r="E8" s="22"/>
      <c r="F8" s="22"/>
      <c r="G8" s="22"/>
      <c r="H8" s="22"/>
      <c r="I8" s="22"/>
      <c r="J8" s="22"/>
      <c r="K8" s="22">
        <v>105.01</v>
      </c>
      <c r="L8" s="22">
        <v>20575</v>
      </c>
      <c r="M8" s="22"/>
      <c r="N8" s="22"/>
      <c r="O8" s="22"/>
      <c r="P8" s="40">
        <v>124830.14516</v>
      </c>
    </row>
    <row r="9" spans="1:16" ht="90" x14ac:dyDescent="0.25">
      <c r="A9" s="20" t="s">
        <v>36</v>
      </c>
      <c r="B9" s="22">
        <v>10000</v>
      </c>
      <c r="C9" s="22">
        <v>3376.9261000000001</v>
      </c>
      <c r="D9" s="22">
        <v>231.328</v>
      </c>
      <c r="E9" s="22"/>
      <c r="F9" s="22"/>
      <c r="G9" s="22"/>
      <c r="H9" s="22"/>
      <c r="I9" s="22"/>
      <c r="J9" s="22"/>
      <c r="K9" s="22">
        <v>28.308800000000002</v>
      </c>
      <c r="L9" s="22"/>
      <c r="M9" s="22"/>
      <c r="N9" s="22"/>
      <c r="O9" s="22"/>
      <c r="P9" s="40">
        <v>13636.562900000001</v>
      </c>
    </row>
    <row r="10" spans="1:16" ht="128.25" x14ac:dyDescent="0.25">
      <c r="A10" s="20" t="s">
        <v>37</v>
      </c>
      <c r="B10" s="22"/>
      <c r="C10" s="22">
        <v>7.2815599999999998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40">
        <v>7.2815599999999998</v>
      </c>
    </row>
    <row r="11" spans="1:16" ht="115.5" x14ac:dyDescent="0.25">
      <c r="A11" s="20" t="s">
        <v>38</v>
      </c>
      <c r="B11" s="22">
        <v>146758.84843000001</v>
      </c>
      <c r="C11" s="22">
        <v>63493.2</v>
      </c>
      <c r="D11" s="22"/>
      <c r="E11" s="22"/>
      <c r="F11" s="22"/>
      <c r="G11" s="22"/>
      <c r="H11" s="22"/>
      <c r="I11" s="22"/>
      <c r="J11" s="22"/>
      <c r="K11" s="22"/>
      <c r="L11" s="22">
        <v>3320.4</v>
      </c>
      <c r="M11" s="22"/>
      <c r="N11" s="22"/>
      <c r="O11" s="22"/>
      <c r="P11" s="40">
        <v>213572.44842999999</v>
      </c>
    </row>
    <row r="12" spans="1:16" ht="90" x14ac:dyDescent="0.25">
      <c r="A12" s="20" t="s">
        <v>39</v>
      </c>
      <c r="B12" s="22"/>
      <c r="C12" s="22">
        <v>535.01199999999994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40">
        <v>535.01199999999994</v>
      </c>
    </row>
    <row r="13" spans="1:16" ht="77.25" x14ac:dyDescent="0.25">
      <c r="A13" s="20" t="s">
        <v>40</v>
      </c>
      <c r="B13" s="22"/>
      <c r="C13" s="22"/>
      <c r="D13" s="22"/>
      <c r="E13" s="22"/>
      <c r="F13" s="22"/>
      <c r="G13" s="22"/>
      <c r="H13" s="22"/>
      <c r="I13" s="22"/>
      <c r="J13" s="22">
        <v>50.5</v>
      </c>
      <c r="K13" s="22"/>
      <c r="L13" s="22"/>
      <c r="M13" s="22"/>
      <c r="N13" s="22"/>
      <c r="O13" s="22"/>
      <c r="P13" s="40">
        <v>50.5</v>
      </c>
    </row>
    <row r="14" spans="1:16" ht="166.5" x14ac:dyDescent="0.25">
      <c r="A14" s="20" t="s">
        <v>41</v>
      </c>
      <c r="B14" s="22">
        <v>325.5</v>
      </c>
      <c r="C14" s="22">
        <v>176.5</v>
      </c>
      <c r="D14" s="22"/>
      <c r="E14" s="22"/>
      <c r="F14" s="22"/>
      <c r="G14" s="22"/>
      <c r="H14" s="22"/>
      <c r="I14" s="22"/>
      <c r="J14" s="22">
        <v>22.582999999999998</v>
      </c>
      <c r="K14" s="22"/>
      <c r="L14" s="22"/>
      <c r="M14" s="22"/>
      <c r="N14" s="22"/>
      <c r="O14" s="22"/>
      <c r="P14" s="40">
        <v>524.58299999999997</v>
      </c>
    </row>
    <row r="15" spans="1:16" ht="51.75" x14ac:dyDescent="0.25">
      <c r="A15" s="20" t="s">
        <v>42</v>
      </c>
      <c r="B15" s="22"/>
      <c r="C15" s="22"/>
      <c r="D15" s="22"/>
      <c r="E15" s="22"/>
      <c r="F15" s="22"/>
      <c r="G15" s="22"/>
      <c r="H15" s="22"/>
      <c r="I15" s="22"/>
      <c r="J15" s="22">
        <v>38427</v>
      </c>
      <c r="K15" s="22"/>
      <c r="L15" s="22"/>
      <c r="M15" s="22"/>
      <c r="N15" s="22"/>
      <c r="O15" s="22"/>
      <c r="P15" s="40">
        <v>38427</v>
      </c>
    </row>
    <row r="16" spans="1:16" ht="90" x14ac:dyDescent="0.25">
      <c r="A16" s="20" t="s">
        <v>43</v>
      </c>
      <c r="B16" s="22"/>
      <c r="C16" s="22">
        <v>1464.8955100000001</v>
      </c>
      <c r="D16" s="22"/>
      <c r="E16" s="22"/>
      <c r="F16" s="22">
        <v>866.58849999999995</v>
      </c>
      <c r="G16" s="22"/>
      <c r="H16" s="22"/>
      <c r="I16" s="22"/>
      <c r="J16" s="22">
        <v>292.97910000000002</v>
      </c>
      <c r="K16" s="22"/>
      <c r="L16" s="22"/>
      <c r="M16" s="22"/>
      <c r="N16" s="22"/>
      <c r="O16" s="22"/>
      <c r="P16" s="40">
        <v>2624.4631100000001</v>
      </c>
    </row>
    <row r="17" spans="1:16" ht="39" x14ac:dyDescent="0.25">
      <c r="A17" s="20" t="s">
        <v>44</v>
      </c>
      <c r="B17" s="22">
        <v>36.637680000000003</v>
      </c>
      <c r="C17" s="22">
        <v>28.80659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40">
        <v>65.444270000000003</v>
      </c>
    </row>
    <row r="18" spans="1:16" ht="26.25" x14ac:dyDescent="0.25">
      <c r="A18" s="20" t="s">
        <v>45</v>
      </c>
      <c r="B18" s="22">
        <v>950.19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40">
        <v>950.19</v>
      </c>
    </row>
    <row r="19" spans="1:16" ht="39" x14ac:dyDescent="0.25">
      <c r="A19" s="20" t="s">
        <v>46</v>
      </c>
      <c r="B19" s="22"/>
      <c r="C19" s="22"/>
      <c r="D19" s="22">
        <v>124.52500000000001</v>
      </c>
      <c r="E19" s="22">
        <v>47.875</v>
      </c>
      <c r="F19" s="22">
        <v>24.058330000000002</v>
      </c>
      <c r="G19" s="22">
        <v>81.683329999999998</v>
      </c>
      <c r="H19" s="22">
        <v>34.825000000000003</v>
      </c>
      <c r="I19" s="22">
        <v>9.7249999999999996</v>
      </c>
      <c r="J19" s="22">
        <v>184.75</v>
      </c>
      <c r="K19" s="22">
        <v>33.133330000000001</v>
      </c>
      <c r="L19" s="22">
        <v>61.15</v>
      </c>
      <c r="M19" s="22">
        <v>56.041670000000003</v>
      </c>
      <c r="N19" s="22">
        <v>49.308329999999998</v>
      </c>
      <c r="O19" s="22">
        <v>15.41667</v>
      </c>
      <c r="P19" s="40">
        <v>722.49166000000002</v>
      </c>
    </row>
    <row r="20" spans="1:16" ht="64.5" x14ac:dyDescent="0.25">
      <c r="A20" s="20" t="s">
        <v>47</v>
      </c>
      <c r="B20" s="22">
        <v>4159.7543900000001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0">
        <v>4159.7543900000001</v>
      </c>
    </row>
    <row r="21" spans="1:16" x14ac:dyDescent="0.25">
      <c r="A21" s="20" t="s">
        <v>48</v>
      </c>
      <c r="B21" s="22">
        <v>251157.45282000001</v>
      </c>
      <c r="C21" s="22">
        <v>101480.68128999999</v>
      </c>
      <c r="D21" s="22">
        <v>414.75299999999999</v>
      </c>
      <c r="E21" s="22">
        <v>47.875</v>
      </c>
      <c r="F21" s="22">
        <v>890.64683000000002</v>
      </c>
      <c r="G21" s="22">
        <v>81.683329999999998</v>
      </c>
      <c r="H21" s="22">
        <v>2216.8216000000002</v>
      </c>
      <c r="I21" s="22">
        <v>9.7249999999999996</v>
      </c>
      <c r="J21" s="22">
        <v>39958.032099999997</v>
      </c>
      <c r="K21" s="22">
        <v>828.56313</v>
      </c>
      <c r="L21" s="22">
        <v>24237.52954</v>
      </c>
      <c r="M21" s="22">
        <v>56.041670000000003</v>
      </c>
      <c r="N21" s="22">
        <v>649.35739999999998</v>
      </c>
      <c r="O21" s="22">
        <v>15.41667</v>
      </c>
      <c r="P21" s="40">
        <v>422044.57938000001</v>
      </c>
    </row>
    <row r="22" spans="1:16" x14ac:dyDescent="0.2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</row>
    <row r="23" spans="1:16" x14ac:dyDescent="0.25">
      <c r="A23" s="33" t="s">
        <v>30</v>
      </c>
      <c r="B23" s="41">
        <f>P21+Учреждения!B80</f>
        <v>1541116.07632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</row>
    <row r="24" spans="1:16" ht="32.25" customHeight="1" x14ac:dyDescent="0.25">
      <c r="A24" s="33" t="str">
        <f>CONCATENATE("Остатки бюджетных средств на ",C2,"г.")</f>
        <v>Остатки бюджетных средств на 12.06.2020г.</v>
      </c>
      <c r="B24" s="41">
        <v>1401252.9</v>
      </c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</row>
  </sheetData>
  <pageMargins left="0.23622047244094491" right="0.15748031496062992" top="0.19685039370078741" bottom="0.35433070866141736" header="0.15748031496062992" footer="0.15748031496062992"/>
  <pageSetup paperSize="9" scale="61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9</vt:i4>
      </vt:variant>
    </vt:vector>
  </HeadingPairs>
  <TitlesOfParts>
    <vt:vector size="11" baseType="lpstr">
      <vt:lpstr>Учреждения</vt:lpstr>
      <vt:lpstr>Муниципальные районы</vt:lpstr>
      <vt:lpstr>EndData</vt:lpstr>
      <vt:lpstr>EndData1</vt:lpstr>
      <vt:lpstr>EndData2</vt:lpstr>
      <vt:lpstr>StartData</vt:lpstr>
      <vt:lpstr>StartData1</vt:lpstr>
      <vt:lpstr>'Муниципальные районы'!Заголовки_для_печати</vt:lpstr>
      <vt:lpstr>Учреждения!Заголовки_для_печати</vt:lpstr>
      <vt:lpstr>'Муниципальные районы'!Область_печати</vt:lpstr>
      <vt:lpstr>Учреждения!Область_печати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2020-06-17T03:34:49Z</dcterms:modified>
</cp:coreProperties>
</file>