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Учреждения!$42:$43</definedName>
    <definedName name="_xlnm.Print_Area" localSheetId="1">'Муниципальные районы'!$A$1:$P$32</definedName>
    <definedName name="_xlnm.Print_Area" localSheetId="0">Учреждения!$A$1:$E$84</definedName>
  </definedNames>
  <calcPr calcId="162913"/>
</workbook>
</file>

<file path=xl/calcChain.xml><?xml version="1.0" encoding="utf-8"?>
<calcChain xmlns="http://schemas.openxmlformats.org/spreadsheetml/2006/main">
  <c r="E8" i="1" l="1"/>
  <c r="E40" i="1"/>
  <c r="E9" i="1"/>
  <c r="B30" i="2"/>
  <c r="A2" i="2" l="1"/>
  <c r="B2" i="2" s="1"/>
  <c r="C2" i="2" s="1"/>
  <c r="A3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<sst xmlns="http://schemas.openxmlformats.org/spreadsheetml/2006/main" count="128" uniqueCount="127">
  <si>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</si>
  <si>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</si>
  <si>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</si>
  <si>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</si>
  <si>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</si>
  <si>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</si>
  <si>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</si>
  <si>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</si>
  <si>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</si>
  <si>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</si>
  <si>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</si>
  <si>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</si>
  <si>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</si>
  <si>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</si>
  <si>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</si>
  <si>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</si>
  <si>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</si>
  <si>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</si>
  <si>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</si>
  <si>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</si>
  <si>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</si>
  <si>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</si>
  <si>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</si>
  <si>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</si>
  <si>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</si>
  <si>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</si>
  <si>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</si>
  <si>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</si>
  <si>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</si>
  <si>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</si>
  <si>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</si>
  <si>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</si>
  <si>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</si>
  <si>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оплаты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</si>
  <si>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</si>
  <si>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</si>
  <si>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</si>
  <si>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</si>
  <si>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</si>
  <si>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</si>
  <si>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</si>
  <si>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</si>
  <si>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</si>
  <si>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</si>
  <si>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</si>
  <si>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</si>
  <si>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</si>
  <si>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</si>
  <si>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</si>
  <si>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</si>
  <si>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</si>
  <si>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</si>
  <si>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</si>
  <si>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</si>
  <si>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</si>
  <si>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Всего:</t>
  </si>
  <si>
    <t>04.06.2020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</si>
  <si>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</si>
  <si>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</si>
  <si>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</si>
  <si>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</si>
  <si>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</si>
  <si>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</si>
  <si>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</si>
  <si>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</si>
  <si>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</si>
  <si>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</si>
  <si>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</si>
  <si>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</si>
  <si>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</si>
  <si>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</si>
  <si>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</si>
  <si>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</si>
  <si>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</si>
  <si>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</si>
  <si>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</si>
  <si>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</si>
  <si>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</si>
  <si>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</si>
  <si>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</si>
  <si>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</si>
  <si>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</si>
  <si>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</si>
  <si>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</si>
  <si>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</si>
  <si>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</si>
  <si>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</si>
  <si>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</si>
  <si>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</si>
  <si>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</si>
  <si>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</si>
  <si>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</si>
  <si>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</si>
  <si>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</si>
  <si>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</si>
  <si>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ИТОГО</t>
  </si>
  <si>
    <t>29.05.2020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</si>
  <si>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</si>
  <si>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полномочий в области лесных отношений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</si>
  <si>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</si>
  <si>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Иные межбюджетные трансферты на обеспечение деятельности членов Совета Федерации и их помощников в субъектах Российской Федерации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</si>
  <si>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</si>
  <si>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на социальные выплаты безработным гражданам в соответствии с Законом Российской Федерации от 19 апреля 1991 года N 1032-1 "О занятости населения в Российской Федерации"</t>
  </si>
  <si>
    <t>Субсидии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</si>
  <si>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Иные межбюджетные трансферты на создание модельных муниципальных библиотек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</si>
  <si>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</si>
  <si>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</si>
  <si>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 xml:space="preserve">Субсидии на создание новых мест дополнительного образования детей 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</si>
  <si>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</si>
  <si>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 xml:space="preserve">Субсидии на реализацию программ формирования современной городской среды </t>
  </si>
  <si>
    <t>Субсидии на обеспечение комплексного развития сельских территорий</t>
  </si>
  <si>
    <t>Единая субвенция бюджетам субъектов Российской Федерации и бюджету г. Байконура</t>
  </si>
  <si>
    <t>Субсидии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</si>
  <si>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</si>
  <si>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</t>
  </si>
  <si>
    <t>Субсидии на осуществление ежемесячных выплат на детей в возрасте от трех до семи лет включительно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</si>
  <si>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</t>
  </si>
  <si>
    <t>Иные межбюджетные трансферты на финансовое обеспечение дорожной деятельности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</si>
  <si>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</si>
  <si>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Субсидии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</si>
  <si>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на реализацию мероприятий по обеспечению жильем молодых семей</t>
  </si>
  <si>
    <t>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</si>
  <si>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Иные межбюджетные трансферты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</si>
  <si>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</si>
  <si>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Дотации бюджетам субъектов Российской Федерации на выравнивание бюджетной обеспеченности</t>
  </si>
  <si>
    <t>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</t>
  </si>
  <si>
    <t>Дотации бюджетам субъектов Российской Федерации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</si>
</sst>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70" formatCode="###\ ###\ ###\ ###\ 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18" fillId="0" borderId="0"/>
    <xf numFmtId="0" fontId="1" fillId="0" borderId="0"/>
    <xf numFmtId="0" fontId="17" fillId="0" borderId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 applyNumberFormat="0" applyBorder="0" applyAlignment="0"/>
    <xf numFmtId="0" fontId="19" fillId="0" borderId="0" applyNumberFormat="0" applyBorder="0" applyAlignment="0"/>
    <xf numFmtId="0" fontId="21" fillId="0" borderId="0"/>
    <xf numFmtId="0" fontId="1" fillId="0" borderId="0"/>
    <xf numFmtId="0" fontId="19" fillId="0" borderId="0"/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</cellStyleXfs>
  <cellXfs count="6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/>
    <xf numFmtId="14" fontId="10" fillId="0" borderId="0" xfId="0" applyNumberFormat="1" applyFont="1"/>
    <xf numFmtId="0" fontId="11" fillId="0" borderId="0" xfId="0" applyFont="1"/>
    <xf numFmtId="0" fontId="2" fillId="2" borderId="0" xfId="0" applyFont="1" applyFill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15" fillId="0" borderId="0" xfId="0" applyNumberFormat="1" applyFont="1"/>
    <xf numFmtId="0" fontId="15" fillId="0" borderId="0" xfId="0" applyFont="1"/>
    <xf numFmtId="14" fontId="13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164" fontId="8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3" fillId="0" borderId="0" xfId="0" applyFont="1"/>
    <xf numFmtId="164" fontId="8" fillId="0" borderId="4" xfId="0" applyNumberFormat="1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0" fontId="13" fillId="0" borderId="0" xfId="0" applyFont="1"/>
    <xf numFmtId="49" fontId="22" fillId="0" borderId="7" xfId="23" applyNumberFormat="1" applyFont="1" applyFill="1" applyBorder="1" applyAlignment="1" applyProtection="1">
      <alignment horizontal="left" vertical="center" wrapText="1"/>
    </xf>
    <xf numFmtId="49" fontId="22" fillId="0" borderId="8" xfId="23" applyNumberFormat="1" applyFont="1" applyFill="1" applyBorder="1" applyAlignment="1" applyProtection="1">
      <alignment horizontal="left" vertical="center" wrapText="1"/>
    </xf>
    <xf numFmtId="49" fontId="22" fillId="0" borderId="9" xfId="23" applyNumberFormat="1" applyFont="1" applyFill="1" applyBorder="1" applyAlignment="1" applyProtection="1">
      <alignment horizontal="left" vertical="center" wrapText="1"/>
    </xf>
    <xf numFmtId="170" fontId="22" fillId="0" borderId="10" xfId="24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Fill="1" applyBorder="1" applyAlignment="1">
      <alignment horizontal="right" vertical="center" wrapText="1"/>
    </xf>
  </cellXfs>
  <cellStyles count="27">
    <cellStyle name="Обычный" xfId="0" builtinId="0"/>
    <cellStyle name="Обычный 10" xfId="24"/>
    <cellStyle name="Обычный 2" xfId="1"/>
    <cellStyle name="Обычный 2 2" xfId="5"/>
    <cellStyle name="Обычный 2 3" xfId="4"/>
    <cellStyle name="Обычный 2 4" xfId="8"/>
    <cellStyle name="Обычный 2 5" xfId="9"/>
    <cellStyle name="Обычный 2 5 2" xfId="18"/>
    <cellStyle name="Обычный 2 6" xfId="6"/>
    <cellStyle name="Обычный 2 7" xfId="14"/>
    <cellStyle name="Обычный 2 8" xfId="15"/>
    <cellStyle name="Обычный 2 9" xfId="19"/>
    <cellStyle name="Обычный 2_Учреждения" xfId="20"/>
    <cellStyle name="Обычный 3" xfId="2"/>
    <cellStyle name="Обычный 3 2" xfId="10"/>
    <cellStyle name="Обычный 3 3" xfId="16"/>
    <cellStyle name="Обычный 3 4" xfId="25"/>
    <cellStyle name="Обычный 4" xfId="3"/>
    <cellStyle name="Обычный 4 2" xfId="11"/>
    <cellStyle name="Обычный 4 3" xfId="12"/>
    <cellStyle name="Обычный 5" xfId="7"/>
    <cellStyle name="Обычный 6" xfId="13"/>
    <cellStyle name="Обычный 6 2" xfId="17"/>
    <cellStyle name="Обычный 6 3" xfId="26"/>
    <cellStyle name="Обычный 7" xfId="21"/>
    <cellStyle name="Обычный 8" xfId="23"/>
    <cellStyle name="Обычный 9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Normal="100" zoomScaleSheetLayoutView="100" workbookViewId="0">
      <selection activeCell="A19" sqref="A19:D19"/>
    </sheetView>
  </sheetViews>
  <sheetFormatPr defaultColWidth="8.77734375" defaultRowHeight="13.8" x14ac:dyDescent="0.25"/>
  <cols>
    <col min="1" max="1" width="69.21875" style="29" customWidth="1"/>
    <col min="2" max="2" width="13.77734375" style="29" customWidth="1"/>
    <col min="3" max="4" width="14.44140625" style="29" customWidth="1"/>
    <col min="5" max="5" width="13.109375" style="29" customWidth="1"/>
    <col min="6" max="6" width="12.5546875" style="29" customWidth="1"/>
    <col min="7" max="7" width="16" style="29" bestFit="1" customWidth="1"/>
    <col min="8" max="8" width="8.77734375" style="29"/>
    <col min="9" max="9" width="10.21875" style="29" bestFit="1" customWidth="1"/>
    <col min="10" max="16384" width="8.77734375" style="29"/>
  </cols>
  <sheetData>
    <row r="1" spans="1:9" ht="15.6" x14ac:dyDescent="0.3">
      <c r="A1" s="44" t="s">
        <v>0</v>
      </c>
      <c r="B1" s="44"/>
      <c r="C1" s="44"/>
      <c r="D1" s="44"/>
      <c r="E1" s="44"/>
      <c r="F1" s="35" t="s">
        <v>96</v>
      </c>
      <c r="G1" s="36" t="str">
        <f>TEXT(F1,"[$-FC19]ДД ММММ")</f>
        <v>29 мая</v>
      </c>
      <c r="H1" s="36" t="str">
        <f>TEXT(F1,"[$-FC19]ДД.ММ.ГГГ \г")</f>
        <v>29.05.2020 г</v>
      </c>
    </row>
    <row r="2" spans="1:9" ht="15.6" x14ac:dyDescent="0.3">
      <c r="A2" s="44" t="str">
        <f>CONCATENATE("с ",G1," по ",G2,"ода")</f>
        <v>с 29 мая по 04 июня 2020 года</v>
      </c>
      <c r="B2" s="44"/>
      <c r="C2" s="44"/>
      <c r="D2" s="44"/>
      <c r="E2" s="44"/>
      <c r="F2" s="35" t="s">
        <v>56</v>
      </c>
      <c r="G2" s="36" t="str">
        <f>TEXT(F2,"[$-FC19]ДД ММММ ГГГ \г")</f>
        <v>04 июня 2020 г</v>
      </c>
      <c r="H2" s="36" t="str">
        <f>TEXT(F2,"[$-FC19]ДД.ММ.ГГГ \г")</f>
        <v>04.06.2020 г</v>
      </c>
      <c r="I2" s="37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5" t="str">
        <f>CONCATENATE("Остатки средств на ",H1,".")</f>
        <v>Остатки средств на 29.05.2020 г.</v>
      </c>
      <c r="B5" s="46"/>
      <c r="C5" s="46"/>
      <c r="D5" s="47"/>
      <c r="E5" s="58">
        <v>680743.6</v>
      </c>
      <c r="F5" s="37"/>
    </row>
    <row r="6" spans="1:9" x14ac:dyDescent="0.25">
      <c r="A6" s="8"/>
      <c r="B6" s="9"/>
      <c r="C6" s="9"/>
      <c r="D6" s="9"/>
      <c r="E6" s="10"/>
    </row>
    <row r="7" spans="1:9" x14ac:dyDescent="0.25">
      <c r="A7" s="54" t="s">
        <v>2</v>
      </c>
      <c r="B7" s="55"/>
      <c r="C7" s="55"/>
      <c r="D7" s="55"/>
      <c r="E7" s="11"/>
    </row>
    <row r="8" spans="1:9" x14ac:dyDescent="0.25">
      <c r="A8" s="49" t="s">
        <v>3</v>
      </c>
      <c r="B8" s="55"/>
      <c r="C8" s="55"/>
      <c r="D8" s="55"/>
      <c r="E8" s="64">
        <f>E40-E9</f>
        <v>595015.8818799993</v>
      </c>
    </row>
    <row r="9" spans="1:9" x14ac:dyDescent="0.25">
      <c r="A9" s="56" t="s">
        <v>4</v>
      </c>
      <c r="B9" s="55"/>
      <c r="C9" s="55"/>
      <c r="D9" s="55"/>
      <c r="E9" s="12">
        <f>SUM(E10:E39)</f>
        <v>3989083.1000000006</v>
      </c>
    </row>
    <row r="10" spans="1:9" s="60" customFormat="1" x14ac:dyDescent="0.25">
      <c r="A10" s="61" t="s">
        <v>124</v>
      </c>
      <c r="B10" s="62"/>
      <c r="C10" s="62"/>
      <c r="D10" s="63"/>
      <c r="E10" s="59">
        <v>3427400</v>
      </c>
    </row>
    <row r="11" spans="1:9" s="60" customFormat="1" x14ac:dyDescent="0.25">
      <c r="A11" s="61" t="s">
        <v>126</v>
      </c>
      <c r="B11" s="62"/>
      <c r="C11" s="62"/>
      <c r="D11" s="63"/>
      <c r="E11" s="59">
        <v>340000</v>
      </c>
    </row>
    <row r="12" spans="1:9" s="60" customFormat="1" ht="27" customHeight="1" x14ac:dyDescent="0.25">
      <c r="A12" s="61" t="s">
        <v>125</v>
      </c>
      <c r="B12" s="62"/>
      <c r="C12" s="62"/>
      <c r="D12" s="63"/>
      <c r="E12" s="59">
        <v>44870</v>
      </c>
    </row>
    <row r="13" spans="1:9" s="57" customFormat="1" ht="24.6" customHeight="1" x14ac:dyDescent="0.25">
      <c r="A13" s="61" t="s">
        <v>112</v>
      </c>
      <c r="B13" s="62"/>
      <c r="C13" s="62"/>
      <c r="D13" s="63"/>
      <c r="E13" s="59">
        <v>277.10000000000002</v>
      </c>
    </row>
    <row r="14" spans="1:9" s="57" customFormat="1" ht="24.6" customHeight="1" x14ac:dyDescent="0.25">
      <c r="A14" s="61" t="s">
        <v>113</v>
      </c>
      <c r="B14" s="62"/>
      <c r="C14" s="62"/>
      <c r="D14" s="63"/>
      <c r="E14" s="59">
        <v>46.5</v>
      </c>
    </row>
    <row r="15" spans="1:9" s="57" customFormat="1" x14ac:dyDescent="0.25">
      <c r="A15" s="61" t="s">
        <v>97</v>
      </c>
      <c r="B15" s="62"/>
      <c r="C15" s="62"/>
      <c r="D15" s="63"/>
      <c r="E15" s="59">
        <v>221.7</v>
      </c>
    </row>
    <row r="16" spans="1:9" s="57" customFormat="1" x14ac:dyDescent="0.25">
      <c r="A16" s="61" t="s">
        <v>98</v>
      </c>
      <c r="B16" s="62"/>
      <c r="C16" s="62"/>
      <c r="D16" s="63"/>
      <c r="E16" s="59">
        <v>660.9</v>
      </c>
    </row>
    <row r="17" spans="1:5" s="57" customFormat="1" ht="24.6" customHeight="1" x14ac:dyDescent="0.25">
      <c r="A17" s="61" t="s">
        <v>99</v>
      </c>
      <c r="B17" s="62"/>
      <c r="C17" s="62"/>
      <c r="D17" s="63"/>
      <c r="E17" s="59">
        <v>931</v>
      </c>
    </row>
    <row r="18" spans="1:5" s="57" customFormat="1" ht="24.6" customHeight="1" x14ac:dyDescent="0.25">
      <c r="A18" s="61" t="s">
        <v>100</v>
      </c>
      <c r="B18" s="62"/>
      <c r="C18" s="62"/>
      <c r="D18" s="63"/>
      <c r="E18" s="59">
        <v>28.6</v>
      </c>
    </row>
    <row r="19" spans="1:5" s="57" customFormat="1" ht="24.6" customHeight="1" x14ac:dyDescent="0.25">
      <c r="A19" s="61" t="s">
        <v>101</v>
      </c>
      <c r="B19" s="62"/>
      <c r="C19" s="62"/>
      <c r="D19" s="63"/>
      <c r="E19" s="59">
        <v>72.400000000000006</v>
      </c>
    </row>
    <row r="20" spans="1:5" s="57" customFormat="1" ht="24.6" customHeight="1" x14ac:dyDescent="0.25">
      <c r="A20" s="61" t="s">
        <v>123</v>
      </c>
      <c r="B20" s="62"/>
      <c r="C20" s="62"/>
      <c r="D20" s="63"/>
      <c r="E20" s="59">
        <v>14520.7</v>
      </c>
    </row>
    <row r="21" spans="1:5" s="57" customFormat="1" ht="24.6" customHeight="1" x14ac:dyDescent="0.25">
      <c r="A21" s="61" t="s">
        <v>114</v>
      </c>
      <c r="B21" s="62"/>
      <c r="C21" s="62"/>
      <c r="D21" s="63"/>
      <c r="E21" s="59">
        <v>19.600000000000001</v>
      </c>
    </row>
    <row r="22" spans="1:5" s="57" customFormat="1" ht="24.6" customHeight="1" x14ac:dyDescent="0.25">
      <c r="A22" s="61" t="s">
        <v>102</v>
      </c>
      <c r="B22" s="62"/>
      <c r="C22" s="62"/>
      <c r="D22" s="63"/>
      <c r="E22" s="59">
        <v>3581.1</v>
      </c>
    </row>
    <row r="23" spans="1:5" s="57" customFormat="1" ht="24.6" customHeight="1" x14ac:dyDescent="0.25">
      <c r="A23" s="61" t="s">
        <v>103</v>
      </c>
      <c r="B23" s="62"/>
      <c r="C23" s="62"/>
      <c r="D23" s="63"/>
      <c r="E23" s="59">
        <v>202.4</v>
      </c>
    </row>
    <row r="24" spans="1:5" s="57" customFormat="1" x14ac:dyDescent="0.25">
      <c r="A24" s="61" t="s">
        <v>115</v>
      </c>
      <c r="B24" s="62"/>
      <c r="C24" s="62"/>
      <c r="D24" s="63"/>
      <c r="E24" s="59">
        <v>1057.2</v>
      </c>
    </row>
    <row r="25" spans="1:5" s="57" customFormat="1" ht="24.6" customHeight="1" x14ac:dyDescent="0.25">
      <c r="A25" s="61" t="s">
        <v>116</v>
      </c>
      <c r="B25" s="62"/>
      <c r="C25" s="62"/>
      <c r="D25" s="63"/>
      <c r="E25" s="59">
        <v>1357.9</v>
      </c>
    </row>
    <row r="26" spans="1:5" s="57" customFormat="1" ht="24.6" customHeight="1" x14ac:dyDescent="0.25">
      <c r="A26" s="61" t="s">
        <v>117</v>
      </c>
      <c r="B26" s="62"/>
      <c r="C26" s="62"/>
      <c r="D26" s="63"/>
      <c r="E26" s="59">
        <v>15199</v>
      </c>
    </row>
    <row r="27" spans="1:5" s="57" customFormat="1" ht="24.6" customHeight="1" x14ac:dyDescent="0.25">
      <c r="A27" s="61" t="s">
        <v>118</v>
      </c>
      <c r="B27" s="62"/>
      <c r="C27" s="62"/>
      <c r="D27" s="63"/>
      <c r="E27" s="59">
        <v>1019.8</v>
      </c>
    </row>
    <row r="28" spans="1:5" s="57" customFormat="1" ht="24.6" customHeight="1" x14ac:dyDescent="0.25">
      <c r="A28" s="61" t="s">
        <v>119</v>
      </c>
      <c r="B28" s="62"/>
      <c r="C28" s="62"/>
      <c r="D28" s="63"/>
      <c r="E28" s="59">
        <v>15.4</v>
      </c>
    </row>
    <row r="29" spans="1:5" s="57" customFormat="1" x14ac:dyDescent="0.25">
      <c r="A29" s="61" t="s">
        <v>104</v>
      </c>
      <c r="B29" s="62"/>
      <c r="C29" s="62"/>
      <c r="D29" s="63"/>
      <c r="E29" s="59">
        <v>113.7</v>
      </c>
    </row>
    <row r="30" spans="1:5" s="57" customFormat="1" ht="24.6" customHeight="1" x14ac:dyDescent="0.25">
      <c r="A30" s="61" t="s">
        <v>105</v>
      </c>
      <c r="B30" s="62"/>
      <c r="C30" s="62"/>
      <c r="D30" s="63"/>
      <c r="E30" s="59">
        <v>7487.1</v>
      </c>
    </row>
    <row r="31" spans="1:5" s="57" customFormat="1" ht="24.6" customHeight="1" x14ac:dyDescent="0.25">
      <c r="A31" s="61" t="s">
        <v>106</v>
      </c>
      <c r="B31" s="62"/>
      <c r="C31" s="62"/>
      <c r="D31" s="63"/>
      <c r="E31" s="59">
        <v>77.2</v>
      </c>
    </row>
    <row r="32" spans="1:5" s="57" customFormat="1" x14ac:dyDescent="0.25">
      <c r="A32" s="61" t="s">
        <v>107</v>
      </c>
      <c r="B32" s="62"/>
      <c r="C32" s="62"/>
      <c r="D32" s="63"/>
      <c r="E32" s="59">
        <v>476.6</v>
      </c>
    </row>
    <row r="33" spans="1:6" s="57" customFormat="1" x14ac:dyDescent="0.25">
      <c r="A33" s="61" t="s">
        <v>120</v>
      </c>
      <c r="B33" s="62"/>
      <c r="C33" s="62"/>
      <c r="D33" s="63"/>
      <c r="E33" s="59">
        <v>2328.6999999999998</v>
      </c>
    </row>
    <row r="34" spans="1:6" s="57" customFormat="1" x14ac:dyDescent="0.25">
      <c r="A34" s="61" t="s">
        <v>108</v>
      </c>
      <c r="B34" s="62"/>
      <c r="C34" s="62"/>
      <c r="D34" s="63"/>
      <c r="E34" s="59">
        <v>59.3</v>
      </c>
    </row>
    <row r="35" spans="1:6" s="57" customFormat="1" x14ac:dyDescent="0.25">
      <c r="A35" s="61" t="s">
        <v>109</v>
      </c>
      <c r="B35" s="62"/>
      <c r="C35" s="62"/>
      <c r="D35" s="63"/>
      <c r="E35" s="59">
        <v>7.1</v>
      </c>
    </row>
    <row r="36" spans="1:6" s="57" customFormat="1" x14ac:dyDescent="0.25">
      <c r="A36" s="61" t="s">
        <v>110</v>
      </c>
      <c r="B36" s="62"/>
      <c r="C36" s="62"/>
      <c r="D36" s="63"/>
      <c r="E36" s="59">
        <v>7209.3</v>
      </c>
    </row>
    <row r="37" spans="1:6" s="57" customFormat="1" ht="24.6" customHeight="1" x14ac:dyDescent="0.25">
      <c r="A37" s="61" t="s">
        <v>121</v>
      </c>
      <c r="B37" s="62"/>
      <c r="C37" s="62"/>
      <c r="D37" s="63"/>
      <c r="E37" s="59">
        <v>82579.8</v>
      </c>
    </row>
    <row r="38" spans="1:6" s="57" customFormat="1" ht="43.8" customHeight="1" x14ac:dyDescent="0.25">
      <c r="A38" s="61" t="s">
        <v>122</v>
      </c>
      <c r="B38" s="62"/>
      <c r="C38" s="62"/>
      <c r="D38" s="63"/>
      <c r="E38" s="59">
        <v>36310.400000000001</v>
      </c>
    </row>
    <row r="39" spans="1:6" s="57" customFormat="1" ht="18" customHeight="1" x14ac:dyDescent="0.25">
      <c r="A39" s="61" t="s">
        <v>111</v>
      </c>
      <c r="B39" s="62"/>
      <c r="C39" s="62"/>
      <c r="D39" s="63"/>
      <c r="E39" s="59">
        <v>952.6</v>
      </c>
    </row>
    <row r="40" spans="1:6" s="57" customFormat="1" x14ac:dyDescent="0.25">
      <c r="A40" s="48" t="s">
        <v>5</v>
      </c>
      <c r="B40" s="49"/>
      <c r="C40" s="49"/>
      <c r="D40" s="49"/>
      <c r="E40" s="65">
        <f>'Муниципальные районы'!B31+'Муниципальные районы'!B30-Учреждения!E5</f>
        <v>4584098.9818799999</v>
      </c>
    </row>
    <row r="41" spans="1:6" x14ac:dyDescent="0.25">
      <c r="A41" s="13"/>
      <c r="B41" s="14"/>
      <c r="C41" s="14"/>
      <c r="D41" s="6"/>
      <c r="E41" s="15"/>
    </row>
    <row r="42" spans="1:6" x14ac:dyDescent="0.25">
      <c r="A42" s="50" t="s">
        <v>14</v>
      </c>
      <c r="B42" s="52" t="s">
        <v>6</v>
      </c>
      <c r="C42" s="53" t="s">
        <v>7</v>
      </c>
      <c r="D42" s="53"/>
      <c r="E42" s="53"/>
    </row>
    <row r="43" spans="1:6" ht="82.8" x14ac:dyDescent="0.25">
      <c r="A43" s="51"/>
      <c r="B43" s="52"/>
      <c r="C43" s="16" t="s">
        <v>8</v>
      </c>
      <c r="D43" s="16" t="s">
        <v>9</v>
      </c>
      <c r="E43" s="16" t="s">
        <v>10</v>
      </c>
    </row>
    <row r="44" spans="1:6" x14ac:dyDescent="0.25">
      <c r="A44" s="17" t="s">
        <v>57</v>
      </c>
      <c r="B44" s="40">
        <v>5123.9015200000003</v>
      </c>
      <c r="C44" s="40">
        <v>5123.9015200000003</v>
      </c>
      <c r="D44" s="40"/>
      <c r="E44" s="40"/>
      <c r="F44" s="39"/>
    </row>
    <row r="45" spans="1:6" x14ac:dyDescent="0.25">
      <c r="A45" s="17" t="s">
        <v>58</v>
      </c>
      <c r="B45" s="40">
        <v>4250</v>
      </c>
      <c r="C45" s="40">
        <v>3100</v>
      </c>
      <c r="D45" s="40">
        <v>1000</v>
      </c>
      <c r="E45" s="40"/>
      <c r="F45" s="39"/>
    </row>
    <row r="46" spans="1:6" x14ac:dyDescent="0.25">
      <c r="A46" s="17" t="s">
        <v>59</v>
      </c>
      <c r="B46" s="40">
        <v>2673.7518300000002</v>
      </c>
      <c r="C46" s="40">
        <v>2600</v>
      </c>
      <c r="D46" s="40">
        <v>73.751829999999998</v>
      </c>
      <c r="E46" s="40"/>
      <c r="F46" s="39"/>
    </row>
    <row r="47" spans="1:6" x14ac:dyDescent="0.25">
      <c r="A47" s="17" t="s">
        <v>60</v>
      </c>
      <c r="B47" s="40">
        <v>74041.715660000002</v>
      </c>
      <c r="C47" s="40">
        <v>19430.16</v>
      </c>
      <c r="D47" s="40">
        <v>6565.0951999999997</v>
      </c>
      <c r="E47" s="40"/>
      <c r="F47" s="39"/>
    </row>
    <row r="48" spans="1:6" ht="27.6" x14ac:dyDescent="0.25">
      <c r="A48" s="17" t="s">
        <v>61</v>
      </c>
      <c r="B48" s="40">
        <v>16900.200870000001</v>
      </c>
      <c r="C48" s="40">
        <v>2738.0311200000001</v>
      </c>
      <c r="D48" s="40"/>
      <c r="E48" s="40"/>
      <c r="F48" s="39"/>
    </row>
    <row r="49" spans="1:6" x14ac:dyDescent="0.25">
      <c r="A49" s="17" t="s">
        <v>62</v>
      </c>
      <c r="B49" s="40">
        <v>4919.5172700000003</v>
      </c>
      <c r="C49" s="40"/>
      <c r="D49" s="40">
        <v>740</v>
      </c>
      <c r="E49" s="40"/>
      <c r="F49" s="39"/>
    </row>
    <row r="50" spans="1:6" x14ac:dyDescent="0.25">
      <c r="A50" s="17" t="s">
        <v>63</v>
      </c>
      <c r="B50" s="40">
        <v>450</v>
      </c>
      <c r="C50" s="40"/>
      <c r="D50" s="40">
        <v>360</v>
      </c>
      <c r="E50" s="40"/>
      <c r="F50" s="39"/>
    </row>
    <row r="51" spans="1:6" ht="27.6" x14ac:dyDescent="0.25">
      <c r="A51" s="17" t="s">
        <v>64</v>
      </c>
      <c r="B51" s="40">
        <v>138597.39622</v>
      </c>
      <c r="C51" s="40">
        <v>3800</v>
      </c>
      <c r="D51" s="40">
        <v>2250</v>
      </c>
      <c r="E51" s="40">
        <v>2300</v>
      </c>
      <c r="F51" s="39"/>
    </row>
    <row r="52" spans="1:6" x14ac:dyDescent="0.25">
      <c r="A52" s="17" t="s">
        <v>65</v>
      </c>
      <c r="B52" s="40">
        <v>7213.16</v>
      </c>
      <c r="C52" s="40">
        <v>1000</v>
      </c>
      <c r="D52" s="40">
        <v>30</v>
      </c>
      <c r="E52" s="40"/>
      <c r="F52" s="39"/>
    </row>
    <row r="53" spans="1:6" x14ac:dyDescent="0.25">
      <c r="A53" s="17" t="s">
        <v>66</v>
      </c>
      <c r="B53" s="40">
        <v>107608.83265</v>
      </c>
      <c r="C53" s="40">
        <v>9950</v>
      </c>
      <c r="D53" s="40">
        <v>3650</v>
      </c>
      <c r="E53" s="40">
        <v>6000</v>
      </c>
      <c r="F53" s="39"/>
    </row>
    <row r="54" spans="1:6" x14ac:dyDescent="0.25">
      <c r="A54" s="17" t="s">
        <v>67</v>
      </c>
      <c r="B54" s="40">
        <v>206313.41516999999</v>
      </c>
      <c r="C54" s="40">
        <v>320</v>
      </c>
      <c r="D54" s="40">
        <v>5</v>
      </c>
      <c r="E54" s="40">
        <v>238.09325000000001</v>
      </c>
      <c r="F54" s="39"/>
    </row>
    <row r="55" spans="1:6" x14ac:dyDescent="0.25">
      <c r="A55" s="17" t="s">
        <v>68</v>
      </c>
      <c r="B55" s="40">
        <v>248237.891</v>
      </c>
      <c r="C55" s="40">
        <v>4977.5180399999999</v>
      </c>
      <c r="D55" s="40">
        <v>2878.7679199999998</v>
      </c>
      <c r="E55" s="40">
        <v>5204.1987499999996</v>
      </c>
      <c r="F55" s="39"/>
    </row>
    <row r="56" spans="1:6" x14ac:dyDescent="0.25">
      <c r="A56" s="17" t="s">
        <v>69</v>
      </c>
      <c r="B56" s="40">
        <v>274619.81823999999</v>
      </c>
      <c r="C56" s="40">
        <v>6895.1163299999998</v>
      </c>
      <c r="D56" s="40">
        <v>4035.4846200000002</v>
      </c>
      <c r="E56" s="40">
        <v>207821.57897</v>
      </c>
      <c r="F56" s="39"/>
    </row>
    <row r="57" spans="1:6" x14ac:dyDescent="0.25">
      <c r="A57" s="17" t="s">
        <v>70</v>
      </c>
      <c r="B57" s="40">
        <v>30110.206300000002</v>
      </c>
      <c r="C57" s="40">
        <v>748</v>
      </c>
      <c r="D57" s="40">
        <v>488.3</v>
      </c>
      <c r="E57" s="40"/>
      <c r="F57" s="39"/>
    </row>
    <row r="58" spans="1:6" ht="27.6" x14ac:dyDescent="0.25">
      <c r="A58" s="17" t="s">
        <v>71</v>
      </c>
      <c r="B58" s="40">
        <v>62760.750760000003</v>
      </c>
      <c r="C58" s="40">
        <v>37094.160000000003</v>
      </c>
      <c r="D58" s="40">
        <v>17389.829399999999</v>
      </c>
      <c r="E58" s="40">
        <v>28.016680000000001</v>
      </c>
      <c r="F58" s="39"/>
    </row>
    <row r="59" spans="1:6" x14ac:dyDescent="0.25">
      <c r="A59" s="17" t="s">
        <v>72</v>
      </c>
      <c r="B59" s="40">
        <v>5787.0770000000002</v>
      </c>
      <c r="C59" s="40"/>
      <c r="D59" s="40">
        <v>400</v>
      </c>
      <c r="E59" s="40"/>
      <c r="F59" s="39"/>
    </row>
    <row r="60" spans="1:6" x14ac:dyDescent="0.25">
      <c r="A60" s="17" t="s">
        <v>73</v>
      </c>
      <c r="B60" s="40">
        <v>22974.83325</v>
      </c>
      <c r="C60" s="40"/>
      <c r="D60" s="40"/>
      <c r="E60" s="40"/>
      <c r="F60" s="39"/>
    </row>
    <row r="61" spans="1:6" ht="27.6" x14ac:dyDescent="0.25">
      <c r="A61" s="17" t="s">
        <v>74</v>
      </c>
      <c r="B61" s="40">
        <v>33412.686260000002</v>
      </c>
      <c r="C61" s="40">
        <v>9842.5</v>
      </c>
      <c r="D61" s="40">
        <v>3342.7289999999998</v>
      </c>
      <c r="E61" s="40">
        <v>14549.91757</v>
      </c>
      <c r="F61" s="39"/>
    </row>
    <row r="62" spans="1:6" x14ac:dyDescent="0.25">
      <c r="A62" s="17" t="s">
        <v>75</v>
      </c>
      <c r="B62" s="40">
        <v>1169.5486699999999</v>
      </c>
      <c r="C62" s="40"/>
      <c r="D62" s="40"/>
      <c r="E62" s="40"/>
      <c r="F62" s="39"/>
    </row>
    <row r="63" spans="1:6" x14ac:dyDescent="0.25">
      <c r="A63" s="17" t="s">
        <v>76</v>
      </c>
      <c r="B63" s="40">
        <v>98264.864889999997</v>
      </c>
      <c r="C63" s="40">
        <v>3960</v>
      </c>
      <c r="D63" s="40">
        <v>2083</v>
      </c>
      <c r="E63" s="40"/>
      <c r="F63" s="39"/>
    </row>
    <row r="64" spans="1:6" x14ac:dyDescent="0.25">
      <c r="A64" s="17" t="s">
        <v>77</v>
      </c>
      <c r="B64" s="40">
        <v>3750</v>
      </c>
      <c r="C64" s="40">
        <v>2750</v>
      </c>
      <c r="D64" s="40"/>
      <c r="E64" s="40"/>
      <c r="F64" s="39"/>
    </row>
    <row r="65" spans="1:6" x14ac:dyDescent="0.25">
      <c r="A65" s="17" t="s">
        <v>78</v>
      </c>
      <c r="B65" s="40">
        <v>305</v>
      </c>
      <c r="C65" s="40">
        <v>300</v>
      </c>
      <c r="D65" s="40"/>
      <c r="E65" s="40"/>
      <c r="F65" s="39"/>
    </row>
    <row r="66" spans="1:6" x14ac:dyDescent="0.25">
      <c r="A66" s="17" t="s">
        <v>79</v>
      </c>
      <c r="B66" s="40">
        <v>1286.2670000000001</v>
      </c>
      <c r="C66" s="40">
        <v>1000</v>
      </c>
      <c r="D66" s="40">
        <v>200</v>
      </c>
      <c r="E66" s="40"/>
      <c r="F66" s="39"/>
    </row>
    <row r="67" spans="1:6" x14ac:dyDescent="0.25">
      <c r="A67" s="17" t="s">
        <v>80</v>
      </c>
      <c r="B67" s="40">
        <v>116.3</v>
      </c>
      <c r="C67" s="40"/>
      <c r="D67" s="40"/>
      <c r="E67" s="40"/>
      <c r="F67" s="39"/>
    </row>
    <row r="68" spans="1:6" x14ac:dyDescent="0.25">
      <c r="A68" s="17" t="s">
        <v>81</v>
      </c>
      <c r="B68" s="40">
        <v>210</v>
      </c>
      <c r="C68" s="40">
        <v>100</v>
      </c>
      <c r="D68" s="40">
        <v>30</v>
      </c>
      <c r="E68" s="40"/>
      <c r="F68" s="39"/>
    </row>
    <row r="69" spans="1:6" x14ac:dyDescent="0.25">
      <c r="A69" s="17" t="s">
        <v>82</v>
      </c>
      <c r="B69" s="40">
        <v>353.00340999999997</v>
      </c>
      <c r="C69" s="40">
        <v>47.145099999999999</v>
      </c>
      <c r="D69" s="40">
        <v>128.89824999999999</v>
      </c>
      <c r="E69" s="40"/>
      <c r="F69" s="39"/>
    </row>
    <row r="70" spans="1:6" x14ac:dyDescent="0.25">
      <c r="A70" s="17" t="s">
        <v>83</v>
      </c>
      <c r="B70" s="40">
        <v>88841.687850000002</v>
      </c>
      <c r="C70" s="40"/>
      <c r="D70" s="40">
        <v>918.01</v>
      </c>
      <c r="E70" s="40"/>
      <c r="F70" s="39"/>
    </row>
    <row r="71" spans="1:6" ht="27.6" x14ac:dyDescent="0.25">
      <c r="A71" s="17" t="s">
        <v>84</v>
      </c>
      <c r="B71" s="40">
        <v>216.55446000000001</v>
      </c>
      <c r="C71" s="40">
        <v>145.92931999999999</v>
      </c>
      <c r="D71" s="40">
        <v>54.908230000000003</v>
      </c>
      <c r="E71" s="40"/>
      <c r="F71" s="39"/>
    </row>
    <row r="72" spans="1:6" x14ac:dyDescent="0.25">
      <c r="A72" s="17" t="s">
        <v>85</v>
      </c>
      <c r="B72" s="40">
        <v>4400.1679999999997</v>
      </c>
      <c r="C72" s="40">
        <v>300</v>
      </c>
      <c r="D72" s="40">
        <v>695</v>
      </c>
      <c r="E72" s="40"/>
      <c r="F72" s="39"/>
    </row>
    <row r="73" spans="1:6" x14ac:dyDescent="0.25">
      <c r="A73" s="17" t="s">
        <v>86</v>
      </c>
      <c r="B73" s="40">
        <v>69183.352039999998</v>
      </c>
      <c r="C73" s="40">
        <v>2370</v>
      </c>
      <c r="D73" s="40">
        <v>675.5</v>
      </c>
      <c r="E73" s="40">
        <v>78</v>
      </c>
      <c r="F73" s="39"/>
    </row>
    <row r="74" spans="1:6" x14ac:dyDescent="0.25">
      <c r="A74" s="17" t="s">
        <v>87</v>
      </c>
      <c r="B74" s="40">
        <v>33826.749329999999</v>
      </c>
      <c r="C74" s="40">
        <v>13958.949720000001</v>
      </c>
      <c r="D74" s="40">
        <v>4366.1679800000002</v>
      </c>
      <c r="E74" s="40">
        <v>79.171289999999999</v>
      </c>
      <c r="F74" s="39"/>
    </row>
    <row r="75" spans="1:6" x14ac:dyDescent="0.25">
      <c r="A75" s="17" t="s">
        <v>88</v>
      </c>
      <c r="B75" s="40">
        <v>-33.78</v>
      </c>
      <c r="C75" s="40">
        <v>300</v>
      </c>
      <c r="D75" s="40">
        <v>461</v>
      </c>
      <c r="E75" s="40"/>
      <c r="F75" s="39"/>
    </row>
    <row r="76" spans="1:6" x14ac:dyDescent="0.25">
      <c r="A76" s="17" t="s">
        <v>89</v>
      </c>
      <c r="B76" s="40">
        <v>2542.2677399999998</v>
      </c>
      <c r="C76" s="40">
        <v>1773</v>
      </c>
      <c r="D76" s="40">
        <v>535.44600000000003</v>
      </c>
      <c r="E76" s="40"/>
      <c r="F76" s="39"/>
    </row>
    <row r="77" spans="1:6" x14ac:dyDescent="0.25">
      <c r="A77" s="17" t="s">
        <v>90</v>
      </c>
      <c r="B77" s="40">
        <v>15797.18959</v>
      </c>
      <c r="C77" s="40">
        <v>133</v>
      </c>
      <c r="D77" s="40">
        <v>245.03700000000001</v>
      </c>
      <c r="E77" s="40"/>
      <c r="F77" s="39"/>
    </row>
    <row r="78" spans="1:6" x14ac:dyDescent="0.25">
      <c r="A78" s="17" t="s">
        <v>91</v>
      </c>
      <c r="B78" s="40">
        <v>188.06899999999999</v>
      </c>
      <c r="C78" s="40"/>
      <c r="D78" s="40"/>
      <c r="E78" s="40"/>
      <c r="F78" s="39"/>
    </row>
    <row r="79" spans="1:6" ht="27.6" x14ac:dyDescent="0.25">
      <c r="A79" s="17" t="s">
        <v>92</v>
      </c>
      <c r="B79" s="40">
        <v>1032.4764700000001</v>
      </c>
      <c r="C79" s="40">
        <v>272</v>
      </c>
      <c r="D79" s="40"/>
      <c r="E79" s="40"/>
      <c r="F79" s="39"/>
    </row>
    <row r="80" spans="1:6" x14ac:dyDescent="0.25">
      <c r="A80" s="17" t="s">
        <v>93</v>
      </c>
      <c r="B80" s="40">
        <v>12084.86671</v>
      </c>
      <c r="C80" s="40">
        <v>400</v>
      </c>
      <c r="D80" s="40">
        <v>231.98718</v>
      </c>
      <c r="E80" s="40"/>
      <c r="F80" s="39"/>
    </row>
    <row r="81" spans="1:6" x14ac:dyDescent="0.25">
      <c r="A81" s="17" t="s">
        <v>94</v>
      </c>
      <c r="B81" s="40">
        <v>29351.50316</v>
      </c>
      <c r="C81" s="40">
        <v>2600</v>
      </c>
      <c r="D81" s="40">
        <v>700</v>
      </c>
      <c r="E81" s="40"/>
      <c r="F81" s="39"/>
    </row>
    <row r="82" spans="1:6" x14ac:dyDescent="0.25">
      <c r="A82" s="18" t="s">
        <v>95</v>
      </c>
      <c r="B82" s="41">
        <v>1608881.24232</v>
      </c>
      <c r="C82" s="41">
        <v>138029.41115</v>
      </c>
      <c r="D82" s="41">
        <v>54533.912609999999</v>
      </c>
      <c r="E82" s="41">
        <v>236298.97651000001</v>
      </c>
      <c r="F82" s="39"/>
    </row>
    <row r="83" spans="1:6" x14ac:dyDescent="0.25">
      <c r="B83" s="39"/>
      <c r="C83" s="39"/>
      <c r="D83" s="39"/>
      <c r="E83" s="39"/>
    </row>
  </sheetData>
  <mergeCells count="40">
    <mergeCell ref="A15:D15"/>
    <mergeCell ref="A10:D10"/>
    <mergeCell ref="A12:D12"/>
    <mergeCell ref="A11:D11"/>
    <mergeCell ref="A40:D40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18:D18"/>
    <mergeCell ref="A29:D29"/>
    <mergeCell ref="A24:D24"/>
    <mergeCell ref="A25:D25"/>
    <mergeCell ref="A26:D26"/>
    <mergeCell ref="A27:D27"/>
    <mergeCell ref="A28:D28"/>
    <mergeCell ref="A19:D19"/>
    <mergeCell ref="A20:D20"/>
    <mergeCell ref="A21:D21"/>
    <mergeCell ref="A22:D22"/>
    <mergeCell ref="A23:D23"/>
    <mergeCell ref="A1:E1"/>
    <mergeCell ref="A2:E2"/>
    <mergeCell ref="A5:D5"/>
    <mergeCell ref="A42:A43"/>
    <mergeCell ref="B42:B43"/>
    <mergeCell ref="C42:E42"/>
    <mergeCell ref="A7:D7"/>
    <mergeCell ref="A8:D8"/>
    <mergeCell ref="A9:D9"/>
    <mergeCell ref="A13:D13"/>
    <mergeCell ref="A14:D14"/>
    <mergeCell ref="A16:D16"/>
    <mergeCell ref="A17:D17"/>
  </mergeCells>
  <pageMargins left="0.70866141732283472" right="0.28000000000000003" top="0.35" bottom="0.42" header="0.31496062992125984" footer="0.27"/>
  <pageSetup paperSize="9" scale="70" orientation="portrait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25" zoomScaleNormal="100" zoomScaleSheetLayoutView="100" workbookViewId="0">
      <selection activeCell="D6" sqref="D6"/>
    </sheetView>
  </sheetViews>
  <sheetFormatPr defaultColWidth="8.77734375" defaultRowHeight="13.8" x14ac:dyDescent="0.25"/>
  <cols>
    <col min="1" max="1" width="38.21875" style="29" customWidth="1"/>
    <col min="2" max="2" width="13.21875" style="29" customWidth="1"/>
    <col min="3" max="3" width="13" style="29" customWidth="1"/>
    <col min="4" max="4" width="12.77734375" style="29" customWidth="1"/>
    <col min="5" max="5" width="13.21875" style="29" customWidth="1"/>
    <col min="6" max="6" width="14.21875" style="29" customWidth="1"/>
    <col min="7" max="7" width="13.6640625" style="29" customWidth="1"/>
    <col min="8" max="8" width="12.77734375" style="29" customWidth="1"/>
    <col min="9" max="9" width="13.21875" style="29" customWidth="1"/>
    <col min="10" max="10" width="12.77734375" style="29" customWidth="1"/>
    <col min="11" max="11" width="11" style="29" customWidth="1"/>
    <col min="12" max="12" width="12.88671875" style="29" customWidth="1"/>
    <col min="13" max="13" width="13.109375" style="29" customWidth="1"/>
    <col min="14" max="14" width="13.6640625" style="29" customWidth="1"/>
    <col min="15" max="15" width="13.109375" style="29" customWidth="1"/>
    <col min="16" max="16" width="11.44140625" style="29" customWidth="1"/>
    <col min="17" max="16384" width="8.77734375" style="29"/>
  </cols>
  <sheetData>
    <row r="1" spans="1:20" s="26" customFormat="1" ht="15.6" x14ac:dyDescent="0.3">
      <c r="A1" s="25" t="s">
        <v>56</v>
      </c>
      <c r="C1" s="27" t="s">
        <v>13</v>
      </c>
    </row>
    <row r="2" spans="1:20" x14ac:dyDescent="0.25">
      <c r="A2" s="28" t="str">
        <f>TEXT(EndData2,"[$-FC19]ДД.ММ.ГГГ")</f>
        <v>04.06.2020</v>
      </c>
      <c r="B2" s="28">
        <f>A2+1</f>
        <v>43987</v>
      </c>
      <c r="C2" s="24" t="str">
        <f>TEXT(B2,"[$-FC19]ДД.ММ.ГГГ")</f>
        <v>05.06.2020</v>
      </c>
      <c r="P2" s="30" t="s">
        <v>12</v>
      </c>
    </row>
    <row r="3" spans="1:20" ht="51.75" customHeight="1" x14ac:dyDescent="0.25">
      <c r="A3" s="21" t="s">
        <v>15</v>
      </c>
      <c r="B3" s="31" t="s">
        <v>16</v>
      </c>
      <c r="C3" s="32" t="s">
        <v>17</v>
      </c>
      <c r="D3" s="32" t="s">
        <v>18</v>
      </c>
      <c r="E3" s="32" t="s">
        <v>19</v>
      </c>
      <c r="F3" s="32" t="s">
        <v>20</v>
      </c>
      <c r="G3" s="32" t="s">
        <v>21</v>
      </c>
      <c r="H3" s="32" t="s">
        <v>22</v>
      </c>
      <c r="I3" s="32" t="s">
        <v>23</v>
      </c>
      <c r="J3" s="32" t="s">
        <v>24</v>
      </c>
      <c r="K3" s="32" t="s">
        <v>25</v>
      </c>
      <c r="L3" s="32" t="s">
        <v>26</v>
      </c>
      <c r="M3" s="32" t="s">
        <v>27</v>
      </c>
      <c r="N3" s="32" t="s">
        <v>28</v>
      </c>
      <c r="O3" s="32" t="s">
        <v>29</v>
      </c>
      <c r="P3" s="33" t="s">
        <v>11</v>
      </c>
    </row>
    <row r="4" spans="1:20" ht="39.6" x14ac:dyDescent="0.25">
      <c r="A4" s="19" t="s">
        <v>31</v>
      </c>
      <c r="B4" s="22"/>
      <c r="C4" s="22">
        <v>18351.832999999999</v>
      </c>
      <c r="D4" s="22">
        <v>44610.332999999999</v>
      </c>
      <c r="E4" s="22"/>
      <c r="F4" s="22">
        <v>400</v>
      </c>
      <c r="G4" s="22">
        <v>28568.833340000001</v>
      </c>
      <c r="H4" s="22">
        <v>13000</v>
      </c>
      <c r="I4" s="22">
        <v>9000</v>
      </c>
      <c r="J4" s="22">
        <v>6726.7489999999998</v>
      </c>
      <c r="K4" s="22">
        <v>5835.25</v>
      </c>
      <c r="L4" s="22"/>
      <c r="M4" s="22">
        <v>586.91666999999995</v>
      </c>
      <c r="N4" s="22">
        <v>14073.915999999999</v>
      </c>
      <c r="O4" s="22"/>
      <c r="P4" s="42">
        <v>141153.83100999999</v>
      </c>
      <c r="Q4" s="30"/>
      <c r="R4" s="30"/>
      <c r="S4" s="30"/>
      <c r="T4" s="30"/>
    </row>
    <row r="5" spans="1:20" ht="26.4" x14ac:dyDescent="0.25">
      <c r="A5" s="19" t="s">
        <v>32</v>
      </c>
      <c r="B5" s="22">
        <v>1450</v>
      </c>
      <c r="C5" s="22">
        <v>5343.2579999999998</v>
      </c>
      <c r="D5" s="22">
        <v>1282.116</v>
      </c>
      <c r="E5" s="22"/>
      <c r="F5" s="22"/>
      <c r="G5" s="22">
        <v>5105.1666699999996</v>
      </c>
      <c r="H5" s="22">
        <v>3000</v>
      </c>
      <c r="I5" s="22">
        <v>100</v>
      </c>
      <c r="J5" s="22">
        <v>735.79100000000005</v>
      </c>
      <c r="K5" s="22">
        <v>1700</v>
      </c>
      <c r="L5" s="22"/>
      <c r="M5" s="22"/>
      <c r="N5" s="22"/>
      <c r="O5" s="22"/>
      <c r="P5" s="42">
        <v>18716.33167</v>
      </c>
      <c r="Q5" s="30"/>
      <c r="R5" s="30"/>
      <c r="S5" s="30"/>
      <c r="T5" s="30"/>
    </row>
    <row r="6" spans="1:20" ht="39.6" x14ac:dyDescent="0.25">
      <c r="A6" s="19" t="s">
        <v>33</v>
      </c>
      <c r="B6" s="22">
        <v>101715.02184</v>
      </c>
      <c r="C6" s="22">
        <v>25878.240000000002</v>
      </c>
      <c r="D6" s="22">
        <v>4013.0830000000001</v>
      </c>
      <c r="E6" s="22"/>
      <c r="F6" s="22"/>
      <c r="G6" s="22">
        <v>16619.083330000001</v>
      </c>
      <c r="H6" s="22">
        <v>7000</v>
      </c>
      <c r="I6" s="22">
        <v>3712.8</v>
      </c>
      <c r="J6" s="22">
        <v>25952.239000000001</v>
      </c>
      <c r="K6" s="22">
        <v>5321.08</v>
      </c>
      <c r="L6" s="22"/>
      <c r="M6" s="22"/>
      <c r="N6" s="22">
        <v>6343.3</v>
      </c>
      <c r="O6" s="22"/>
      <c r="P6" s="42">
        <v>196554.84716999999</v>
      </c>
      <c r="Q6" s="30"/>
      <c r="R6" s="30"/>
      <c r="S6" s="30"/>
      <c r="T6" s="30"/>
    </row>
    <row r="7" spans="1:20" ht="96" customHeight="1" x14ac:dyDescent="0.25">
      <c r="A7" s="19" t="s">
        <v>34</v>
      </c>
      <c r="B7" s="22">
        <v>4742.1649399999997</v>
      </c>
      <c r="C7" s="22">
        <v>598.34308999999996</v>
      </c>
      <c r="D7" s="22"/>
      <c r="E7" s="22"/>
      <c r="F7" s="22"/>
      <c r="G7" s="22">
        <v>1007.80692</v>
      </c>
      <c r="H7" s="22">
        <v>136.99799999999999</v>
      </c>
      <c r="I7" s="22">
        <v>127.51</v>
      </c>
      <c r="J7" s="22"/>
      <c r="K7" s="22"/>
      <c r="L7" s="22">
        <v>4384.5465100000001</v>
      </c>
      <c r="M7" s="22">
        <v>310.19</v>
      </c>
      <c r="N7" s="22"/>
      <c r="O7" s="22">
        <v>6556.8033500000001</v>
      </c>
      <c r="P7" s="42">
        <v>17864.362809999999</v>
      </c>
      <c r="Q7" s="30"/>
      <c r="R7" s="30"/>
      <c r="S7" s="30"/>
      <c r="T7" s="30"/>
    </row>
    <row r="8" spans="1:20" ht="39.6" x14ac:dyDescent="0.25">
      <c r="A8" s="19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>
        <v>11506.7366</v>
      </c>
      <c r="L8" s="22"/>
      <c r="M8" s="22"/>
      <c r="N8" s="22"/>
      <c r="O8" s="22"/>
      <c r="P8" s="42">
        <v>11506.7366</v>
      </c>
      <c r="Q8" s="30"/>
      <c r="R8" s="30"/>
      <c r="S8" s="30"/>
      <c r="T8" s="30"/>
    </row>
    <row r="9" spans="1:20" ht="79.2" x14ac:dyDescent="0.25">
      <c r="A9" s="19" t="s">
        <v>36</v>
      </c>
      <c r="B9" s="22">
        <v>132.5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42">
        <v>132.5</v>
      </c>
      <c r="Q9" s="30"/>
      <c r="R9" s="30"/>
      <c r="S9" s="30"/>
      <c r="T9" s="30"/>
    </row>
    <row r="10" spans="1:20" ht="79.2" x14ac:dyDescent="0.25">
      <c r="A10" s="19" t="s">
        <v>37</v>
      </c>
      <c r="B10" s="22"/>
      <c r="C10" s="22">
        <v>4417.6670000000004</v>
      </c>
      <c r="D10" s="22">
        <v>652.75</v>
      </c>
      <c r="E10" s="22">
        <v>505</v>
      </c>
      <c r="F10" s="22">
        <v>169.2</v>
      </c>
      <c r="G10" s="22">
        <v>654.33333000000005</v>
      </c>
      <c r="H10" s="22"/>
      <c r="I10" s="22">
        <v>50</v>
      </c>
      <c r="J10" s="22"/>
      <c r="K10" s="22"/>
      <c r="L10" s="22">
        <v>266.83332999999999</v>
      </c>
      <c r="M10" s="22">
        <v>249.5</v>
      </c>
      <c r="N10" s="22">
        <v>247.083</v>
      </c>
      <c r="O10" s="22">
        <v>164.2</v>
      </c>
      <c r="P10" s="42">
        <v>7376.5666600000004</v>
      </c>
      <c r="Q10" s="30"/>
      <c r="R10" s="30"/>
      <c r="S10" s="30"/>
      <c r="T10" s="30"/>
    </row>
    <row r="11" spans="1:20" ht="79.2" x14ac:dyDescent="0.25">
      <c r="A11" s="19" t="s">
        <v>38</v>
      </c>
      <c r="B11" s="22">
        <v>500</v>
      </c>
      <c r="C11" s="22">
        <v>247.00306</v>
      </c>
      <c r="D11" s="22">
        <v>179.166</v>
      </c>
      <c r="E11" s="22">
        <v>85</v>
      </c>
      <c r="F11" s="22"/>
      <c r="G11" s="22">
        <v>89.583330000000004</v>
      </c>
      <c r="H11" s="22">
        <v>61.092440000000003</v>
      </c>
      <c r="I11" s="22">
        <v>78</v>
      </c>
      <c r="J11" s="22">
        <v>35.1</v>
      </c>
      <c r="K11" s="22">
        <v>62.5</v>
      </c>
      <c r="L11" s="22">
        <v>85</v>
      </c>
      <c r="M11" s="22">
        <v>26.4</v>
      </c>
      <c r="N11" s="22">
        <v>151.321</v>
      </c>
      <c r="O11" s="22">
        <v>81.817999999999998</v>
      </c>
      <c r="P11" s="42">
        <v>1681.9838299999999</v>
      </c>
      <c r="Q11" s="30"/>
      <c r="R11" s="30"/>
      <c r="S11" s="30"/>
      <c r="T11" s="30"/>
    </row>
    <row r="12" spans="1:20" ht="52.8" x14ac:dyDescent="0.25">
      <c r="A12" s="19" t="s">
        <v>39</v>
      </c>
      <c r="B12" s="22">
        <v>635</v>
      </c>
      <c r="C12" s="22">
        <v>254.36</v>
      </c>
      <c r="D12" s="22">
        <v>250</v>
      </c>
      <c r="E12" s="22">
        <v>280</v>
      </c>
      <c r="F12" s="22">
        <v>76.834999999999994</v>
      </c>
      <c r="G12" s="22">
        <v>295</v>
      </c>
      <c r="H12" s="22">
        <v>62.987400000000001</v>
      </c>
      <c r="I12" s="22">
        <v>50</v>
      </c>
      <c r="J12" s="22">
        <v>286.39999999999998</v>
      </c>
      <c r="K12" s="22">
        <v>72.5</v>
      </c>
      <c r="L12" s="22">
        <v>65</v>
      </c>
      <c r="M12" s="22"/>
      <c r="N12" s="22">
        <v>289</v>
      </c>
      <c r="O12" s="22">
        <v>69.001000000000005</v>
      </c>
      <c r="P12" s="42">
        <v>2686.0834</v>
      </c>
      <c r="Q12" s="30"/>
      <c r="R12" s="30"/>
      <c r="S12" s="30"/>
      <c r="T12" s="30"/>
    </row>
    <row r="13" spans="1:20" ht="79.2" x14ac:dyDescent="0.25">
      <c r="A13" s="19" t="s">
        <v>40</v>
      </c>
      <c r="B13" s="22">
        <v>2136.56</v>
      </c>
      <c r="C13" s="22">
        <v>424.86500000000001</v>
      </c>
      <c r="D13" s="22">
        <v>215</v>
      </c>
      <c r="E13" s="22">
        <v>100</v>
      </c>
      <c r="F13" s="22">
        <v>50</v>
      </c>
      <c r="G13" s="22">
        <v>230</v>
      </c>
      <c r="H13" s="22">
        <v>97.651520000000005</v>
      </c>
      <c r="I13" s="22">
        <v>302</v>
      </c>
      <c r="J13" s="22">
        <v>413.55</v>
      </c>
      <c r="K13" s="22">
        <v>35</v>
      </c>
      <c r="L13" s="22">
        <v>182.66847999999999</v>
      </c>
      <c r="M13" s="22"/>
      <c r="N13" s="22">
        <v>297</v>
      </c>
      <c r="O13" s="22">
        <v>316.97433000000001</v>
      </c>
      <c r="P13" s="42">
        <v>4801.2693300000001</v>
      </c>
      <c r="Q13" s="30"/>
      <c r="R13" s="30"/>
      <c r="S13" s="30"/>
      <c r="T13" s="30"/>
    </row>
    <row r="14" spans="1:20" ht="79.2" x14ac:dyDescent="0.25">
      <c r="A14" s="19" t="s">
        <v>41</v>
      </c>
      <c r="B14" s="22">
        <v>218</v>
      </c>
      <c r="C14" s="22">
        <v>264</v>
      </c>
      <c r="D14" s="22"/>
      <c r="E14" s="22"/>
      <c r="F14" s="22"/>
      <c r="G14" s="22">
        <v>48</v>
      </c>
      <c r="H14" s="22"/>
      <c r="I14" s="22"/>
      <c r="J14" s="22">
        <v>50</v>
      </c>
      <c r="K14" s="22"/>
      <c r="L14" s="22"/>
      <c r="M14" s="22"/>
      <c r="N14" s="22"/>
      <c r="O14" s="22"/>
      <c r="P14" s="42">
        <v>580</v>
      </c>
      <c r="Q14" s="30"/>
      <c r="R14" s="30"/>
      <c r="S14" s="30"/>
      <c r="T14" s="30"/>
    </row>
    <row r="15" spans="1:20" ht="316.8" x14ac:dyDescent="0.25">
      <c r="A15" s="19" t="s">
        <v>42</v>
      </c>
      <c r="B15" s="22">
        <v>20000</v>
      </c>
      <c r="C15" s="22">
        <v>13904.56913</v>
      </c>
      <c r="D15" s="22">
        <v>2000</v>
      </c>
      <c r="E15" s="22">
        <v>1000</v>
      </c>
      <c r="F15" s="22"/>
      <c r="G15" s="22">
        <v>4200</v>
      </c>
      <c r="H15" s="22">
        <v>917</v>
      </c>
      <c r="I15" s="22">
        <v>142</v>
      </c>
      <c r="J15" s="22">
        <v>4500</v>
      </c>
      <c r="K15" s="22">
        <v>1200</v>
      </c>
      <c r="L15" s="22">
        <v>2000</v>
      </c>
      <c r="M15" s="22"/>
      <c r="N15" s="22">
        <v>405</v>
      </c>
      <c r="O15" s="22">
        <v>1750</v>
      </c>
      <c r="P15" s="42">
        <v>52018.569130000003</v>
      </c>
      <c r="Q15" s="30"/>
      <c r="R15" s="30"/>
      <c r="S15" s="30"/>
      <c r="T15" s="30"/>
    </row>
    <row r="16" spans="1:20" ht="158.4" x14ac:dyDescent="0.25">
      <c r="A16" s="19" t="s">
        <v>43</v>
      </c>
      <c r="B16" s="22">
        <v>170000</v>
      </c>
      <c r="C16" s="22">
        <v>100000</v>
      </c>
      <c r="D16" s="22">
        <v>27574</v>
      </c>
      <c r="E16" s="22">
        <v>18600</v>
      </c>
      <c r="F16" s="22">
        <v>13839.5</v>
      </c>
      <c r="G16" s="22">
        <v>4883</v>
      </c>
      <c r="H16" s="22">
        <v>9249</v>
      </c>
      <c r="I16" s="22">
        <v>3736</v>
      </c>
      <c r="J16" s="22">
        <v>20608.464</v>
      </c>
      <c r="K16" s="22">
        <v>7812.5569999999998</v>
      </c>
      <c r="L16" s="22">
        <v>20725</v>
      </c>
      <c r="M16" s="22">
        <v>11283.01</v>
      </c>
      <c r="N16" s="22">
        <v>200</v>
      </c>
      <c r="O16" s="22">
        <v>8179.2560100000001</v>
      </c>
      <c r="P16" s="42">
        <v>416689.78700999997</v>
      </c>
      <c r="Q16" s="30"/>
      <c r="R16" s="30"/>
      <c r="S16" s="30"/>
      <c r="T16" s="30"/>
    </row>
    <row r="17" spans="1:20" ht="92.4" x14ac:dyDescent="0.25">
      <c r="A17" s="19" t="s">
        <v>44</v>
      </c>
      <c r="B17" s="22">
        <v>6000</v>
      </c>
      <c r="C17" s="22">
        <v>5314.241</v>
      </c>
      <c r="D17" s="22">
        <v>10.202</v>
      </c>
      <c r="E17" s="22"/>
      <c r="F17" s="22"/>
      <c r="G17" s="22"/>
      <c r="H17" s="22">
        <v>137.5</v>
      </c>
      <c r="I17" s="22"/>
      <c r="J17" s="22"/>
      <c r="K17" s="22">
        <v>201</v>
      </c>
      <c r="L17" s="22">
        <v>500</v>
      </c>
      <c r="M17" s="22"/>
      <c r="N17" s="22"/>
      <c r="O17" s="22"/>
      <c r="P17" s="42">
        <v>12162.942999999999</v>
      </c>
      <c r="Q17" s="30"/>
      <c r="R17" s="30"/>
      <c r="S17" s="30"/>
      <c r="T17" s="30"/>
    </row>
    <row r="18" spans="1:20" ht="132" x14ac:dyDescent="0.25">
      <c r="A18" s="19" t="s">
        <v>45</v>
      </c>
      <c r="B18" s="22">
        <v>0.59499999999999997</v>
      </c>
      <c r="C18" s="22">
        <v>11.17116</v>
      </c>
      <c r="D18" s="22"/>
      <c r="E18" s="22"/>
      <c r="F18" s="22"/>
      <c r="G18" s="22"/>
      <c r="H18" s="22">
        <v>3.7250000000000001</v>
      </c>
      <c r="I18" s="22"/>
      <c r="J18" s="22">
        <v>3.7250000000000001</v>
      </c>
      <c r="K18" s="22">
        <v>4.0101599999999999</v>
      </c>
      <c r="L18" s="22"/>
      <c r="M18" s="22">
        <v>5.7</v>
      </c>
      <c r="N18" s="22"/>
      <c r="O18" s="22"/>
      <c r="P18" s="42">
        <v>28.92632</v>
      </c>
      <c r="Q18" s="30"/>
      <c r="R18" s="30"/>
      <c r="S18" s="30"/>
      <c r="T18" s="30"/>
    </row>
    <row r="19" spans="1:20" ht="118.8" x14ac:dyDescent="0.25">
      <c r="A19" s="19" t="s">
        <v>46</v>
      </c>
      <c r="B19" s="22"/>
      <c r="C19" s="22"/>
      <c r="D19" s="22">
        <v>153</v>
      </c>
      <c r="E19" s="22"/>
      <c r="F19" s="22">
        <v>85</v>
      </c>
      <c r="G19" s="22">
        <v>45.9</v>
      </c>
      <c r="H19" s="22">
        <v>20.222999999999999</v>
      </c>
      <c r="I19" s="22">
        <v>25</v>
      </c>
      <c r="J19" s="22">
        <v>772.5</v>
      </c>
      <c r="K19" s="22">
        <v>250</v>
      </c>
      <c r="L19" s="22">
        <v>232</v>
      </c>
      <c r="M19" s="22">
        <v>282.2</v>
      </c>
      <c r="N19" s="22"/>
      <c r="O19" s="22">
        <v>374.40359999999998</v>
      </c>
      <c r="P19" s="42">
        <v>2240.2266</v>
      </c>
      <c r="Q19" s="30"/>
      <c r="R19" s="30"/>
      <c r="S19" s="30"/>
      <c r="T19" s="30"/>
    </row>
    <row r="20" spans="1:20" ht="118.8" x14ac:dyDescent="0.25">
      <c r="A20" s="19" t="s">
        <v>47</v>
      </c>
      <c r="B20" s="22">
        <v>105000</v>
      </c>
      <c r="C20" s="22">
        <v>12000</v>
      </c>
      <c r="D20" s="22">
        <v>13375.596030000001</v>
      </c>
      <c r="E20" s="22">
        <v>5000</v>
      </c>
      <c r="F20" s="22">
        <v>2085.915</v>
      </c>
      <c r="G20" s="22">
        <v>6024.4</v>
      </c>
      <c r="H20" s="22">
        <v>3900</v>
      </c>
      <c r="I20" s="22">
        <v>1850</v>
      </c>
      <c r="J20" s="22">
        <v>26187.517</v>
      </c>
      <c r="K20" s="22">
        <v>4159.5</v>
      </c>
      <c r="L20" s="22">
        <v>2250</v>
      </c>
      <c r="M20" s="22">
        <v>6238.4</v>
      </c>
      <c r="N20" s="22">
        <v>100</v>
      </c>
      <c r="O20" s="22">
        <v>5085.692</v>
      </c>
      <c r="P20" s="42">
        <v>193257.02003000001</v>
      </c>
      <c r="Q20" s="30"/>
      <c r="R20" s="30"/>
      <c r="S20" s="30"/>
      <c r="T20" s="30"/>
    </row>
    <row r="21" spans="1:20" ht="66" x14ac:dyDescent="0.25">
      <c r="A21" s="19" t="s">
        <v>48</v>
      </c>
      <c r="B21" s="22">
        <v>2714.2928299999999</v>
      </c>
      <c r="C21" s="22">
        <v>3266</v>
      </c>
      <c r="D21" s="22">
        <v>1437.1659999999999</v>
      </c>
      <c r="E21" s="22">
        <v>1359.3</v>
      </c>
      <c r="F21" s="22"/>
      <c r="G21" s="22">
        <v>2000</v>
      </c>
      <c r="H21" s="22">
        <v>113.58555</v>
      </c>
      <c r="I21" s="22">
        <v>20</v>
      </c>
      <c r="J21" s="22">
        <v>1292.4293700000001</v>
      </c>
      <c r="K21" s="22">
        <v>377</v>
      </c>
      <c r="L21" s="22">
        <v>443</v>
      </c>
      <c r="M21" s="22"/>
      <c r="N21" s="22">
        <v>984.45299999999997</v>
      </c>
      <c r="O21" s="22">
        <v>914.69100000000003</v>
      </c>
      <c r="P21" s="42">
        <v>14921.917750000001</v>
      </c>
      <c r="Q21" s="30"/>
      <c r="R21" s="30"/>
      <c r="S21" s="30"/>
      <c r="T21" s="30"/>
    </row>
    <row r="22" spans="1:20" ht="92.4" x14ac:dyDescent="0.25">
      <c r="A22" s="19" t="s">
        <v>49</v>
      </c>
      <c r="B22" s="22">
        <v>1954.3809799999999</v>
      </c>
      <c r="C22" s="22"/>
      <c r="D22" s="22">
        <v>214.85328999999999</v>
      </c>
      <c r="E22" s="22">
        <v>231.4</v>
      </c>
      <c r="F22" s="22">
        <v>150</v>
      </c>
      <c r="G22" s="22"/>
      <c r="H22" s="22"/>
      <c r="I22" s="22">
        <v>12</v>
      </c>
      <c r="J22" s="22">
        <v>208.32</v>
      </c>
      <c r="K22" s="22"/>
      <c r="L22" s="22">
        <v>338</v>
      </c>
      <c r="M22" s="22">
        <v>68.900000000000006</v>
      </c>
      <c r="N22" s="22">
        <v>30</v>
      </c>
      <c r="O22" s="22">
        <v>13.02</v>
      </c>
      <c r="P22" s="42">
        <v>3220.8742699999998</v>
      </c>
      <c r="Q22" s="30"/>
      <c r="R22" s="30"/>
      <c r="S22" s="30"/>
      <c r="T22" s="30"/>
    </row>
    <row r="23" spans="1:20" ht="79.2" x14ac:dyDescent="0.25">
      <c r="A23" s="19" t="s">
        <v>50</v>
      </c>
      <c r="B23" s="22"/>
      <c r="C23" s="22">
        <v>1260.6585</v>
      </c>
      <c r="D23" s="22"/>
      <c r="E23" s="22"/>
      <c r="F23" s="22"/>
      <c r="G23" s="22">
        <v>344.34165999999999</v>
      </c>
      <c r="H23" s="22">
        <v>400</v>
      </c>
      <c r="I23" s="22"/>
      <c r="J23" s="22">
        <v>10.763</v>
      </c>
      <c r="K23" s="22"/>
      <c r="L23" s="22"/>
      <c r="M23" s="22">
        <v>693.92</v>
      </c>
      <c r="N23" s="22">
        <v>20.89059</v>
      </c>
      <c r="O23" s="22"/>
      <c r="P23" s="42">
        <v>2730.57375</v>
      </c>
      <c r="Q23" s="30"/>
      <c r="R23" s="30"/>
      <c r="S23" s="30"/>
      <c r="T23" s="30"/>
    </row>
    <row r="24" spans="1:20" ht="79.2" x14ac:dyDescent="0.25">
      <c r="A24" s="19" t="s">
        <v>51</v>
      </c>
      <c r="B24" s="22">
        <v>16175.8858</v>
      </c>
      <c r="C24" s="22">
        <v>28000</v>
      </c>
      <c r="D24" s="22"/>
      <c r="E24" s="22"/>
      <c r="F24" s="22"/>
      <c r="G24" s="22">
        <v>1282</v>
      </c>
      <c r="H24" s="22"/>
      <c r="I24" s="22"/>
      <c r="J24" s="22"/>
      <c r="K24" s="22">
        <v>58.59</v>
      </c>
      <c r="L24" s="22"/>
      <c r="M24" s="22"/>
      <c r="N24" s="22"/>
      <c r="O24" s="22">
        <v>439.4</v>
      </c>
      <c r="P24" s="42">
        <v>45955.875800000002</v>
      </c>
      <c r="Q24" s="30"/>
      <c r="R24" s="30"/>
      <c r="S24" s="30"/>
      <c r="T24" s="30"/>
    </row>
    <row r="25" spans="1:20" ht="79.2" x14ac:dyDescent="0.25">
      <c r="A25" s="19" t="s">
        <v>52</v>
      </c>
      <c r="B25" s="22"/>
      <c r="C25" s="22">
        <v>40843.175049999998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42">
        <v>40843.175049999998</v>
      </c>
      <c r="Q25" s="30"/>
      <c r="R25" s="30"/>
      <c r="S25" s="30"/>
      <c r="T25" s="30"/>
    </row>
    <row r="26" spans="1:20" ht="39.6" x14ac:dyDescent="0.25">
      <c r="A26" s="19" t="s">
        <v>53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>
        <v>28.80659</v>
      </c>
      <c r="O26" s="22"/>
      <c r="P26" s="42">
        <v>28.80659</v>
      </c>
      <c r="Q26" s="30"/>
      <c r="R26" s="30"/>
      <c r="S26" s="30"/>
      <c r="T26" s="30"/>
    </row>
    <row r="27" spans="1:20" ht="52.8" x14ac:dyDescent="0.25">
      <c r="A27" s="19" t="s">
        <v>54</v>
      </c>
      <c r="B27" s="22">
        <v>2429.5317799999998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42">
        <v>2429.5317799999998</v>
      </c>
      <c r="Q27" s="30"/>
      <c r="R27" s="30"/>
      <c r="S27" s="30"/>
      <c r="T27" s="30"/>
    </row>
    <row r="28" spans="1:20" x14ac:dyDescent="0.25">
      <c r="A28" s="20" t="s">
        <v>55</v>
      </c>
      <c r="B28" s="23">
        <v>435803.93316999997</v>
      </c>
      <c r="C28" s="23">
        <v>260379.38399</v>
      </c>
      <c r="D28" s="23">
        <v>95967.265320000006</v>
      </c>
      <c r="E28" s="23">
        <v>27160.7</v>
      </c>
      <c r="F28" s="23">
        <v>16856.45</v>
      </c>
      <c r="G28" s="23">
        <v>71397.448579999997</v>
      </c>
      <c r="H28" s="23">
        <v>38099.762909999998</v>
      </c>
      <c r="I28" s="23">
        <v>19205.310000000001</v>
      </c>
      <c r="J28" s="23">
        <v>87783.54737</v>
      </c>
      <c r="K28" s="23">
        <v>38595.723760000001</v>
      </c>
      <c r="L28" s="23">
        <v>31472.048320000002</v>
      </c>
      <c r="M28" s="23">
        <v>19745.13667</v>
      </c>
      <c r="N28" s="23">
        <v>23170.77018</v>
      </c>
      <c r="O28" s="23">
        <v>23945.259290000002</v>
      </c>
      <c r="P28" s="42">
        <v>1189582.7395599999</v>
      </c>
      <c r="Q28" s="38"/>
      <c r="R28" s="38"/>
      <c r="S28" s="38"/>
      <c r="T28" s="38"/>
    </row>
    <row r="29" spans="1:20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20" x14ac:dyDescent="0.25">
      <c r="A30" s="34" t="s">
        <v>30</v>
      </c>
      <c r="B30" s="43">
        <f>Учреждения!B82+'Муниципальные районы'!P28</f>
        <v>2798463.9818799999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20" ht="32.25" customHeight="1" x14ac:dyDescent="0.25">
      <c r="A31" s="34" t="str">
        <f>CONCATENATE("Остатки бюджетных средств на ",C2,"г.")</f>
        <v>Остатки бюджетных средств на 05.06.2020г.</v>
      </c>
      <c r="B31" s="43">
        <v>2466378.6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</sheetData>
  <pageMargins left="0.23622047244094491" right="0.23622047244094491" top="0.19685039370078741" bottom="0.27559055118110237" header="0.15748031496062992" footer="0.15748031496062992"/>
  <pageSetup paperSize="9" scale="59" fitToHeight="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2020-06-09T05:44:09Z</dcterms:modified>
</cp:coreProperties>
</file>