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Учреждения!$41:$42</definedName>
    <definedName name="_xlnm.Print_Area" localSheetId="1">'Муниципальные районы'!$A$1:$P$18</definedName>
    <definedName name="_xlnm.Print_Area" localSheetId="0">Учреждения!$A$1:$E$81</definedName>
  </definedNames>
  <calcPr calcId="152511"/>
</workbook>
</file>

<file path=xl/calcChain.xml><?xml version="1.0" encoding="utf-8"?>
<calcChain xmlns="http://schemas.openxmlformats.org/spreadsheetml/2006/main">
  <c r="E12" i="1" l="1"/>
  <c r="E9" i="1" s="1"/>
  <c r="E8" i="1" s="1"/>
  <c r="B16" i="2"/>
  <c r="E39" i="1" s="1"/>
  <c r="A2" i="2" l="1"/>
  <c r="B2" i="2" s="1"/>
  <c r="C2" i="2" s="1"/>
  <c r="A17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<sst xmlns="http://schemas.openxmlformats.org/spreadsheetml/2006/main" count="112" uniqueCount="111">
  <si>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</si>
  <si>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</si>
  <si>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</si>
  <si>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</si>
  <si>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</si>
  <si>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</si>
  <si>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</si>
  <si>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</si>
  <si>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</si>
  <si>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</si>
  <si>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</si>
  <si>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</si>
  <si>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</si>
  <si>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</si>
  <si>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</si>
  <si>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</si>
  <si>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</si>
  <si>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</si>
  <si>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</si>
  <si>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</si>
  <si>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</si>
  <si>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</si>
  <si>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</si>
  <si>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</si>
  <si>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</si>
  <si>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</si>
  <si>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</si>
  <si>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</si>
  <si>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</si>
  <si>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</si>
  <si>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</si>
  <si>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(городских округов)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</si>
  <si>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</si>
  <si>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</si>
  <si>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</si>
  <si>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</si>
  <si>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</si>
  <si>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</si>
  <si>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</si>
  <si>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</si>
  <si>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</si>
  <si>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Всего:</t>
  </si>
  <si>
    <t>28.05.2020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</si>
  <si>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</si>
  <si>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</si>
  <si>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</si>
  <si>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</si>
  <si>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</si>
  <si>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</si>
  <si>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</si>
  <si>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</si>
  <si>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</si>
  <si>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</si>
  <si>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</si>
  <si>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</si>
  <si>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</si>
  <si>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</si>
  <si>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</si>
  <si>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</si>
  <si>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</si>
  <si>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</si>
  <si>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</si>
  <si>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</si>
  <si>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</si>
  <si>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</si>
  <si>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</si>
  <si>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</si>
  <si>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</si>
  <si>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</si>
  <si>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</si>
  <si>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</si>
  <si>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</si>
  <si>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</si>
  <si>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</si>
  <si>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</si>
  <si>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</si>
  <si>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</si>
  <si>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</si>
  <si>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 и предпринимательства Камчатского края</t>
  </si>
  <si>
    <t>ИТОГО</t>
  </si>
  <si>
    <t>22.05.2020</t>
  </si>
  <si>
    <t>Примечание: Отрицательные значения сложились за счет возврата остатков неиспользованных средств</t>
  </si>
  <si>
    <t>Субсидии на мероприятия государственной программы Российской Федерации "Доступная среда"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</si>
  <si>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</si>
  <si>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полномочий в области лесных отношений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</si>
  <si>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</si>
  <si>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Субсидии на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</si>
  <si>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</si>
  <si>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>Иные межбюджетные трансферты на обеспечение деятельности членов Совета Федерации и их помощников в субъектах Российской Федерации</t>
  </si>
  <si>
    <t>Иные межбюджетные трансферты на реализацию отдельных полномочий в области лекарственного обеспечения</t>
  </si>
  <si>
    <t>Субсидии в целях развития паллиативной медицинской помощи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</si>
  <si>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</si>
  <si>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на оплату жилищно-коммунальных услуг отдельным категориям граждан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</si>
  <si>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</si>
  <si>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социальные выплаты безработным гражданам в соответствии с Законом Российской Федерации от 19 апреля 1991 года N 1032-1 "О занятости населения в Российской Федерации"</t>
  </si>
  <si>
    <t>Субсидии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</si>
  <si>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Иные межбюджетные трансферты на возмещение части затрат на уплату процентов по инвестиционным кредитам (займам) в агропромышленном комплексе (Межбюджетные трансферты)</t>
  </si>
  <si>
    <t>Иные межбюджетные трансферты на создание модельных муниципальных библиотек</t>
  </si>
  <si>
    <t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</si>
  <si>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</si>
  <si>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 xml:space="preserve">Субсидии на создание новых мест дополнительного образования детей 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</si>
  <si>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</si>
  <si>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Субсидии на государственную поддержку малого и среднего предпринимательства в субъектах Российской Федерации</t>
  </si>
  <si>
    <t xml:space="preserve">Субсидии на реализацию программ формирования современной городской среды </t>
  </si>
  <si>
    <t>Субсидии на обеспечение комплексного развития сельских территорий</t>
  </si>
  <si>
    <t>Субсидии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</si>
  <si>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</si>
  <si>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Единая субвенция бюджетам субъектов Российской Федерации и бюджету г. Байконура</t>
  </si>
  <si>
    <t>Дотации бюджетам субъектов Российской Федерации для компенсации снижения поступления налоговых и неналоговых доходов консолидированных бюджетов субъектов Российской Федерации в связи с пандемией новой коронавирусной инфекции</t>
  </si>
  <si>
    <t>Субсидии на реализацию мероприятий по предупреждению и борьбе с социально значимыми инфекционными заболеваниями</t>
  </si>
  <si>
    <t xml:space="preserve">Прочие безвозмездные поступления в бюджеты субъектов Российской Федерации (безвозмездные поступления от ПАО «РусГидро» на возмещение недополученных доходов энергоснабжающим организациям)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</si>
</sst>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71" formatCode="###\ ###\ ###\ ###\ 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8" fillId="0" borderId="0"/>
    <xf numFmtId="0" fontId="1" fillId="0" borderId="0"/>
    <xf numFmtId="0" fontId="17" fillId="0" borderId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 applyNumberFormat="0" applyBorder="0" applyAlignment="0"/>
    <xf numFmtId="0" fontId="19" fillId="0" borderId="0" applyNumberFormat="0" applyBorder="0" applyAlignment="0"/>
    <xf numFmtId="0" fontId="23" fillId="0" borderId="0"/>
    <xf numFmtId="0" fontId="1" fillId="0" borderId="0"/>
    <xf numFmtId="0" fontId="19" fillId="0" borderId="0"/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/>
  </cellStyleXfs>
  <cellXfs count="6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164" fontId="6" fillId="2" borderId="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/>
    <xf numFmtId="14" fontId="10" fillId="0" borderId="0" xfId="0" applyNumberFormat="1" applyFont="1"/>
    <xf numFmtId="0" fontId="11" fillId="0" borderId="0" xfId="0" applyFont="1"/>
    <xf numFmtId="0" fontId="2" fillId="2" borderId="0" xfId="0" applyFont="1" applyFill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15" fillId="0" borderId="0" xfId="0" applyNumberFormat="1" applyFont="1"/>
    <xf numFmtId="0" fontId="15" fillId="0" borderId="0" xfId="0" applyFont="1"/>
    <xf numFmtId="14" fontId="13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6" fillId="2" borderId="4" xfId="0" applyNumberFormat="1" applyFont="1" applyFill="1" applyBorder="1" applyAlignment="1">
      <alignment horizontal="right" wrapText="1"/>
    </xf>
    <xf numFmtId="164" fontId="8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3" fillId="0" borderId="0" xfId="0" applyFont="1"/>
    <xf numFmtId="0" fontId="22" fillId="0" borderId="0" xfId="0" applyFont="1" applyAlignment="1"/>
    <xf numFmtId="164" fontId="4" fillId="0" borderId="4" xfId="0" applyNumberFormat="1" applyFont="1" applyFill="1" applyBorder="1" applyAlignment="1">
      <alignment horizontal="right" vertical="center" wrapText="1"/>
    </xf>
    <xf numFmtId="0" fontId="13" fillId="0" borderId="0" xfId="0" applyFont="1"/>
    <xf numFmtId="49" fontId="24" fillId="0" borderId="7" xfId="13" applyNumberFormat="1" applyFont="1" applyFill="1" applyBorder="1" applyAlignment="1" applyProtection="1">
      <alignment horizontal="left" vertical="center" wrapText="1"/>
    </xf>
    <xf numFmtId="49" fontId="24" fillId="0" borderId="8" xfId="13" applyNumberFormat="1" applyFont="1" applyFill="1" applyBorder="1" applyAlignment="1" applyProtection="1">
      <alignment horizontal="left" vertical="center" wrapText="1"/>
    </xf>
    <xf numFmtId="49" fontId="24" fillId="0" borderId="9" xfId="13" applyNumberFormat="1" applyFont="1" applyFill="1" applyBorder="1" applyAlignment="1" applyProtection="1">
      <alignment horizontal="left" vertical="center" wrapText="1"/>
    </xf>
    <xf numFmtId="171" fontId="24" fillId="0" borderId="4" xfId="21" applyNumberFormat="1" applyFont="1" applyFill="1" applyBorder="1" applyAlignment="1" applyProtection="1">
      <alignment horizontal="right" vertical="center"/>
    </xf>
  </cellXfs>
  <cellStyles count="22">
    <cellStyle name="Обычный" xfId="0" builtinId="0"/>
    <cellStyle name="Обычный 2" xfId="1"/>
    <cellStyle name="Обычный 2 2" xfId="5"/>
    <cellStyle name="Обычный 2 3" xfId="4"/>
    <cellStyle name="Обычный 2 4" xfId="8"/>
    <cellStyle name="Обычный 2 5" xfId="9"/>
    <cellStyle name="Обычный 2 5 2" xfId="18"/>
    <cellStyle name="Обычный 2 6" xfId="6"/>
    <cellStyle name="Обычный 2 7" xfId="14"/>
    <cellStyle name="Обычный 2 8" xfId="15"/>
    <cellStyle name="Обычный 2 9" xfId="19"/>
    <cellStyle name="Обычный 2_Учреждения" xfId="20"/>
    <cellStyle name="Обычный 3" xfId="2"/>
    <cellStyle name="Обычный 3 2" xfId="10"/>
    <cellStyle name="Обычный 3 3" xfId="16"/>
    <cellStyle name="Обычный 4" xfId="3"/>
    <cellStyle name="Обычный 4 2" xfId="11"/>
    <cellStyle name="Обычный 4 3" xfId="12"/>
    <cellStyle name="Обычный 5" xfId="7"/>
    <cellStyle name="Обычный 6" xfId="13"/>
    <cellStyle name="Обычный 6 2" xfId="17"/>
    <cellStyle name="Обычный 7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topLeftCell="A19" zoomScaleNormal="100" zoomScaleSheetLayoutView="100" workbookViewId="0">
      <selection activeCell="C4" sqref="C4"/>
    </sheetView>
  </sheetViews>
  <sheetFormatPr defaultColWidth="8.77734375" defaultRowHeight="13.8" x14ac:dyDescent="0.25"/>
  <cols>
    <col min="1" max="1" width="69.21875" style="31" customWidth="1"/>
    <col min="2" max="2" width="13.77734375" style="31" customWidth="1"/>
    <col min="3" max="4" width="14.44140625" style="31" customWidth="1"/>
    <col min="5" max="5" width="12.44140625" style="31" customWidth="1"/>
    <col min="6" max="6" width="12.5546875" style="31" customWidth="1"/>
    <col min="7" max="7" width="16" style="31" bestFit="1" customWidth="1"/>
    <col min="8" max="8" width="8.77734375" style="31"/>
    <col min="9" max="9" width="10.21875" style="31" bestFit="1" customWidth="1"/>
    <col min="10" max="16384" width="8.77734375" style="31"/>
  </cols>
  <sheetData>
    <row r="1" spans="1:9" ht="15.6" x14ac:dyDescent="0.3">
      <c r="A1" s="46" t="s">
        <v>0</v>
      </c>
      <c r="B1" s="46"/>
      <c r="C1" s="46"/>
      <c r="D1" s="46"/>
      <c r="E1" s="46"/>
      <c r="F1" s="37" t="s">
        <v>80</v>
      </c>
      <c r="G1" s="38" t="str">
        <f>TEXT(F1,"[$-FC19]ДД ММММ")</f>
        <v>22 мая</v>
      </c>
      <c r="H1" s="38" t="str">
        <f>TEXT(F1,"[$-FC19]ДД.ММ.ГГГ \г")</f>
        <v>22.05.2020 г</v>
      </c>
    </row>
    <row r="2" spans="1:9" ht="15.6" x14ac:dyDescent="0.3">
      <c r="A2" s="46" t="str">
        <f>CONCATENATE("с ",G1," по ",G2,"ода")</f>
        <v>с 22 мая по 28 мая 2020 года</v>
      </c>
      <c r="B2" s="46"/>
      <c r="C2" s="46"/>
      <c r="D2" s="46"/>
      <c r="E2" s="46"/>
      <c r="F2" s="37" t="s">
        <v>42</v>
      </c>
      <c r="G2" s="38" t="str">
        <f>TEXT(F2,"[$-FC19]ДД ММММ ГГГ \г")</f>
        <v>28 мая 2020 г</v>
      </c>
      <c r="H2" s="38" t="str">
        <f>TEXT(F2,"[$-FC19]ДД.ММ.ГГГ \г")</f>
        <v>28.05.2020 г</v>
      </c>
      <c r="I2" s="39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7" t="str">
        <f>CONCATENATE("Остатки средств на ",H1,".")</f>
        <v>Остатки средств на 22.05.2020 г.</v>
      </c>
      <c r="B5" s="48"/>
      <c r="C5" s="48"/>
      <c r="D5" s="49"/>
      <c r="E5" s="8">
        <v>556338</v>
      </c>
      <c r="F5" s="39"/>
    </row>
    <row r="6" spans="1:9" x14ac:dyDescent="0.25">
      <c r="A6" s="10"/>
      <c r="B6" s="11"/>
      <c r="C6" s="11"/>
      <c r="D6" s="11"/>
      <c r="E6" s="12"/>
    </row>
    <row r="7" spans="1:9" x14ac:dyDescent="0.25">
      <c r="A7" s="56" t="s">
        <v>2</v>
      </c>
      <c r="B7" s="57"/>
      <c r="C7" s="57"/>
      <c r="D7" s="57"/>
      <c r="E7" s="13"/>
    </row>
    <row r="8" spans="1:9" x14ac:dyDescent="0.25">
      <c r="A8" s="51" t="s">
        <v>3</v>
      </c>
      <c r="B8" s="57"/>
      <c r="C8" s="57"/>
      <c r="D8" s="57"/>
      <c r="E8" s="9">
        <f>E39-E9</f>
        <v>507853.2249400001</v>
      </c>
    </row>
    <row r="9" spans="1:9" x14ac:dyDescent="0.25">
      <c r="A9" s="58" t="s">
        <v>4</v>
      </c>
      <c r="B9" s="57"/>
      <c r="C9" s="57"/>
      <c r="D9" s="57"/>
      <c r="E9" s="14">
        <f>SUM(E10:E38)</f>
        <v>1284801.6000000001</v>
      </c>
    </row>
    <row r="10" spans="1:9" s="63" customFormat="1" ht="28.8" customHeight="1" x14ac:dyDescent="0.25">
      <c r="A10" s="64" t="s">
        <v>108</v>
      </c>
      <c r="B10" s="65"/>
      <c r="C10" s="65"/>
      <c r="D10" s="66"/>
      <c r="E10" s="62">
        <v>470930.9</v>
      </c>
    </row>
    <row r="11" spans="1:9" s="63" customFormat="1" ht="28.8" customHeight="1" x14ac:dyDescent="0.25">
      <c r="A11" s="64" t="s">
        <v>110</v>
      </c>
      <c r="B11" s="65"/>
      <c r="C11" s="65"/>
      <c r="D11" s="66"/>
      <c r="E11" s="62">
        <v>724621.2</v>
      </c>
    </row>
    <row r="12" spans="1:9" s="60" customFormat="1" ht="19.8" customHeight="1" x14ac:dyDescent="0.25">
      <c r="A12" s="64" t="s">
        <v>82</v>
      </c>
      <c r="B12" s="65"/>
      <c r="C12" s="65"/>
      <c r="D12" s="66"/>
      <c r="E12" s="67">
        <f>6406.9+59</f>
        <v>6465.9</v>
      </c>
    </row>
    <row r="13" spans="1:9" s="60" customFormat="1" x14ac:dyDescent="0.25">
      <c r="A13" s="64" t="s">
        <v>83</v>
      </c>
      <c r="B13" s="65"/>
      <c r="C13" s="65"/>
      <c r="D13" s="66"/>
      <c r="E13" s="67">
        <v>53.1</v>
      </c>
    </row>
    <row r="14" spans="1:9" s="60" customFormat="1" x14ac:dyDescent="0.25">
      <c r="A14" s="64" t="s">
        <v>84</v>
      </c>
      <c r="B14" s="65"/>
      <c r="C14" s="65"/>
      <c r="D14" s="66"/>
      <c r="E14" s="67">
        <v>3360.7</v>
      </c>
    </row>
    <row r="15" spans="1:9" s="60" customFormat="1" ht="27" customHeight="1" x14ac:dyDescent="0.25">
      <c r="A15" s="64" t="s">
        <v>85</v>
      </c>
      <c r="B15" s="65"/>
      <c r="C15" s="65"/>
      <c r="D15" s="66"/>
      <c r="E15" s="67">
        <v>0.1</v>
      </c>
    </row>
    <row r="16" spans="1:9" s="60" customFormat="1" ht="27.6" customHeight="1" x14ac:dyDescent="0.25">
      <c r="A16" s="64" t="s">
        <v>86</v>
      </c>
      <c r="B16" s="65"/>
      <c r="C16" s="65"/>
      <c r="D16" s="66"/>
      <c r="E16" s="67">
        <v>21790.799999999999</v>
      </c>
    </row>
    <row r="17" spans="1:5" s="60" customFormat="1" ht="25.2" customHeight="1" x14ac:dyDescent="0.25">
      <c r="A17" s="64" t="s">
        <v>87</v>
      </c>
      <c r="B17" s="65"/>
      <c r="C17" s="65"/>
      <c r="D17" s="66"/>
      <c r="E17" s="67">
        <v>97.4</v>
      </c>
    </row>
    <row r="18" spans="1:5" s="60" customFormat="1" ht="25.2" customHeight="1" x14ac:dyDescent="0.25">
      <c r="A18" s="64" t="s">
        <v>88</v>
      </c>
      <c r="B18" s="65"/>
      <c r="C18" s="65"/>
      <c r="D18" s="66"/>
      <c r="E18" s="67">
        <v>121.8</v>
      </c>
    </row>
    <row r="19" spans="1:5" s="60" customFormat="1" x14ac:dyDescent="0.25">
      <c r="A19" s="64" t="s">
        <v>89</v>
      </c>
      <c r="B19" s="65"/>
      <c r="C19" s="65"/>
      <c r="D19" s="66"/>
      <c r="E19" s="67">
        <v>261.60000000000002</v>
      </c>
    </row>
    <row r="20" spans="1:5" s="60" customFormat="1" x14ac:dyDescent="0.25">
      <c r="A20" s="64" t="s">
        <v>90</v>
      </c>
      <c r="B20" s="65"/>
      <c r="C20" s="65"/>
      <c r="D20" s="66"/>
      <c r="E20" s="67">
        <v>775.8</v>
      </c>
    </row>
    <row r="21" spans="1:5" s="60" customFormat="1" x14ac:dyDescent="0.25">
      <c r="A21" s="64" t="s">
        <v>109</v>
      </c>
      <c r="B21" s="65"/>
      <c r="C21" s="65"/>
      <c r="D21" s="66"/>
      <c r="E21" s="67">
        <v>1265.5</v>
      </c>
    </row>
    <row r="22" spans="1:5" s="60" customFormat="1" ht="27" customHeight="1" x14ac:dyDescent="0.25">
      <c r="A22" s="64" t="s">
        <v>91</v>
      </c>
      <c r="B22" s="65"/>
      <c r="C22" s="65"/>
      <c r="D22" s="66"/>
      <c r="E22" s="67">
        <v>0.2</v>
      </c>
    </row>
    <row r="23" spans="1:5" s="60" customFormat="1" x14ac:dyDescent="0.25">
      <c r="A23" s="64" t="s">
        <v>92</v>
      </c>
      <c r="B23" s="65"/>
      <c r="C23" s="65"/>
      <c r="D23" s="66"/>
      <c r="E23" s="67">
        <v>37.9</v>
      </c>
    </row>
    <row r="24" spans="1:5" s="60" customFormat="1" x14ac:dyDescent="0.25">
      <c r="A24" s="64" t="s">
        <v>93</v>
      </c>
      <c r="B24" s="65"/>
      <c r="C24" s="65"/>
      <c r="D24" s="66"/>
      <c r="E24" s="67">
        <v>115.2</v>
      </c>
    </row>
    <row r="25" spans="1:5" s="60" customFormat="1" ht="26.4" customHeight="1" x14ac:dyDescent="0.25">
      <c r="A25" s="64" t="s">
        <v>94</v>
      </c>
      <c r="B25" s="65"/>
      <c r="C25" s="65"/>
      <c r="D25" s="66"/>
      <c r="E25" s="67">
        <v>5846.2</v>
      </c>
    </row>
    <row r="26" spans="1:5" s="60" customFormat="1" ht="28.2" customHeight="1" x14ac:dyDescent="0.25">
      <c r="A26" s="64" t="s">
        <v>95</v>
      </c>
      <c r="B26" s="65"/>
      <c r="C26" s="65"/>
      <c r="D26" s="66"/>
      <c r="E26" s="67">
        <v>119.4</v>
      </c>
    </row>
    <row r="27" spans="1:5" s="60" customFormat="1" ht="26.4" customHeight="1" x14ac:dyDescent="0.25">
      <c r="A27" s="64" t="s">
        <v>96</v>
      </c>
      <c r="B27" s="65"/>
      <c r="C27" s="65"/>
      <c r="D27" s="66"/>
      <c r="E27" s="67">
        <v>2294.5</v>
      </c>
    </row>
    <row r="28" spans="1:5" s="60" customFormat="1" x14ac:dyDescent="0.25">
      <c r="A28" s="64" t="s">
        <v>97</v>
      </c>
      <c r="B28" s="65"/>
      <c r="C28" s="65"/>
      <c r="D28" s="66"/>
      <c r="E28" s="67">
        <v>585.70000000000005</v>
      </c>
    </row>
    <row r="29" spans="1:5" s="60" customFormat="1" ht="42.6" customHeight="1" x14ac:dyDescent="0.25">
      <c r="A29" s="64" t="s">
        <v>98</v>
      </c>
      <c r="B29" s="65"/>
      <c r="C29" s="65"/>
      <c r="D29" s="66"/>
      <c r="E29" s="67">
        <v>4265.2</v>
      </c>
    </row>
    <row r="30" spans="1:5" s="60" customFormat="1" ht="33" customHeight="1" x14ac:dyDescent="0.25">
      <c r="A30" s="64" t="s">
        <v>99</v>
      </c>
      <c r="B30" s="65"/>
      <c r="C30" s="65"/>
      <c r="D30" s="66"/>
      <c r="E30" s="67">
        <v>299.60000000000002</v>
      </c>
    </row>
    <row r="31" spans="1:5" s="60" customFormat="1" x14ac:dyDescent="0.25">
      <c r="A31" s="64" t="s">
        <v>100</v>
      </c>
      <c r="B31" s="65"/>
      <c r="C31" s="65"/>
      <c r="D31" s="66"/>
      <c r="E31" s="67">
        <v>258.8</v>
      </c>
    </row>
    <row r="32" spans="1:5" s="60" customFormat="1" ht="16.2" customHeight="1" x14ac:dyDescent="0.25">
      <c r="A32" s="64" t="s">
        <v>101</v>
      </c>
      <c r="B32" s="65"/>
      <c r="C32" s="65"/>
      <c r="D32" s="66"/>
      <c r="E32" s="67">
        <v>331.1</v>
      </c>
    </row>
    <row r="33" spans="1:6" s="60" customFormat="1" x14ac:dyDescent="0.25">
      <c r="A33" s="64" t="s">
        <v>102</v>
      </c>
      <c r="B33" s="65"/>
      <c r="C33" s="65"/>
      <c r="D33" s="66"/>
      <c r="E33" s="67">
        <v>14313.2</v>
      </c>
    </row>
    <row r="34" spans="1:6" s="60" customFormat="1" x14ac:dyDescent="0.25">
      <c r="A34" s="64" t="s">
        <v>103</v>
      </c>
      <c r="B34" s="65"/>
      <c r="C34" s="65"/>
      <c r="D34" s="66"/>
      <c r="E34" s="67">
        <v>24</v>
      </c>
    </row>
    <row r="35" spans="1:6" s="60" customFormat="1" x14ac:dyDescent="0.25">
      <c r="A35" s="64" t="s">
        <v>104</v>
      </c>
      <c r="B35" s="65"/>
      <c r="C35" s="65"/>
      <c r="D35" s="66"/>
      <c r="E35" s="67">
        <v>1488.3</v>
      </c>
    </row>
    <row r="36" spans="1:6" s="60" customFormat="1" ht="27" customHeight="1" x14ac:dyDescent="0.25">
      <c r="A36" s="64" t="s">
        <v>105</v>
      </c>
      <c r="B36" s="65"/>
      <c r="C36" s="65"/>
      <c r="D36" s="66"/>
      <c r="E36" s="67">
        <v>239</v>
      </c>
    </row>
    <row r="37" spans="1:6" s="60" customFormat="1" ht="65.400000000000006" customHeight="1" x14ac:dyDescent="0.25">
      <c r="A37" s="64" t="s">
        <v>106</v>
      </c>
      <c r="B37" s="65"/>
      <c r="C37" s="65"/>
      <c r="D37" s="66"/>
      <c r="E37" s="67">
        <v>19111.8</v>
      </c>
    </row>
    <row r="38" spans="1:6" s="60" customFormat="1" x14ac:dyDescent="0.25">
      <c r="A38" s="64" t="s">
        <v>107</v>
      </c>
      <c r="B38" s="65"/>
      <c r="C38" s="65"/>
      <c r="D38" s="66"/>
      <c r="E38" s="67">
        <v>5726.7</v>
      </c>
    </row>
    <row r="39" spans="1:6" x14ac:dyDescent="0.25">
      <c r="A39" s="50" t="s">
        <v>5</v>
      </c>
      <c r="B39" s="51"/>
      <c r="C39" s="51"/>
      <c r="D39" s="51"/>
      <c r="E39" s="13">
        <f>'Муниципальные районы'!B16+'Муниципальные районы'!B17-Учреждения!E5</f>
        <v>1792654.8249400002</v>
      </c>
    </row>
    <row r="40" spans="1:6" x14ac:dyDescent="0.25">
      <c r="A40" s="15"/>
      <c r="B40" s="16"/>
      <c r="C40" s="16"/>
      <c r="D40" s="6"/>
      <c r="E40" s="17"/>
    </row>
    <row r="41" spans="1:6" x14ac:dyDescent="0.25">
      <c r="A41" s="52" t="s">
        <v>14</v>
      </c>
      <c r="B41" s="54" t="s">
        <v>6</v>
      </c>
      <c r="C41" s="55" t="s">
        <v>7</v>
      </c>
      <c r="D41" s="55"/>
      <c r="E41" s="55"/>
    </row>
    <row r="42" spans="1:6" ht="82.8" x14ac:dyDescent="0.25">
      <c r="A42" s="53"/>
      <c r="B42" s="54"/>
      <c r="C42" s="18" t="s">
        <v>8</v>
      </c>
      <c r="D42" s="18" t="s">
        <v>9</v>
      </c>
      <c r="E42" s="18" t="s">
        <v>10</v>
      </c>
    </row>
    <row r="43" spans="1:6" x14ac:dyDescent="0.25">
      <c r="A43" s="19" t="s">
        <v>43</v>
      </c>
      <c r="B43" s="42">
        <v>10475.6284</v>
      </c>
      <c r="C43" s="42">
        <v>6029.5549899999996</v>
      </c>
      <c r="D43" s="42">
        <v>3829.2049900000002</v>
      </c>
      <c r="E43" s="42"/>
      <c r="F43" s="41"/>
    </row>
    <row r="44" spans="1:6" x14ac:dyDescent="0.25">
      <c r="A44" s="19" t="s">
        <v>44</v>
      </c>
      <c r="B44" s="42">
        <v>20</v>
      </c>
      <c r="C44" s="42"/>
      <c r="D44" s="42"/>
      <c r="E44" s="42"/>
      <c r="F44" s="41"/>
    </row>
    <row r="45" spans="1:6" x14ac:dyDescent="0.25">
      <c r="A45" s="19" t="s">
        <v>45</v>
      </c>
      <c r="B45" s="42">
        <v>13926.157310000001</v>
      </c>
      <c r="C45" s="42">
        <v>6809.5</v>
      </c>
      <c r="D45" s="42">
        <v>1082.8699999999999</v>
      </c>
      <c r="E45" s="42"/>
      <c r="F45" s="41"/>
    </row>
    <row r="46" spans="1:6" ht="27.6" x14ac:dyDescent="0.25">
      <c r="A46" s="19" t="s">
        <v>46</v>
      </c>
      <c r="B46" s="42">
        <v>28261.168580000001</v>
      </c>
      <c r="C46" s="42">
        <v>163.89698000000001</v>
      </c>
      <c r="D46" s="42"/>
      <c r="E46" s="42">
        <v>7685.183</v>
      </c>
      <c r="F46" s="41"/>
    </row>
    <row r="47" spans="1:6" x14ac:dyDescent="0.25">
      <c r="A47" s="19" t="s">
        <v>47</v>
      </c>
      <c r="B47" s="42">
        <v>909.62217999999996</v>
      </c>
      <c r="C47" s="42">
        <v>883</v>
      </c>
      <c r="D47" s="42"/>
      <c r="E47" s="42"/>
      <c r="F47" s="41"/>
    </row>
    <row r="48" spans="1:6" ht="27.6" x14ac:dyDescent="0.25">
      <c r="A48" s="19" t="s">
        <v>48</v>
      </c>
      <c r="B48" s="42">
        <v>135141.64337999999</v>
      </c>
      <c r="C48" s="42">
        <v>1550</v>
      </c>
      <c r="D48" s="42"/>
      <c r="E48" s="42"/>
      <c r="F48" s="41"/>
    </row>
    <row r="49" spans="1:6" x14ac:dyDescent="0.25">
      <c r="A49" s="19" t="s">
        <v>49</v>
      </c>
      <c r="B49" s="42">
        <v>6120.36</v>
      </c>
      <c r="C49" s="42">
        <v>4200</v>
      </c>
      <c r="D49" s="42">
        <v>1900</v>
      </c>
      <c r="E49" s="42"/>
      <c r="F49" s="41"/>
    </row>
    <row r="50" spans="1:6" x14ac:dyDescent="0.25">
      <c r="A50" s="19" t="s">
        <v>50</v>
      </c>
      <c r="B50" s="42">
        <v>34198.656389999996</v>
      </c>
      <c r="C50" s="42"/>
      <c r="D50" s="42"/>
      <c r="E50" s="42"/>
      <c r="F50" s="41"/>
    </row>
    <row r="51" spans="1:6" x14ac:dyDescent="0.25">
      <c r="A51" s="19" t="s">
        <v>51</v>
      </c>
      <c r="B51" s="42">
        <v>-56759.461459999999</v>
      </c>
      <c r="C51" s="42">
        <v>3436.1090399999998</v>
      </c>
      <c r="D51" s="42">
        <v>1961.50308</v>
      </c>
      <c r="E51" s="42">
        <v>386.77537000000001</v>
      </c>
      <c r="F51" s="41"/>
    </row>
    <row r="52" spans="1:6" x14ac:dyDescent="0.25">
      <c r="A52" s="19" t="s">
        <v>52</v>
      </c>
      <c r="B52" s="42">
        <v>38858.537259999997</v>
      </c>
      <c r="C52" s="42">
        <v>3373.7265299999999</v>
      </c>
      <c r="D52" s="42"/>
      <c r="E52" s="42">
        <v>13394.519</v>
      </c>
      <c r="F52" s="41"/>
    </row>
    <row r="53" spans="1:6" x14ac:dyDescent="0.25">
      <c r="A53" s="19" t="s">
        <v>53</v>
      </c>
      <c r="B53" s="42">
        <v>88565.523449999993</v>
      </c>
      <c r="C53" s="42">
        <v>4959.0255399999996</v>
      </c>
      <c r="D53" s="42">
        <v>2237.0015800000001</v>
      </c>
      <c r="E53" s="42">
        <v>46895.202299999997</v>
      </c>
      <c r="F53" s="41"/>
    </row>
    <row r="54" spans="1:6" x14ac:dyDescent="0.25">
      <c r="A54" s="19" t="s">
        <v>54</v>
      </c>
      <c r="B54" s="42">
        <v>25443.187089999999</v>
      </c>
      <c r="C54" s="42"/>
      <c r="D54" s="42"/>
      <c r="E54" s="42"/>
      <c r="F54" s="41"/>
    </row>
    <row r="55" spans="1:6" ht="27.6" x14ac:dyDescent="0.25">
      <c r="A55" s="19" t="s">
        <v>55</v>
      </c>
      <c r="B55" s="42">
        <v>4239.5026200000002</v>
      </c>
      <c r="C55" s="42">
        <v>100</v>
      </c>
      <c r="D55" s="42"/>
      <c r="E55" s="42">
        <v>28.303740000000001</v>
      </c>
      <c r="F55" s="41"/>
    </row>
    <row r="56" spans="1:6" x14ac:dyDescent="0.25">
      <c r="A56" s="19" t="s">
        <v>56</v>
      </c>
      <c r="B56" s="42">
        <v>14.286</v>
      </c>
      <c r="C56" s="42"/>
      <c r="D56" s="42"/>
      <c r="E56" s="42"/>
      <c r="F56" s="41"/>
    </row>
    <row r="57" spans="1:6" x14ac:dyDescent="0.25">
      <c r="A57" s="19" t="s">
        <v>57</v>
      </c>
      <c r="B57" s="42">
        <v>8349.7163700000001</v>
      </c>
      <c r="C57" s="42">
        <v>3453.0524700000001</v>
      </c>
      <c r="D57" s="42">
        <v>1115.67145</v>
      </c>
      <c r="E57" s="42"/>
      <c r="F57" s="41"/>
    </row>
    <row r="58" spans="1:6" ht="27.6" x14ac:dyDescent="0.25">
      <c r="A58" s="19" t="s">
        <v>58</v>
      </c>
      <c r="B58" s="42">
        <v>7777.6608200000001</v>
      </c>
      <c r="C58" s="42">
        <v>3750</v>
      </c>
      <c r="D58" s="42">
        <v>1702.73578</v>
      </c>
      <c r="E58" s="42">
        <v>1999.32339</v>
      </c>
      <c r="F58" s="41"/>
    </row>
    <row r="59" spans="1:6" x14ac:dyDescent="0.25">
      <c r="A59" s="19" t="s">
        <v>59</v>
      </c>
      <c r="B59" s="42">
        <v>962.15674999999999</v>
      </c>
      <c r="C59" s="42">
        <v>500</v>
      </c>
      <c r="D59" s="42">
        <v>400</v>
      </c>
      <c r="E59" s="42"/>
      <c r="F59" s="41"/>
    </row>
    <row r="60" spans="1:6" x14ac:dyDescent="0.25">
      <c r="A60" s="19" t="s">
        <v>60</v>
      </c>
      <c r="B60" s="42">
        <v>60577.883139999998</v>
      </c>
      <c r="C60" s="42"/>
      <c r="D60" s="42"/>
      <c r="E60" s="42"/>
      <c r="F60" s="41"/>
    </row>
    <row r="61" spans="1:6" x14ac:dyDescent="0.25">
      <c r="A61" s="19" t="s">
        <v>61</v>
      </c>
      <c r="B61" s="42">
        <v>9550</v>
      </c>
      <c r="C61" s="42">
        <v>4800</v>
      </c>
      <c r="D61" s="42">
        <v>2650</v>
      </c>
      <c r="E61" s="42"/>
      <c r="F61" s="41"/>
    </row>
    <row r="62" spans="1:6" x14ac:dyDescent="0.25">
      <c r="A62" s="19" t="s">
        <v>62</v>
      </c>
      <c r="B62" s="42">
        <v>518</v>
      </c>
      <c r="C62" s="42">
        <v>440</v>
      </c>
      <c r="D62" s="42"/>
      <c r="E62" s="42"/>
      <c r="F62" s="41"/>
    </row>
    <row r="63" spans="1:6" x14ac:dyDescent="0.25">
      <c r="A63" s="19" t="s">
        <v>63</v>
      </c>
      <c r="B63" s="42">
        <v>1581.18</v>
      </c>
      <c r="C63" s="42">
        <v>900</v>
      </c>
      <c r="D63" s="42">
        <v>500</v>
      </c>
      <c r="E63" s="42"/>
      <c r="F63" s="41"/>
    </row>
    <row r="64" spans="1:6" x14ac:dyDescent="0.25">
      <c r="A64" s="19" t="s">
        <v>64</v>
      </c>
      <c r="B64" s="42">
        <v>1848.86</v>
      </c>
      <c r="C64" s="42">
        <v>1400</v>
      </c>
      <c r="D64" s="42">
        <v>422.8</v>
      </c>
      <c r="E64" s="42"/>
      <c r="F64" s="41"/>
    </row>
    <row r="65" spans="1:6" x14ac:dyDescent="0.25">
      <c r="A65" s="19" t="s">
        <v>65</v>
      </c>
      <c r="B65" s="42">
        <v>873.99800000000005</v>
      </c>
      <c r="C65" s="42">
        <v>600</v>
      </c>
      <c r="D65" s="42">
        <v>273.99799999999999</v>
      </c>
      <c r="E65" s="42"/>
      <c r="F65" s="41"/>
    </row>
    <row r="66" spans="1:6" x14ac:dyDescent="0.25">
      <c r="A66" s="19" t="s">
        <v>66</v>
      </c>
      <c r="B66" s="42">
        <v>2712.9283300000002</v>
      </c>
      <c r="C66" s="42">
        <v>2016.0751299999999</v>
      </c>
      <c r="D66" s="42">
        <v>591.86720000000003</v>
      </c>
      <c r="E66" s="42"/>
      <c r="F66" s="41"/>
    </row>
    <row r="67" spans="1:6" x14ac:dyDescent="0.25">
      <c r="A67" s="19" t="s">
        <v>67</v>
      </c>
      <c r="B67" s="42">
        <v>986267.28249000001</v>
      </c>
      <c r="C67" s="42">
        <v>8289.7139999999999</v>
      </c>
      <c r="D67" s="42"/>
      <c r="E67" s="42"/>
      <c r="F67" s="41"/>
    </row>
    <row r="68" spans="1:6" ht="27.6" x14ac:dyDescent="0.25">
      <c r="A68" s="19" t="s">
        <v>68</v>
      </c>
      <c r="B68" s="42">
        <v>2.4500000000000002</v>
      </c>
      <c r="C68" s="42"/>
      <c r="D68" s="42"/>
      <c r="E68" s="42"/>
      <c r="F68" s="41"/>
    </row>
    <row r="69" spans="1:6" x14ac:dyDescent="0.25">
      <c r="A69" s="19" t="s">
        <v>69</v>
      </c>
      <c r="B69" s="42">
        <v>2064.7579999999998</v>
      </c>
      <c r="C69" s="42">
        <v>1187.595</v>
      </c>
      <c r="D69" s="42">
        <v>491.38499999999999</v>
      </c>
      <c r="E69" s="42"/>
      <c r="F69" s="41"/>
    </row>
    <row r="70" spans="1:6" x14ac:dyDescent="0.25">
      <c r="A70" s="19" t="s">
        <v>70</v>
      </c>
      <c r="B70" s="42">
        <v>85.257999999999996</v>
      </c>
      <c r="C70" s="42"/>
      <c r="D70" s="42"/>
      <c r="E70" s="42"/>
      <c r="F70" s="41"/>
    </row>
    <row r="71" spans="1:6" x14ac:dyDescent="0.25">
      <c r="A71" s="19" t="s">
        <v>71</v>
      </c>
      <c r="B71" s="42">
        <v>-636.05669999999998</v>
      </c>
      <c r="C71" s="42">
        <v>-417.74131999999997</v>
      </c>
      <c r="D71" s="42">
        <v>31.854310000000002</v>
      </c>
      <c r="E71" s="42"/>
      <c r="F71" s="41"/>
    </row>
    <row r="72" spans="1:6" x14ac:dyDescent="0.25">
      <c r="A72" s="19" t="s">
        <v>72</v>
      </c>
      <c r="B72" s="42">
        <v>20</v>
      </c>
      <c r="C72" s="42"/>
      <c r="D72" s="42"/>
      <c r="E72" s="42"/>
      <c r="F72" s="41"/>
    </row>
    <row r="73" spans="1:6" x14ac:dyDescent="0.25">
      <c r="A73" s="19" t="s">
        <v>73</v>
      </c>
      <c r="B73" s="42">
        <v>1519.59</v>
      </c>
      <c r="C73" s="42">
        <v>981.84</v>
      </c>
      <c r="D73" s="42">
        <v>446.66</v>
      </c>
      <c r="E73" s="42"/>
      <c r="F73" s="41"/>
    </row>
    <row r="74" spans="1:6" x14ac:dyDescent="0.25">
      <c r="A74" s="19" t="s">
        <v>74</v>
      </c>
      <c r="B74" s="42">
        <v>11.271000000000001</v>
      </c>
      <c r="C74" s="42"/>
      <c r="D74" s="42"/>
      <c r="E74" s="42"/>
      <c r="F74" s="41"/>
    </row>
    <row r="75" spans="1:6" x14ac:dyDescent="0.25">
      <c r="A75" s="19" t="s">
        <v>75</v>
      </c>
      <c r="B75" s="42">
        <v>349.22503999999998</v>
      </c>
      <c r="C75" s="42">
        <v>217.65165999999999</v>
      </c>
      <c r="D75" s="42">
        <v>112.66338</v>
      </c>
      <c r="E75" s="42"/>
      <c r="F75" s="41"/>
    </row>
    <row r="76" spans="1:6" ht="27.6" x14ac:dyDescent="0.25">
      <c r="A76" s="19" t="s">
        <v>76</v>
      </c>
      <c r="B76" s="42">
        <v>5262.1422700000003</v>
      </c>
      <c r="C76" s="42">
        <v>3371.9733500000002</v>
      </c>
      <c r="D76" s="42">
        <v>1824.9489699999999</v>
      </c>
      <c r="E76" s="42"/>
      <c r="F76" s="41"/>
    </row>
    <row r="77" spans="1:6" x14ac:dyDescent="0.25">
      <c r="A77" s="19" t="s">
        <v>77</v>
      </c>
      <c r="B77" s="42">
        <v>104.65</v>
      </c>
      <c r="C77" s="42"/>
      <c r="D77" s="42"/>
      <c r="E77" s="42">
        <v>1100</v>
      </c>
      <c r="F77" s="41"/>
    </row>
    <row r="78" spans="1:6" x14ac:dyDescent="0.25">
      <c r="A78" s="19" t="s">
        <v>78</v>
      </c>
      <c r="B78" s="42">
        <v>31265.252670000002</v>
      </c>
      <c r="C78" s="42"/>
      <c r="D78" s="42"/>
      <c r="E78" s="42"/>
      <c r="F78" s="41"/>
    </row>
    <row r="79" spans="1:6" x14ac:dyDescent="0.25">
      <c r="A79" s="20" t="s">
        <v>79</v>
      </c>
      <c r="B79" s="43">
        <v>1450483.0173800001</v>
      </c>
      <c r="C79" s="43">
        <v>62994.97337</v>
      </c>
      <c r="D79" s="43">
        <v>21575.16374</v>
      </c>
      <c r="E79" s="43">
        <v>71489.306800000006</v>
      </c>
      <c r="F79" s="41"/>
    </row>
    <row r="80" spans="1:6" x14ac:dyDescent="0.25">
      <c r="B80" s="41"/>
      <c r="C80" s="41"/>
      <c r="D80" s="41"/>
      <c r="E80" s="41"/>
    </row>
    <row r="81" spans="1:5" x14ac:dyDescent="0.25">
      <c r="A81" s="59" t="s">
        <v>81</v>
      </c>
      <c r="B81" s="61"/>
      <c r="C81" s="61"/>
      <c r="D81" s="61"/>
      <c r="E81" s="61"/>
    </row>
  </sheetData>
  <mergeCells count="40">
    <mergeCell ref="A37:D37"/>
    <mergeCell ref="A38:D38"/>
    <mergeCell ref="A10:D10"/>
    <mergeCell ref="A11:D11"/>
    <mergeCell ref="A13:D13"/>
    <mergeCell ref="A14:D14"/>
    <mergeCell ref="A15:D15"/>
    <mergeCell ref="A26:D26"/>
    <mergeCell ref="A81:E81"/>
    <mergeCell ref="A21:D21"/>
    <mergeCell ref="A22:D22"/>
    <mergeCell ref="A23:D23"/>
    <mergeCell ref="A24:D24"/>
    <mergeCell ref="A25:D25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1:E1"/>
    <mergeCell ref="A2:E2"/>
    <mergeCell ref="A5:D5"/>
    <mergeCell ref="A39:D39"/>
    <mergeCell ref="A41:A42"/>
    <mergeCell ref="B41:B42"/>
    <mergeCell ref="C41:E41"/>
    <mergeCell ref="A7:D7"/>
    <mergeCell ref="A8:D8"/>
    <mergeCell ref="A9:D9"/>
    <mergeCell ref="A16:D16"/>
    <mergeCell ref="A17:D17"/>
    <mergeCell ref="A18:D18"/>
    <mergeCell ref="A19:D19"/>
    <mergeCell ref="A20:D20"/>
    <mergeCell ref="A12:D12"/>
  </mergeCells>
  <pageMargins left="0.70866141732283472" right="0.36" top="0.22" bottom="0.32" header="0.2" footer="0.2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view="pageBreakPreview" topLeftCell="A13" zoomScaleNormal="100" zoomScaleSheetLayoutView="100" workbookViewId="0">
      <selection activeCell="B17" sqref="B17"/>
    </sheetView>
  </sheetViews>
  <sheetFormatPr defaultColWidth="8.77734375" defaultRowHeight="13.8" x14ac:dyDescent="0.25"/>
  <cols>
    <col min="1" max="1" width="43.33203125" style="31" customWidth="1"/>
    <col min="2" max="2" width="13.21875" style="31" customWidth="1"/>
    <col min="3" max="3" width="13.109375" style="31" customWidth="1"/>
    <col min="4" max="4" width="13.77734375" style="31" customWidth="1"/>
    <col min="5" max="5" width="13.21875" style="31" customWidth="1"/>
    <col min="6" max="6" width="12.88671875" style="31" customWidth="1"/>
    <col min="7" max="7" width="13" style="31" customWidth="1"/>
    <col min="8" max="8" width="12.77734375" style="31" customWidth="1"/>
    <col min="9" max="9" width="12.109375" style="31" customWidth="1"/>
    <col min="10" max="10" width="12.77734375" style="31" customWidth="1"/>
    <col min="11" max="11" width="11" style="31" customWidth="1"/>
    <col min="12" max="12" width="13.109375" style="31" customWidth="1"/>
    <col min="13" max="13" width="12.88671875" style="31" customWidth="1"/>
    <col min="14" max="14" width="14.109375" style="31" customWidth="1"/>
    <col min="15" max="15" width="13.5546875" style="31" customWidth="1"/>
    <col min="16" max="16384" width="8.77734375" style="31"/>
  </cols>
  <sheetData>
    <row r="1" spans="1:20" s="28" customFormat="1" ht="15.6" x14ac:dyDescent="0.3">
      <c r="A1" s="27" t="s">
        <v>42</v>
      </c>
      <c r="C1" s="29" t="s">
        <v>13</v>
      </c>
    </row>
    <row r="2" spans="1:20" x14ac:dyDescent="0.25">
      <c r="A2" s="30" t="str">
        <f>TEXT(EndData2,"[$-FC19]ДД.ММ.ГГГ")</f>
        <v>28.05.2020</v>
      </c>
      <c r="B2" s="30">
        <f>A2+1</f>
        <v>43980</v>
      </c>
      <c r="C2" s="26" t="str">
        <f>TEXT(B2,"[$-FC19]ДД.ММ.ГГГ")</f>
        <v>29.05.2020</v>
      </c>
      <c r="P2" s="32" t="s">
        <v>12</v>
      </c>
    </row>
    <row r="3" spans="1:20" ht="51.75" customHeight="1" x14ac:dyDescent="0.25">
      <c r="A3" s="23" t="s">
        <v>15</v>
      </c>
      <c r="B3" s="33" t="s">
        <v>16</v>
      </c>
      <c r="C3" s="34" t="s">
        <v>17</v>
      </c>
      <c r="D3" s="34" t="s">
        <v>18</v>
      </c>
      <c r="E3" s="34" t="s">
        <v>19</v>
      </c>
      <c r="F3" s="34" t="s">
        <v>20</v>
      </c>
      <c r="G3" s="34" t="s">
        <v>21</v>
      </c>
      <c r="H3" s="34" t="s">
        <v>22</v>
      </c>
      <c r="I3" s="34" t="s">
        <v>23</v>
      </c>
      <c r="J3" s="34" t="s">
        <v>24</v>
      </c>
      <c r="K3" s="34" t="s">
        <v>25</v>
      </c>
      <c r="L3" s="34" t="s">
        <v>26</v>
      </c>
      <c r="M3" s="34" t="s">
        <v>27</v>
      </c>
      <c r="N3" s="34" t="s">
        <v>28</v>
      </c>
      <c r="O3" s="34" t="s">
        <v>29</v>
      </c>
      <c r="P3" s="35" t="s">
        <v>11</v>
      </c>
    </row>
    <row r="4" spans="1:20" ht="39.6" x14ac:dyDescent="0.25">
      <c r="A4" s="21" t="s">
        <v>31</v>
      </c>
      <c r="B4" s="24"/>
      <c r="C4" s="24"/>
      <c r="D4" s="24">
        <v>5000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4">
        <v>5000</v>
      </c>
      <c r="Q4" s="32"/>
      <c r="R4" s="32"/>
      <c r="S4" s="32"/>
      <c r="T4" s="32"/>
    </row>
    <row r="5" spans="1:20" ht="79.2" x14ac:dyDescent="0.25">
      <c r="A5" s="21" t="s">
        <v>32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>
        <v>68.498999999999995</v>
      </c>
      <c r="M5" s="24"/>
      <c r="N5" s="24"/>
      <c r="O5" s="24"/>
      <c r="P5" s="44">
        <v>68.498999999999995</v>
      </c>
      <c r="Q5" s="32"/>
      <c r="R5" s="32"/>
      <c r="S5" s="32"/>
      <c r="T5" s="32"/>
    </row>
    <row r="6" spans="1:20" ht="39.6" x14ac:dyDescent="0.25">
      <c r="A6" s="21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>
        <v>10000</v>
      </c>
      <c r="L6" s="24"/>
      <c r="M6" s="24"/>
      <c r="N6" s="24"/>
      <c r="O6" s="24"/>
      <c r="P6" s="44">
        <v>10000</v>
      </c>
      <c r="Q6" s="32"/>
      <c r="R6" s="32"/>
      <c r="S6" s="32"/>
      <c r="T6" s="32"/>
    </row>
    <row r="7" spans="1:20" ht="130.80000000000001" customHeight="1" x14ac:dyDescent="0.25">
      <c r="A7" s="21" t="s">
        <v>34</v>
      </c>
      <c r="B7" s="24">
        <v>65000</v>
      </c>
      <c r="C7" s="24">
        <v>106000</v>
      </c>
      <c r="D7" s="24"/>
      <c r="E7" s="24">
        <v>20000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44">
        <v>191000</v>
      </c>
      <c r="Q7" s="32"/>
      <c r="R7" s="32"/>
      <c r="S7" s="32"/>
      <c r="T7" s="32"/>
    </row>
    <row r="8" spans="1:20" ht="83.4" customHeight="1" x14ac:dyDescent="0.25">
      <c r="A8" s="21" t="s">
        <v>35</v>
      </c>
      <c r="B8" s="24">
        <v>2400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4">
        <v>2400</v>
      </c>
      <c r="Q8" s="32"/>
      <c r="R8" s="32"/>
      <c r="S8" s="32"/>
      <c r="T8" s="32"/>
    </row>
    <row r="9" spans="1:20" ht="104.4" customHeight="1" x14ac:dyDescent="0.25">
      <c r="A9" s="21" t="s">
        <v>36</v>
      </c>
      <c r="B9" s="24"/>
      <c r="C9" s="24"/>
      <c r="D9" s="24"/>
      <c r="E9" s="24">
        <v>7800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44">
        <v>7800</v>
      </c>
      <c r="Q9" s="32"/>
      <c r="R9" s="32"/>
      <c r="S9" s="32"/>
      <c r="T9" s="32"/>
    </row>
    <row r="10" spans="1:20" ht="52.8" x14ac:dyDescent="0.25">
      <c r="A10" s="21" t="s">
        <v>37</v>
      </c>
      <c r="B10" s="24"/>
      <c r="C10" s="24"/>
      <c r="D10" s="24"/>
      <c r="E10" s="24"/>
      <c r="F10" s="24">
        <v>139.48407</v>
      </c>
      <c r="G10" s="24"/>
      <c r="H10" s="24"/>
      <c r="I10" s="24"/>
      <c r="J10" s="24"/>
      <c r="K10" s="24"/>
      <c r="L10" s="24"/>
      <c r="M10" s="24"/>
      <c r="N10" s="24"/>
      <c r="O10" s="24"/>
      <c r="P10" s="44">
        <v>139.48407</v>
      </c>
      <c r="Q10" s="32"/>
      <c r="R10" s="32"/>
      <c r="S10" s="32"/>
      <c r="T10" s="32"/>
    </row>
    <row r="11" spans="1:20" ht="39.6" x14ac:dyDescent="0.25">
      <c r="A11" s="21" t="s">
        <v>38</v>
      </c>
      <c r="B11" s="24"/>
      <c r="C11" s="24"/>
      <c r="D11" s="24"/>
      <c r="E11" s="24"/>
      <c r="F11" s="24"/>
      <c r="G11" s="24"/>
      <c r="H11" s="24"/>
      <c r="I11" s="24"/>
      <c r="J11" s="24">
        <v>57.61318</v>
      </c>
      <c r="K11" s="24"/>
      <c r="L11" s="24"/>
      <c r="M11" s="24"/>
      <c r="N11" s="24"/>
      <c r="O11" s="24"/>
      <c r="P11" s="44">
        <v>57.61318</v>
      </c>
      <c r="Q11" s="32"/>
      <c r="R11" s="32"/>
      <c r="S11" s="32"/>
      <c r="T11" s="32"/>
    </row>
    <row r="12" spans="1:20" ht="52.8" x14ac:dyDescent="0.25">
      <c r="A12" s="21" t="s">
        <v>39</v>
      </c>
      <c r="B12" s="24">
        <v>1019.80286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4">
        <v>1019.80286</v>
      </c>
      <c r="Q12" s="32"/>
      <c r="R12" s="32"/>
      <c r="S12" s="32"/>
      <c r="T12" s="32"/>
    </row>
    <row r="13" spans="1:20" ht="52.8" x14ac:dyDescent="0.25">
      <c r="A13" s="21" t="s">
        <v>40</v>
      </c>
      <c r="B13" s="24"/>
      <c r="C13" s="24">
        <v>280.80793999999997</v>
      </c>
      <c r="D13" s="24"/>
      <c r="E13" s="24"/>
      <c r="F13" s="24"/>
      <c r="G13" s="24"/>
      <c r="H13" s="24"/>
      <c r="I13" s="24"/>
      <c r="J13" s="24">
        <v>5.1000000000000004E-4</v>
      </c>
      <c r="K13" s="24"/>
      <c r="L13" s="24"/>
      <c r="M13" s="24"/>
      <c r="N13" s="24"/>
      <c r="O13" s="24"/>
      <c r="P13" s="44">
        <v>280.80844999999999</v>
      </c>
      <c r="Q13" s="32"/>
      <c r="R13" s="32"/>
      <c r="S13" s="32"/>
      <c r="T13" s="32"/>
    </row>
    <row r="14" spans="1:20" x14ac:dyDescent="0.25">
      <c r="A14" s="22" t="s">
        <v>41</v>
      </c>
      <c r="B14" s="25">
        <v>68419.802859999996</v>
      </c>
      <c r="C14" s="25">
        <v>106280.80794</v>
      </c>
      <c r="D14" s="25">
        <v>5000</v>
      </c>
      <c r="E14" s="25">
        <v>27800</v>
      </c>
      <c r="F14" s="25">
        <v>139.48407</v>
      </c>
      <c r="G14" s="25"/>
      <c r="H14" s="25"/>
      <c r="I14" s="25"/>
      <c r="J14" s="25">
        <v>57.613689999999998</v>
      </c>
      <c r="K14" s="25">
        <v>10000</v>
      </c>
      <c r="L14" s="25">
        <v>68.498999999999995</v>
      </c>
      <c r="M14" s="25"/>
      <c r="N14" s="25"/>
      <c r="O14" s="25"/>
      <c r="P14" s="44">
        <v>217766.20756000001</v>
      </c>
      <c r="Q14" s="40"/>
      <c r="R14" s="40"/>
      <c r="S14" s="40"/>
      <c r="T14" s="40"/>
    </row>
    <row r="15" spans="1:20" x14ac:dyDescent="0.2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20" x14ac:dyDescent="0.25">
      <c r="A16" s="36" t="s">
        <v>30</v>
      </c>
      <c r="B16" s="45">
        <f>Учреждения!B79+'Муниципальные районы'!P14</f>
        <v>1668249.2249400001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32.25" customHeight="1" x14ac:dyDescent="0.25">
      <c r="A17" s="36" t="str">
        <f>CONCATENATE("Остатки бюджетных средств на ",C2,"г.")</f>
        <v>Остатки бюджетных средств на 29.05.2020г.</v>
      </c>
      <c r="B17" s="45">
        <v>680743.6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</sheetData>
  <pageMargins left="0.23622047244094491" right="0.23622047244094491" top="0.19685039370078741" bottom="0.31496062992125984" header="0.15748031496062992" footer="0.15748031496062992"/>
  <pageSetup paperSize="9" scale="5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2020-06-01T23:59:38Z</dcterms:modified>
</cp:coreProperties>
</file>