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ЭтаКнига" defaultThemeVersion="124226"/>
  <bookViews>
    <workbookView xWindow="375" yWindow="30" windowWidth="11280" windowHeight="6495" tabRatio="858" activeTab="4"/>
  </bookViews>
  <sheets>
    <sheet name="при.1" sheetId="43" r:id="rId1"/>
    <sheet name="при.2" sheetId="44" r:id="rId2"/>
    <sheet name="при.3" sheetId="34" r:id="rId3"/>
    <sheet name="при.4" sheetId="36" r:id="rId4"/>
    <sheet name="прии.5" sheetId="45" r:id="rId5"/>
  </sheets>
  <externalReferences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_________________12324354676" localSheetId="0" hidden="1">{#N/A,#N/A,FALSE,"Вып.доходы"}</definedName>
    <definedName name="__________________12324354676" localSheetId="1" hidden="1">{#N/A,#N/A,FALSE,"Вып.доходы"}</definedName>
    <definedName name="__________________12324354676" localSheetId="4" hidden="1">{#N/A,#N/A,FALSE,"Вып.доходы"}</definedName>
    <definedName name="__________________12324354676" hidden="1">{#N/A,#N/A,FALSE,"Вып.доходы"}</definedName>
    <definedName name="____3546536" localSheetId="0" hidden="1">{#N/A,#N/A,FALSE,"Вып.доходы"}</definedName>
    <definedName name="____3546536" localSheetId="1" hidden="1">{#N/A,#N/A,FALSE,"Вып.доходы"}</definedName>
    <definedName name="____3546536" localSheetId="4" hidden="1">{#N/A,#N/A,FALSE,"Вып.доходы"}</definedName>
    <definedName name="____3546536" hidden="1">{#N/A,#N/A,FALSE,"Вып.доходы"}</definedName>
    <definedName name="_12346465" localSheetId="0" hidden="1">{#N/A,#N/A,FALSE,"Вып.доходы"}</definedName>
    <definedName name="_12346465" localSheetId="1" hidden="1">{#N/A,#N/A,FALSE,"Вып.доходы"}</definedName>
    <definedName name="_12346465" localSheetId="4" hidden="1">{#N/A,#N/A,FALSE,"Вып.доходы"}</definedName>
    <definedName name="_12346465" hidden="1">{#N/A,#N/A,FALSE,"Вып.доходы"}</definedName>
    <definedName name="d" localSheetId="0" hidden="1">{#N/A,#N/A,FALSE,"Вып.доходы"}</definedName>
    <definedName name="d" localSheetId="1" hidden="1">{#N/A,#N/A,FALSE,"Вып.доходы"}</definedName>
    <definedName name="d" localSheetId="4" hidden="1">{#N/A,#N/A,FALSE,"Вып.доходы"}</definedName>
    <definedName name="d" hidden="1">{#N/A,#N/A,FALSE,"Вып.доходы"}</definedName>
    <definedName name="QQQ" localSheetId="0" hidden="1">{#N/A,#N/A,FALSE,"Вып.доходы"}</definedName>
    <definedName name="QQQ" localSheetId="1" hidden="1">{#N/A,#N/A,FALSE,"Вып.доходы"}</definedName>
    <definedName name="QQQ" localSheetId="3" hidden="1">{#N/A,#N/A,FALSE,"Вып.доходы"}</definedName>
    <definedName name="QQQ" localSheetId="4" hidden="1">{#N/A,#N/A,FALSE,"Вып.доходы"}</definedName>
    <definedName name="QQQ" hidden="1">{#N/A,#N/A,FALSE,"Вып.доходы"}</definedName>
    <definedName name="s" localSheetId="0" hidden="1">{#N/A,#N/A,FALSE,"Вып.доходы"}</definedName>
    <definedName name="s" localSheetId="1" hidden="1">{#N/A,#N/A,FALSE,"Вып.доходы"}</definedName>
    <definedName name="s" localSheetId="3" hidden="1">{#N/A,#N/A,FALSE,"Вып.доходы"}</definedName>
    <definedName name="s" localSheetId="4" hidden="1">{#N/A,#N/A,FALSE,"Вып.доходы"}</definedName>
    <definedName name="s" hidden="1">{#N/A,#N/A,FALSE,"Вып.доходы"}</definedName>
    <definedName name="TableHeaderYear1" localSheetId="0">'[1]8 Инвест'!#REF!</definedName>
    <definedName name="TableHeaderYear1" localSheetId="1">'[1]8 Инвест'!#REF!</definedName>
    <definedName name="TableHeaderYear1" localSheetId="3">'[2]8 Инвест'!#REF!</definedName>
    <definedName name="TableHeaderYear1" localSheetId="4">'[3]8 Инвест'!#REF!</definedName>
    <definedName name="TableHeaderYear1">'[4]8 Инвест'!#REF!</definedName>
    <definedName name="TableHeaderYear2" localSheetId="0">#REF!</definedName>
    <definedName name="TableHeaderYear2" localSheetId="1">#REF!</definedName>
    <definedName name="TableHeaderYear2" localSheetId="3">#REF!</definedName>
    <definedName name="TableHeaderYear2" localSheetId="4">#REF!</definedName>
    <definedName name="TableHeaderYear2">#REF!</definedName>
    <definedName name="TableHeaderYear3" localSheetId="0">'[1]8 Инвест'!#REF!</definedName>
    <definedName name="TableHeaderYear3" localSheetId="1">'[1]8 Инвест'!#REF!</definedName>
    <definedName name="TableHeaderYear3" localSheetId="3">'[2]8 Инвест'!#REF!</definedName>
    <definedName name="TableHeaderYear3" localSheetId="4">'[3]8 Инвест'!#REF!</definedName>
    <definedName name="TableHeaderYear3">'[4]8 Инвест'!#REF!</definedName>
    <definedName name="wrn.выпдох." localSheetId="0" hidden="1">{#N/A,#N/A,FALSE,"Вып.доходы"}</definedName>
    <definedName name="wrn.выпдох." localSheetId="1" hidden="1">{#N/A,#N/A,FALSE,"Вып.доходы"}</definedName>
    <definedName name="wrn.выпдох." localSheetId="3" hidden="1">{#N/A,#N/A,FALSE,"Вып.доходы"}</definedName>
    <definedName name="wrn.выпдох." localSheetId="4" hidden="1">{#N/A,#N/A,FALSE,"Вып.доходы"}</definedName>
    <definedName name="wrn.выпдох." hidden="1">{#N/A,#N/A,FALSE,"Вып.доходы"}</definedName>
    <definedName name="а" localSheetId="0" hidden="1">{#N/A,#N/A,FALSE,"Вып.доходы"}</definedName>
    <definedName name="а" localSheetId="1" hidden="1">{#N/A,#N/A,FALSE,"Вып.доходы"}</definedName>
    <definedName name="а" localSheetId="3" hidden="1">{#N/A,#N/A,FALSE,"Вып.доходы"}</definedName>
    <definedName name="а" localSheetId="4" hidden="1">{#N/A,#N/A,FALSE,"Вып.доходы"}</definedName>
    <definedName name="а" hidden="1">{#N/A,#N/A,FALSE,"Вып.доходы"}</definedName>
    <definedName name="а13654364631" localSheetId="0" hidden="1">{#N/A,#N/A,FALSE,"Вып.доходы"}</definedName>
    <definedName name="а13654364631" localSheetId="1" hidden="1">{#N/A,#N/A,FALSE,"Вып.доходы"}</definedName>
    <definedName name="а13654364631" localSheetId="4" hidden="1">{#N/A,#N/A,FALSE,"Вып.доходы"}</definedName>
    <definedName name="а13654364631" hidden="1">{#N/A,#N/A,FALSE,"Вып.доходы"}</definedName>
    <definedName name="ААА" localSheetId="0" hidden="1">{#N/A,#N/A,FALSE,"Вып.доходы"}</definedName>
    <definedName name="ААА" localSheetId="1" hidden="1">{#N/A,#N/A,FALSE,"Вып.доходы"}</definedName>
    <definedName name="ААА" localSheetId="3" hidden="1">{#N/A,#N/A,FALSE,"Вып.доходы"}</definedName>
    <definedName name="ААА" localSheetId="4" hidden="1">{#N/A,#N/A,FALSE,"Вып.доходы"}</definedName>
    <definedName name="ААА" hidden="1">{#N/A,#N/A,FALSE,"Вып.доходы"}</definedName>
    <definedName name="аааааааа" localSheetId="0" hidden="1">{#N/A,#N/A,FALSE,"Вып.доходы"}</definedName>
    <definedName name="аааааааа" localSheetId="1" hidden="1">{#N/A,#N/A,FALSE,"Вып.доходы"}</definedName>
    <definedName name="аааааааа" localSheetId="4" hidden="1">{#N/A,#N/A,FALSE,"Вып.доходы"}</definedName>
    <definedName name="аааааааа" hidden="1">{#N/A,#N/A,FALSE,"Вып.доходы"}</definedName>
    <definedName name="авп" localSheetId="0" hidden="1">{#N/A,#N/A,FALSE,"Вып.доходы"}</definedName>
    <definedName name="авп" localSheetId="1" hidden="1">{#N/A,#N/A,FALSE,"Вып.доходы"}</definedName>
    <definedName name="авп" localSheetId="3" hidden="1">{#N/A,#N/A,FALSE,"Вып.доходы"}</definedName>
    <definedName name="авп" localSheetId="4" hidden="1">{#N/A,#N/A,FALSE,"Вып.доходы"}</definedName>
    <definedName name="авп" hidden="1">{#N/A,#N/A,FALSE,"Вып.доходы"}</definedName>
    <definedName name="авукн" localSheetId="0" hidden="1">{#N/A,#N/A,FALSE,"Вып.доходы"}</definedName>
    <definedName name="авукн" localSheetId="1" hidden="1">{#N/A,#N/A,FALSE,"Вып.доходы"}</definedName>
    <definedName name="авукн" localSheetId="3" hidden="1">{#N/A,#N/A,FALSE,"Вып.доходы"}</definedName>
    <definedName name="авукн" localSheetId="4" hidden="1">{#N/A,#N/A,FALSE,"Вып.доходы"}</definedName>
    <definedName name="авукн" hidden="1">{#N/A,#N/A,FALSE,"Вып.доходы"}</definedName>
    <definedName name="аеьб" localSheetId="0" hidden="1">{#N/A,#N/A,FALSE,"Вып.доходы"}</definedName>
    <definedName name="аеьб" localSheetId="1" hidden="1">{#N/A,#N/A,FALSE,"Вып.доходы"}</definedName>
    <definedName name="аеьб" localSheetId="3" hidden="1">{#N/A,#N/A,FALSE,"Вып.доходы"}</definedName>
    <definedName name="аеьб" localSheetId="4" hidden="1">{#N/A,#N/A,FALSE,"Вып.доходы"}</definedName>
    <definedName name="аеьб" hidden="1">{#N/A,#N/A,FALSE,"Вып.доходы"}</definedName>
    <definedName name="анге" localSheetId="0" hidden="1">{#N/A,#N/A,FALSE,"Вып.доходы"}</definedName>
    <definedName name="анге" localSheetId="1" hidden="1">{#N/A,#N/A,FALSE,"Вып.доходы"}</definedName>
    <definedName name="анге" localSheetId="3" hidden="1">{#N/A,#N/A,FALSE,"Вып.доходы"}</definedName>
    <definedName name="анге" localSheetId="4" hidden="1">{#N/A,#N/A,FALSE,"Вып.доходы"}</definedName>
    <definedName name="анге" hidden="1">{#N/A,#N/A,FALSE,"Вып.доходы"}</definedName>
    <definedName name="анрог" localSheetId="0" hidden="1">{#N/A,#N/A,FALSE,"Вып.доходы"}</definedName>
    <definedName name="анрог" localSheetId="1" hidden="1">{#N/A,#N/A,FALSE,"Вып.доходы"}</definedName>
    <definedName name="анрог" localSheetId="3" hidden="1">{#N/A,#N/A,FALSE,"Вып.доходы"}</definedName>
    <definedName name="анрог" localSheetId="4" hidden="1">{#N/A,#N/A,FALSE,"Вып.доходы"}</definedName>
    <definedName name="анрог" hidden="1">{#N/A,#N/A,FALSE,"Вып.доходы"}</definedName>
    <definedName name="апеорьнеан" localSheetId="0" hidden="1">{#N/A,#N/A,FALSE,"Вып.доходы"}</definedName>
    <definedName name="апеорьнеан" localSheetId="1" hidden="1">{#N/A,#N/A,FALSE,"Вып.доходы"}</definedName>
    <definedName name="апеорьнеан" localSheetId="4" hidden="1">{#N/A,#N/A,FALSE,"Вып.доходы"}</definedName>
    <definedName name="апеорьнеан" hidden="1">{#N/A,#N/A,FALSE,"Вып.доходы"}</definedName>
    <definedName name="апне" localSheetId="0" hidden="1">{#N/A,#N/A,FALSE,"Вып.доходы"}</definedName>
    <definedName name="апне" localSheetId="1" hidden="1">{#N/A,#N/A,FALSE,"Вып.доходы"}</definedName>
    <definedName name="апне" localSheetId="3" hidden="1">{#N/A,#N/A,FALSE,"Вып.доходы"}</definedName>
    <definedName name="апне" localSheetId="4" hidden="1">{#N/A,#N/A,FALSE,"Вып.доходы"}</definedName>
    <definedName name="апне" hidden="1">{#N/A,#N/A,FALSE,"Вып.доходы"}</definedName>
    <definedName name="арнг" localSheetId="0" hidden="1">{#N/A,#N/A,FALSE,"Вып.доходы"}</definedName>
    <definedName name="арнг" localSheetId="1" hidden="1">{#N/A,#N/A,FALSE,"Вып.доходы"}</definedName>
    <definedName name="арнг" localSheetId="3" hidden="1">{#N/A,#N/A,FALSE,"Вып.доходы"}</definedName>
    <definedName name="арнг" localSheetId="4" hidden="1">{#N/A,#N/A,FALSE,"Вып.доходы"}</definedName>
    <definedName name="арнг" hidden="1">{#N/A,#N/A,FALSE,"Вып.доходы"}</definedName>
    <definedName name="б" localSheetId="0" hidden="1">{#N/A,#N/A,FALSE,"Вып.доходы"}</definedName>
    <definedName name="б" localSheetId="1" hidden="1">{#N/A,#N/A,FALSE,"Вып.доходы"}</definedName>
    <definedName name="б" localSheetId="3" hidden="1">{#N/A,#N/A,FALSE,"Вып.доходы"}</definedName>
    <definedName name="б" localSheetId="4" hidden="1">{#N/A,#N/A,FALSE,"Вып.доходы"}</definedName>
    <definedName name="б" hidden="1">{#N/A,#N/A,FALSE,"Вып.доходы"}</definedName>
    <definedName name="б8" localSheetId="0" hidden="1">{#N/A,#N/A,FALSE,"Вып.доходы"}</definedName>
    <definedName name="б8" localSheetId="1" hidden="1">{#N/A,#N/A,FALSE,"Вып.доходы"}</definedName>
    <definedName name="б8" localSheetId="3" hidden="1">{#N/A,#N/A,FALSE,"Вып.доходы"}</definedName>
    <definedName name="б8" localSheetId="4" hidden="1">{#N/A,#N/A,FALSE,"Вып.доходы"}</definedName>
    <definedName name="б8" hidden="1">{#N/A,#N/A,FALSE,"Вып.доходы"}</definedName>
    <definedName name="бг" localSheetId="0" hidden="1">{#N/A,#N/A,FALSE,"Вып.доходы"}</definedName>
    <definedName name="бг" localSheetId="1" hidden="1">{#N/A,#N/A,FALSE,"Вып.доходы"}</definedName>
    <definedName name="бг" localSheetId="3" hidden="1">{#N/A,#N/A,FALSE,"Вып.доходы"}</definedName>
    <definedName name="бг" localSheetId="4" hidden="1">{#N/A,#N/A,FALSE,"Вып.доходы"}</definedName>
    <definedName name="бг" hidden="1">{#N/A,#N/A,FALSE,"Вып.доходы"}</definedName>
    <definedName name="блу" localSheetId="0" hidden="1">{#N/A,#N/A,FALSE,"Вып.доходы"}</definedName>
    <definedName name="блу" localSheetId="1" hidden="1">{#N/A,#N/A,FALSE,"Вып.доходы"}</definedName>
    <definedName name="блу" localSheetId="3" hidden="1">{#N/A,#N/A,FALSE,"Вып.доходы"}</definedName>
    <definedName name="блу" localSheetId="4" hidden="1">{#N/A,#N/A,FALSE,"Вып.доходы"}</definedName>
    <definedName name="блу" hidden="1">{#N/A,#N/A,FALSE,"Вып.доходы"}</definedName>
    <definedName name="бчв" localSheetId="0" hidden="1">{#N/A,#N/A,FALSE,"Вып.доходы"}</definedName>
    <definedName name="бчв" localSheetId="1" hidden="1">{#N/A,#N/A,FALSE,"Вып.доходы"}</definedName>
    <definedName name="бчв" localSheetId="3" hidden="1">{#N/A,#N/A,FALSE,"Вып.доходы"}</definedName>
    <definedName name="бчв" localSheetId="4" hidden="1">{#N/A,#N/A,FALSE,"Вып.доходы"}</definedName>
    <definedName name="бчв" hidden="1">{#N/A,#N/A,FALSE,"Вып.доходы"}</definedName>
    <definedName name="Бюджет" localSheetId="0" hidden="1">{#N/A,#N/A,FALSE,"Вып.доходы"}</definedName>
    <definedName name="Бюджет" localSheetId="1" hidden="1">{#N/A,#N/A,FALSE,"Вып.доходы"}</definedName>
    <definedName name="Бюджет" localSheetId="4" hidden="1">{#N/A,#N/A,FALSE,"Вып.доходы"}</definedName>
    <definedName name="Бюджет" hidden="1">{#N/A,#N/A,FALSE,"Вып.доходы"}</definedName>
    <definedName name="в" localSheetId="0" hidden="1">{#N/A,#N/A,FALSE,"Вып.доходы"}</definedName>
    <definedName name="в" localSheetId="1" hidden="1">{#N/A,#N/A,FALSE,"Вып.доходы"}</definedName>
    <definedName name="в" localSheetId="3" hidden="1">{#N/A,#N/A,FALSE,"Вып.доходы"}</definedName>
    <definedName name="в" localSheetId="4" hidden="1">{#N/A,#N/A,FALSE,"Вып.доходы"}</definedName>
    <definedName name="в" hidden="1">{#N/A,#N/A,FALSE,"Вып.доходы"}</definedName>
    <definedName name="ва" localSheetId="0" hidden="1">{#N/A,#N/A,FALSE,"Вып.доходы"}</definedName>
    <definedName name="ва" localSheetId="1" hidden="1">{#N/A,#N/A,FALSE,"Вып.доходы"}</definedName>
    <definedName name="ва" localSheetId="3" hidden="1">{#N/A,#N/A,FALSE,"Вып.доходы"}</definedName>
    <definedName name="ва" localSheetId="4" hidden="1">{#N/A,#N/A,FALSE,"Вып.доходы"}</definedName>
    <definedName name="ва" hidden="1">{#N/A,#N/A,FALSE,"Вып.доходы"}</definedName>
    <definedName name="вапва" localSheetId="0" hidden="1">{#N/A,#N/A,FALSE,"Вып.доходы"}</definedName>
    <definedName name="вапва" localSheetId="1" hidden="1">{#N/A,#N/A,FALSE,"Вып.доходы"}</definedName>
    <definedName name="вапва" localSheetId="3" hidden="1">{#N/A,#N/A,FALSE,"Вып.доходы"}</definedName>
    <definedName name="вапва" localSheetId="4" hidden="1">{#N/A,#N/A,FALSE,"Вып.доходы"}</definedName>
    <definedName name="вапва" hidden="1">{#N/A,#N/A,FALSE,"Вып.доходы"}</definedName>
    <definedName name="вбл" localSheetId="0" hidden="1">{#N/A,#N/A,FALSE,"Вып.доходы"}</definedName>
    <definedName name="вбл" localSheetId="1" hidden="1">{#N/A,#N/A,FALSE,"Вып.доходы"}</definedName>
    <definedName name="вбл" localSheetId="3" hidden="1">{#N/A,#N/A,FALSE,"Вып.доходы"}</definedName>
    <definedName name="вбл" localSheetId="4" hidden="1">{#N/A,#N/A,FALSE,"Вып.доходы"}</definedName>
    <definedName name="вбл" hidden="1">{#N/A,#N/A,FALSE,"Вып.доходы"}</definedName>
    <definedName name="век" localSheetId="0" hidden="1">{#N/A,#N/A,FALSE,"Вып.доходы"}</definedName>
    <definedName name="век" localSheetId="1" hidden="1">{#N/A,#N/A,FALSE,"Вып.доходы"}</definedName>
    <definedName name="век" localSheetId="3" hidden="1">{#N/A,#N/A,FALSE,"Вып.доходы"}</definedName>
    <definedName name="век" localSheetId="4" hidden="1">{#N/A,#N/A,FALSE,"Вып.доходы"}</definedName>
    <definedName name="век" hidden="1">{#N/A,#N/A,FALSE,"Вып.доходы"}</definedName>
    <definedName name="вкпеа" localSheetId="0" hidden="1">{#N/A,#N/A,FALSE,"Вып.доходы"}</definedName>
    <definedName name="вкпеа" localSheetId="1" hidden="1">{#N/A,#N/A,FALSE,"Вып.доходы"}</definedName>
    <definedName name="вкпеа" localSheetId="3" hidden="1">{#N/A,#N/A,FALSE,"Вып.доходы"}</definedName>
    <definedName name="вкпеа" localSheetId="4" hidden="1">{#N/A,#N/A,FALSE,"Вып.доходы"}</definedName>
    <definedName name="вкпеа" hidden="1">{#N/A,#N/A,FALSE,"Вып.доходы"}</definedName>
    <definedName name="вкть" localSheetId="0" hidden="1">{#N/A,#N/A,FALSE,"Вып.доходы"}</definedName>
    <definedName name="вкть" localSheetId="1" hidden="1">{#N/A,#N/A,FALSE,"Вып.доходы"}</definedName>
    <definedName name="вкть" localSheetId="3" hidden="1">{#N/A,#N/A,FALSE,"Вып.доходы"}</definedName>
    <definedName name="вкть" localSheetId="4" hidden="1">{#N/A,#N/A,FALSE,"Вып.доходы"}</definedName>
    <definedName name="вкть" hidden="1">{#N/A,#N/A,FALSE,"Вып.доходы"}</definedName>
    <definedName name="вы" localSheetId="0" hidden="1">{#N/A,#N/A,FALSE,"Вып.доходы"}</definedName>
    <definedName name="вы" localSheetId="1" hidden="1">{#N/A,#N/A,FALSE,"Вып.доходы"}</definedName>
    <definedName name="вы" localSheetId="3" hidden="1">{#N/A,#N/A,FALSE,"Вып.доходы"}</definedName>
    <definedName name="вы" localSheetId="4" hidden="1">{#N/A,#N/A,FALSE,"Вып.доходы"}</definedName>
    <definedName name="вы" hidden="1">{#N/A,#N/A,FALSE,"Вып.доходы"}</definedName>
    <definedName name="вь5" localSheetId="0" hidden="1">{#N/A,#N/A,FALSE,"Вып.доходы"}</definedName>
    <definedName name="вь5" localSheetId="1" hidden="1">{#N/A,#N/A,FALSE,"Вып.доходы"}</definedName>
    <definedName name="вь5" localSheetId="3" hidden="1">{#N/A,#N/A,FALSE,"Вып.доходы"}</definedName>
    <definedName name="вь5" localSheetId="4" hidden="1">{#N/A,#N/A,FALSE,"Вып.доходы"}</definedName>
    <definedName name="вь5" hidden="1">{#N/A,#N/A,FALSE,"Вып.доходы"}</definedName>
    <definedName name="г" localSheetId="0" hidden="1">{#N/A,#N/A,FALSE,"Вып.доходы"}</definedName>
    <definedName name="г" localSheetId="1" hidden="1">{#N/A,#N/A,FALSE,"Вып.доходы"}</definedName>
    <definedName name="г" localSheetId="3" hidden="1">{#N/A,#N/A,FALSE,"Вып.доходы"}</definedName>
    <definedName name="г" localSheetId="4" hidden="1">{#N/A,#N/A,FALSE,"Вып.доходы"}</definedName>
    <definedName name="г" hidden="1">{#N/A,#N/A,FALSE,"Вып.доходы"}</definedName>
    <definedName name="г0" localSheetId="0" hidden="1">{#N/A,#N/A,FALSE,"Вып.доходы"}</definedName>
    <definedName name="г0" localSheetId="1" hidden="1">{#N/A,#N/A,FALSE,"Вып.доходы"}</definedName>
    <definedName name="г0" localSheetId="3" hidden="1">{#N/A,#N/A,FALSE,"Вып.доходы"}</definedName>
    <definedName name="г0" localSheetId="4" hidden="1">{#N/A,#N/A,FALSE,"Вып.доходы"}</definedName>
    <definedName name="г0" hidden="1">{#N/A,#N/A,FALSE,"Вып.доходы"}</definedName>
    <definedName name="г8" localSheetId="0" hidden="1">{#N/A,#N/A,FALSE,"Вып.доходы"}</definedName>
    <definedName name="г8" localSheetId="1" hidden="1">{#N/A,#N/A,FALSE,"Вып.доходы"}</definedName>
    <definedName name="г8" localSheetId="3" hidden="1">{#N/A,#N/A,FALSE,"Вып.доходы"}</definedName>
    <definedName name="г8" localSheetId="4" hidden="1">{#N/A,#N/A,FALSE,"Вып.доходы"}</definedName>
    <definedName name="г8" hidden="1">{#N/A,#N/A,FALSE,"Вып.доходы"}</definedName>
    <definedName name="гае8ш6" localSheetId="0" hidden="1">{#N/A,#N/A,FALSE,"Вып.доходы"}</definedName>
    <definedName name="гае8ш6" localSheetId="1" hidden="1">{#N/A,#N/A,FALSE,"Вып.доходы"}</definedName>
    <definedName name="гае8ш6" localSheetId="3" hidden="1">{#N/A,#N/A,FALSE,"Вып.доходы"}</definedName>
    <definedName name="гае8ш6" localSheetId="4" hidden="1">{#N/A,#N/A,FALSE,"Вып.доходы"}</definedName>
    <definedName name="гае8ш6" hidden="1">{#N/A,#N/A,FALSE,"Вып.доходы"}</definedName>
    <definedName name="ГАИ" localSheetId="0" hidden="1">{#N/A,#N/A,FALSE,"Вып.доходы"}</definedName>
    <definedName name="ГАИ" localSheetId="1" hidden="1">{#N/A,#N/A,FALSE,"Вып.доходы"}</definedName>
    <definedName name="ГАИ" localSheetId="3" hidden="1">{#N/A,#N/A,FALSE,"Вып.доходы"}</definedName>
    <definedName name="ГАИ" localSheetId="4" hidden="1">{#N/A,#N/A,FALSE,"Вып.доходы"}</definedName>
    <definedName name="ГАИ" hidden="1">{#N/A,#N/A,FALSE,"Вып.доходы"}</definedName>
    <definedName name="гг" localSheetId="0" hidden="1">{#N/A,#N/A,FALSE,"Вып.доходы"}</definedName>
    <definedName name="гг" localSheetId="1" hidden="1">{#N/A,#N/A,FALSE,"Вып.доходы"}</definedName>
    <definedName name="гг" localSheetId="3" hidden="1">{#N/A,#N/A,FALSE,"Вып.доходы"}</definedName>
    <definedName name="гг" localSheetId="4" hidden="1">{#N/A,#N/A,FALSE,"Вып.доходы"}</definedName>
    <definedName name="гг" hidden="1">{#N/A,#N/A,FALSE,"Вып.доходы"}</definedName>
    <definedName name="гиит" localSheetId="0" hidden="1">{#N/A,#N/A,FALSE,"Вып.доходы"}</definedName>
    <definedName name="гиит" localSheetId="1" hidden="1">{#N/A,#N/A,FALSE,"Вып.доходы"}</definedName>
    <definedName name="гиит" localSheetId="3" hidden="1">{#N/A,#N/A,FALSE,"Вып.доходы"}</definedName>
    <definedName name="гиит" localSheetId="4" hidden="1">{#N/A,#N/A,FALSE,"Вып.доходы"}</definedName>
    <definedName name="гиит" hidden="1">{#N/A,#N/A,FALSE,"Вып.доходы"}</definedName>
    <definedName name="глшгл" localSheetId="0" hidden="1">{#N/A,#N/A,FALSE,"Вып.доходы"}</definedName>
    <definedName name="глшгл" localSheetId="1" hidden="1">{#N/A,#N/A,FALSE,"Вып.доходы"}</definedName>
    <definedName name="глшгл" localSheetId="3" hidden="1">{#N/A,#N/A,FALSE,"Вып.доходы"}</definedName>
    <definedName name="глшгл" localSheetId="4" hidden="1">{#N/A,#N/A,FALSE,"Вып.доходы"}</definedName>
    <definedName name="глшгл" hidden="1">{#N/A,#N/A,FALSE,"Вып.доходы"}</definedName>
    <definedName name="гнб" localSheetId="0" hidden="1">{#N/A,#N/A,FALSE,"Вып.доходы"}</definedName>
    <definedName name="гнб" localSheetId="1" hidden="1">{#N/A,#N/A,FALSE,"Вып.доходы"}</definedName>
    <definedName name="гнб" localSheetId="3" hidden="1">{#N/A,#N/A,FALSE,"Вып.доходы"}</definedName>
    <definedName name="гнб" localSheetId="4" hidden="1">{#N/A,#N/A,FALSE,"Вып.доходы"}</definedName>
    <definedName name="гнб" hidden="1">{#N/A,#N/A,FALSE,"Вып.доходы"}</definedName>
    <definedName name="гнг" localSheetId="0" hidden="1">{#N/A,#N/A,FALSE,"Вып.доходы"}</definedName>
    <definedName name="гнг" localSheetId="1" hidden="1">{#N/A,#N/A,FALSE,"Вып.доходы"}</definedName>
    <definedName name="гнг" localSheetId="3" hidden="1">{#N/A,#N/A,FALSE,"Вып.доходы"}</definedName>
    <definedName name="гнг" localSheetId="4" hidden="1">{#N/A,#N/A,FALSE,"Вып.доходы"}</definedName>
    <definedName name="гнг" hidden="1">{#N/A,#N/A,FALSE,"Вып.доходы"}</definedName>
    <definedName name="гое8г67" localSheetId="0" hidden="1">{#N/A,#N/A,FALSE,"Вып.доходы"}</definedName>
    <definedName name="гое8г67" localSheetId="1" hidden="1">{#N/A,#N/A,FALSE,"Вып.доходы"}</definedName>
    <definedName name="гое8г67" localSheetId="3" hidden="1">{#N/A,#N/A,FALSE,"Вып.доходы"}</definedName>
    <definedName name="гое8г67" localSheetId="4" hidden="1">{#N/A,#N/A,FALSE,"Вып.доходы"}</definedName>
    <definedName name="гое8г67" hidden="1">{#N/A,#N/A,FALSE,"Вып.доходы"}</definedName>
    <definedName name="гпш" localSheetId="0" hidden="1">{#N/A,#N/A,FALSE,"Вып.доходы"}</definedName>
    <definedName name="гпш" localSheetId="1" hidden="1">{#N/A,#N/A,FALSE,"Вып.доходы"}</definedName>
    <definedName name="гпш" localSheetId="3" hidden="1">{#N/A,#N/A,FALSE,"Вып.доходы"}</definedName>
    <definedName name="гпш" localSheetId="4" hidden="1">{#N/A,#N/A,FALSE,"Вып.доходы"}</definedName>
    <definedName name="гпш" hidden="1">{#N/A,#N/A,FALSE,"Вып.доходы"}</definedName>
    <definedName name="гш" localSheetId="0" hidden="1">{#N/A,#N/A,FALSE,"Вып.доходы"}</definedName>
    <definedName name="гш" localSheetId="1" hidden="1">{#N/A,#N/A,FALSE,"Вып.доходы"}</definedName>
    <definedName name="гш" localSheetId="3" hidden="1">{#N/A,#N/A,FALSE,"Вып.доходы"}</definedName>
    <definedName name="гш" localSheetId="4" hidden="1">{#N/A,#N/A,FALSE,"Вып.доходы"}</definedName>
    <definedName name="гш" hidden="1">{#N/A,#N/A,FALSE,"Вып.доходы"}</definedName>
    <definedName name="гшап" localSheetId="0" hidden="1">{#N/A,#N/A,FALSE,"Вып.доходы"}</definedName>
    <definedName name="гшап" localSheetId="1" hidden="1">{#N/A,#N/A,FALSE,"Вып.доходы"}</definedName>
    <definedName name="гшап" localSheetId="3" hidden="1">{#N/A,#N/A,FALSE,"Вып.доходы"}</definedName>
    <definedName name="гшап" localSheetId="4" hidden="1">{#N/A,#N/A,FALSE,"Вып.доходы"}</definedName>
    <definedName name="гшап" hidden="1">{#N/A,#N/A,FALSE,"Вып.доходы"}</definedName>
    <definedName name="гшш" localSheetId="0" hidden="1">{#N/A,#N/A,FALSE,"Вып.доходы"}</definedName>
    <definedName name="гшш" localSheetId="1" hidden="1">{#N/A,#N/A,FALSE,"Вып.доходы"}</definedName>
    <definedName name="гшш" localSheetId="3" hidden="1">{#N/A,#N/A,FALSE,"Вып.доходы"}</definedName>
    <definedName name="гшш" localSheetId="4" hidden="1">{#N/A,#N/A,FALSE,"Вып.доходы"}</definedName>
    <definedName name="гшш" hidden="1">{#N/A,#N/A,FALSE,"Вып.доходы"}</definedName>
    <definedName name="гшщ" localSheetId="0" hidden="1">{#N/A,#N/A,FALSE,"Вып.доходы"}</definedName>
    <definedName name="гшщ" localSheetId="1" hidden="1">{#N/A,#N/A,FALSE,"Вып.доходы"}</definedName>
    <definedName name="гшщ" localSheetId="3" hidden="1">{#N/A,#N/A,FALSE,"Вып.доходы"}</definedName>
    <definedName name="гшщ" localSheetId="4" hidden="1">{#N/A,#N/A,FALSE,"Вып.доходы"}</definedName>
    <definedName name="гшщ" hidden="1">{#N/A,#N/A,FALSE,"Вып.доходы"}</definedName>
    <definedName name="гшщнз" localSheetId="0" hidden="1">{#N/A,#N/A,FALSE,"Вып.доходы"}</definedName>
    <definedName name="гшщнз" localSheetId="1" hidden="1">{#N/A,#N/A,FALSE,"Вып.доходы"}</definedName>
    <definedName name="гшщнз" localSheetId="3" hidden="1">{#N/A,#N/A,FALSE,"Вып.доходы"}</definedName>
    <definedName name="гшщнз" localSheetId="4" hidden="1">{#N/A,#N/A,FALSE,"Вып.доходы"}</definedName>
    <definedName name="гшщнз" hidden="1">{#N/A,#N/A,FALSE,"Вып.доходы"}</definedName>
    <definedName name="гшющ" localSheetId="0" hidden="1">{#N/A,#N/A,FALSE,"Вып.доходы"}</definedName>
    <definedName name="гшющ" localSheetId="1" hidden="1">{#N/A,#N/A,FALSE,"Вып.доходы"}</definedName>
    <definedName name="гшющ" localSheetId="3" hidden="1">{#N/A,#N/A,FALSE,"Вып.доходы"}</definedName>
    <definedName name="гшющ" localSheetId="4" hidden="1">{#N/A,#N/A,FALSE,"Вып.доходы"}</definedName>
    <definedName name="гшющ" hidden="1">{#N/A,#N/A,FALSE,"Вып.доходы"}</definedName>
    <definedName name="гю" localSheetId="0" hidden="1">{#N/A,#N/A,FALSE,"Вып.доходы"}</definedName>
    <definedName name="гю" localSheetId="1" hidden="1">{#N/A,#N/A,FALSE,"Вып.доходы"}</definedName>
    <definedName name="гю" localSheetId="3" hidden="1">{#N/A,#N/A,FALSE,"Вып.доходы"}</definedName>
    <definedName name="гю" localSheetId="4" hidden="1">{#N/A,#N/A,FALSE,"Вып.доходы"}</definedName>
    <definedName name="гю" hidden="1">{#N/A,#N/A,FALSE,"Вып.доходы"}</definedName>
    <definedName name="гюн" localSheetId="0" hidden="1">{#N/A,#N/A,FALSE,"Вып.доходы"}</definedName>
    <definedName name="гюн" localSheetId="1" hidden="1">{#N/A,#N/A,FALSE,"Вып.доходы"}</definedName>
    <definedName name="гюн" localSheetId="3" hidden="1">{#N/A,#N/A,FALSE,"Вып.доходы"}</definedName>
    <definedName name="гюн" localSheetId="4" hidden="1">{#N/A,#N/A,FALSE,"Вып.доходы"}</definedName>
    <definedName name="гюн" hidden="1">{#N/A,#N/A,FALSE,"Вып.доходы"}</definedName>
    <definedName name="д" localSheetId="0" hidden="1">{#N/A,#N/A,FALSE,"Вып.доходы"}</definedName>
    <definedName name="д" localSheetId="1" hidden="1">{#N/A,#N/A,FALSE,"Вып.доходы"}</definedName>
    <definedName name="д" localSheetId="3" hidden="1">{#N/A,#N/A,FALSE,"Вып.доходы"}</definedName>
    <definedName name="д" localSheetId="4" hidden="1">{#N/A,#N/A,FALSE,"Вып.доходы"}</definedName>
    <definedName name="д" hidden="1">{#N/A,#N/A,FALSE,"Вып.доходы"}</definedName>
    <definedName name="дж" localSheetId="0" hidden="1">{#N/A,#N/A,FALSE,"Вып.доходы"}</definedName>
    <definedName name="дж" localSheetId="1" hidden="1">{#N/A,#N/A,FALSE,"Вып.доходы"}</definedName>
    <definedName name="дж" localSheetId="3" hidden="1">{#N/A,#N/A,FALSE,"Вып.доходы"}</definedName>
    <definedName name="дж" localSheetId="4" hidden="1">{#N/A,#N/A,FALSE,"Вып.доходы"}</definedName>
    <definedName name="дж" hidden="1">{#N/A,#N/A,FALSE,"Вып.доходы"}</definedName>
    <definedName name="дло" localSheetId="0" hidden="1">{#N/A,#N/A,FALSE,"Вып.доходы"}</definedName>
    <definedName name="дло" localSheetId="1" hidden="1">{#N/A,#N/A,FALSE,"Вып.доходы"}</definedName>
    <definedName name="дло" localSheetId="3" hidden="1">{#N/A,#N/A,FALSE,"Вып.доходы"}</definedName>
    <definedName name="дло" localSheetId="4" hidden="1">{#N/A,#N/A,FALSE,"Вып.доходы"}</definedName>
    <definedName name="дло" hidden="1">{#N/A,#N/A,FALSE,"Вып.доходы"}</definedName>
    <definedName name="дю.ж" localSheetId="0" hidden="1">{#N/A,#N/A,FALSE,"Вып.доходы"}</definedName>
    <definedName name="дю.ж" localSheetId="1" hidden="1">{#N/A,#N/A,FALSE,"Вып.доходы"}</definedName>
    <definedName name="дю.ж" localSheetId="3" hidden="1">{#N/A,#N/A,FALSE,"Вып.доходы"}</definedName>
    <definedName name="дю.ж" localSheetId="4" hidden="1">{#N/A,#N/A,FALSE,"Вып.доходы"}</definedName>
    <definedName name="дю.ж" hidden="1">{#N/A,#N/A,FALSE,"Вып.доходы"}</definedName>
    <definedName name="е" localSheetId="0" hidden="1">{#N/A,#N/A,FALSE,"Вып.доходы"}</definedName>
    <definedName name="е" localSheetId="1" hidden="1">{#N/A,#N/A,FALSE,"Вып.доходы"}</definedName>
    <definedName name="е" localSheetId="3" hidden="1">{#N/A,#N/A,FALSE,"Вып.доходы"}</definedName>
    <definedName name="е" localSheetId="4" hidden="1">{#N/A,#N/A,FALSE,"Вып.доходы"}</definedName>
    <definedName name="е" hidden="1">{#N/A,#N/A,FALSE,"Вып.доходы"}</definedName>
    <definedName name="еа7о" localSheetId="0" hidden="1">{#N/A,#N/A,FALSE,"Вып.доходы"}</definedName>
    <definedName name="еа7о" localSheetId="1" hidden="1">{#N/A,#N/A,FALSE,"Вып.доходы"}</definedName>
    <definedName name="еа7о" localSheetId="3" hidden="1">{#N/A,#N/A,FALSE,"Вып.доходы"}</definedName>
    <definedName name="еа7о" localSheetId="4" hidden="1">{#N/A,#N/A,FALSE,"Вып.доходы"}</definedName>
    <definedName name="еа7о" hidden="1">{#N/A,#N/A,FALSE,"Вып.доходы"}</definedName>
    <definedName name="егек" localSheetId="0" hidden="1">{#N/A,#N/A,FALSE,"Вып.доходы"}</definedName>
    <definedName name="егек" localSheetId="1" hidden="1">{#N/A,#N/A,FALSE,"Вып.доходы"}</definedName>
    <definedName name="егек" localSheetId="3" hidden="1">{#N/A,#N/A,FALSE,"Вып.доходы"}</definedName>
    <definedName name="егек" localSheetId="4" hidden="1">{#N/A,#N/A,FALSE,"Вып.доходы"}</definedName>
    <definedName name="егек" hidden="1">{#N/A,#N/A,FALSE,"Вып.доходы"}</definedName>
    <definedName name="ее" localSheetId="0" hidden="1">{#N/A,#N/A,FALSE,"Вып.доходы"}</definedName>
    <definedName name="ее" localSheetId="1" hidden="1">{#N/A,#N/A,FALSE,"Вып.доходы"}</definedName>
    <definedName name="ее" localSheetId="3" hidden="1">{#N/A,#N/A,FALSE,"Вып.доходы"}</definedName>
    <definedName name="ее" localSheetId="4" hidden="1">{#N/A,#N/A,FALSE,"Вып.доходы"}</definedName>
    <definedName name="ее" hidden="1">{#N/A,#N/A,FALSE,"Вып.доходы"}</definedName>
    <definedName name="еее" localSheetId="0" hidden="1">{#N/A,#N/A,FALSE,"Вып.доходы"}</definedName>
    <definedName name="еее" localSheetId="1" hidden="1">{#N/A,#N/A,FALSE,"Вып.доходы"}</definedName>
    <definedName name="еее" localSheetId="3" hidden="1">{#N/A,#N/A,FALSE,"Вып.доходы"}</definedName>
    <definedName name="еее" localSheetId="4" hidden="1">{#N/A,#N/A,FALSE,"Вып.доходы"}</definedName>
    <definedName name="еее" hidden="1">{#N/A,#N/A,FALSE,"Вып.доходы"}</definedName>
    <definedName name="ен" localSheetId="0" hidden="1">{#N/A,#N/A,FALSE,"Вып.доходы"}</definedName>
    <definedName name="ен" localSheetId="1" hidden="1">{#N/A,#N/A,FALSE,"Вып.доходы"}</definedName>
    <definedName name="ен" localSheetId="3" hidden="1">{#N/A,#N/A,FALSE,"Вып.доходы"}</definedName>
    <definedName name="ен" localSheetId="4" hidden="1">{#N/A,#N/A,FALSE,"Вып.доходы"}</definedName>
    <definedName name="ен" hidden="1">{#N/A,#N/A,FALSE,"Вып.доходы"}</definedName>
    <definedName name="енег" localSheetId="0" hidden="1">{#N/A,#N/A,FALSE,"Вып.доходы"}</definedName>
    <definedName name="енег" localSheetId="1" hidden="1">{#N/A,#N/A,FALSE,"Вып.доходы"}</definedName>
    <definedName name="енег" localSheetId="3" hidden="1">{#N/A,#N/A,FALSE,"Вып.доходы"}</definedName>
    <definedName name="енег" localSheetId="4" hidden="1">{#N/A,#N/A,FALSE,"Вып.доходы"}</definedName>
    <definedName name="енег" hidden="1">{#N/A,#N/A,FALSE,"Вып.доходы"}</definedName>
    <definedName name="ент" localSheetId="0" hidden="1">{#N/A,#N/A,FALSE,"Вып.доходы"}</definedName>
    <definedName name="ент" localSheetId="1" hidden="1">{#N/A,#N/A,FALSE,"Вып.доходы"}</definedName>
    <definedName name="ент" localSheetId="3" hidden="1">{#N/A,#N/A,FALSE,"Вып.доходы"}</definedName>
    <definedName name="ент" localSheetId="4" hidden="1">{#N/A,#N/A,FALSE,"Вып.доходы"}</definedName>
    <definedName name="ент" hidden="1">{#N/A,#N/A,FALSE,"Вып.доходы"}</definedName>
    <definedName name="епи" localSheetId="0" hidden="1">{#N/A,#N/A,FALSE,"Вып.доходы"}</definedName>
    <definedName name="епи" localSheetId="1" hidden="1">{#N/A,#N/A,FALSE,"Вып.доходы"}</definedName>
    <definedName name="епи" localSheetId="3" hidden="1">{#N/A,#N/A,FALSE,"Вып.доходы"}</definedName>
    <definedName name="епи" localSheetId="4" hidden="1">{#N/A,#N/A,FALSE,"Вып.доходы"}</definedName>
    <definedName name="епи" hidden="1">{#N/A,#N/A,FALSE,"Вып.доходы"}</definedName>
    <definedName name="Еще" localSheetId="0" hidden="1">{#N/A,#N/A,FALSE,"Вып.доходы"}</definedName>
    <definedName name="Еще" localSheetId="1" hidden="1">{#N/A,#N/A,FALSE,"Вып.доходы"}</definedName>
    <definedName name="Еще" localSheetId="3" hidden="1">{#N/A,#N/A,FALSE,"Вып.доходы"}</definedName>
    <definedName name="Еще" localSheetId="4" hidden="1">{#N/A,#N/A,FALSE,"Вып.доходы"}</definedName>
    <definedName name="Еще" hidden="1">{#N/A,#N/A,FALSE,"Вып.доходы"}</definedName>
    <definedName name="жэ" localSheetId="0" hidden="1">{#N/A,#N/A,FALSE,"Вып.доходы"}</definedName>
    <definedName name="жэ" localSheetId="1" hidden="1">{#N/A,#N/A,FALSE,"Вып.доходы"}</definedName>
    <definedName name="жэ" localSheetId="3" hidden="1">{#N/A,#N/A,FALSE,"Вып.доходы"}</definedName>
    <definedName name="жэ" localSheetId="4" hidden="1">{#N/A,#N/A,FALSE,"Вып.доходы"}</definedName>
    <definedName name="жэ" hidden="1">{#N/A,#N/A,FALSE,"Вып.доходы"}</definedName>
    <definedName name="з" localSheetId="0" hidden="1">{#N/A,#N/A,FALSE,"Вып.доходы"}</definedName>
    <definedName name="з" localSheetId="1" hidden="1">{#N/A,#N/A,FALSE,"Вып.доходы"}</definedName>
    <definedName name="з" localSheetId="3" hidden="1">{#N/A,#N/A,FALSE,"Вып.доходы"}</definedName>
    <definedName name="з" localSheetId="4" hidden="1">{#N/A,#N/A,FALSE,"Вып.доходы"}</definedName>
    <definedName name="з" hidden="1">{#N/A,#N/A,FALSE,"Вып.доходы"}</definedName>
    <definedName name="з." localSheetId="0" hidden="1">{#N/A,#N/A,FALSE,"Вып.доходы"}</definedName>
    <definedName name="з." localSheetId="1" hidden="1">{#N/A,#N/A,FALSE,"Вып.доходы"}</definedName>
    <definedName name="з." localSheetId="3" hidden="1">{#N/A,#N/A,FALSE,"Вып.доходы"}</definedName>
    <definedName name="з." localSheetId="4" hidden="1">{#N/A,#N/A,FALSE,"Вып.доходы"}</definedName>
    <definedName name="з." hidden="1">{#N/A,#N/A,FALSE,"Вып.доходы"}</definedName>
    <definedName name="зжщ" localSheetId="0" hidden="1">{#N/A,#N/A,FALSE,"Вып.доходы"}</definedName>
    <definedName name="зжщ" localSheetId="1" hidden="1">{#N/A,#N/A,FALSE,"Вып.доходы"}</definedName>
    <definedName name="зжщ" localSheetId="3" hidden="1">{#N/A,#N/A,FALSE,"Вып.доходы"}</definedName>
    <definedName name="зжщ" localSheetId="4" hidden="1">{#N/A,#N/A,FALSE,"Вып.доходы"}</definedName>
    <definedName name="зжщ" hidden="1">{#N/A,#N/A,FALSE,"Вып.доходы"}</definedName>
    <definedName name="зи" localSheetId="0" hidden="1">{#N/A,#N/A,FALSE,"Вып.доходы"}</definedName>
    <definedName name="зи" localSheetId="1" hidden="1">{#N/A,#N/A,FALSE,"Вып.доходы"}</definedName>
    <definedName name="зи" localSheetId="3" hidden="1">{#N/A,#N/A,FALSE,"Вып.доходы"}</definedName>
    <definedName name="зи" localSheetId="4" hidden="1">{#N/A,#N/A,FALSE,"Вып.доходы"}</definedName>
    <definedName name="зи" hidden="1">{#N/A,#N/A,FALSE,"Вып.доходы"}</definedName>
    <definedName name="зх" localSheetId="0" hidden="1">{#N/A,#N/A,FALSE,"Вып.доходы"}</definedName>
    <definedName name="зх" localSheetId="1" hidden="1">{#N/A,#N/A,FALSE,"Вып.доходы"}</definedName>
    <definedName name="зх" localSheetId="3" hidden="1">{#N/A,#N/A,FALSE,"Вып.доходы"}</definedName>
    <definedName name="зх" localSheetId="4" hidden="1">{#N/A,#N/A,FALSE,"Вып.доходы"}</definedName>
    <definedName name="зх" hidden="1">{#N/A,#N/A,FALSE,"Вып.доходы"}</definedName>
    <definedName name="зш" localSheetId="0" hidden="1">{#N/A,#N/A,FALSE,"Вып.доходы"}</definedName>
    <definedName name="зш" localSheetId="1" hidden="1">{#N/A,#N/A,FALSE,"Вып.доходы"}</definedName>
    <definedName name="зш" localSheetId="3" hidden="1">{#N/A,#N/A,FALSE,"Вып.доходы"}</definedName>
    <definedName name="зш" localSheetId="4" hidden="1">{#N/A,#N/A,FALSE,"Вып.доходы"}</definedName>
    <definedName name="зш" hidden="1">{#N/A,#N/A,FALSE,"Вып.доходы"}</definedName>
    <definedName name="зщз" localSheetId="0" hidden="1">{#N/A,#N/A,FALSE,"Вып.доходы"}</definedName>
    <definedName name="зщз" localSheetId="1" hidden="1">{#N/A,#N/A,FALSE,"Вып.доходы"}</definedName>
    <definedName name="зщз" localSheetId="3" hidden="1">{#N/A,#N/A,FALSE,"Вып.доходы"}</definedName>
    <definedName name="зщз" localSheetId="4" hidden="1">{#N/A,#N/A,FALSE,"Вып.доходы"}</definedName>
    <definedName name="зщз" hidden="1">{#N/A,#N/A,FALSE,"Вып.доходы"}</definedName>
    <definedName name="зщх" localSheetId="0" hidden="1">{#N/A,#N/A,FALSE,"Вып.доходы"}</definedName>
    <definedName name="зщх" localSheetId="1" hidden="1">{#N/A,#N/A,FALSE,"Вып.доходы"}</definedName>
    <definedName name="зщх" localSheetId="3" hidden="1">{#N/A,#N/A,FALSE,"Вып.доходы"}</definedName>
    <definedName name="зщх" localSheetId="4" hidden="1">{#N/A,#N/A,FALSE,"Вып.доходы"}</definedName>
    <definedName name="зщх" hidden="1">{#N/A,#N/A,FALSE,"Вып.доходы"}</definedName>
    <definedName name="зэхз" localSheetId="0" hidden="1">{#N/A,#N/A,FALSE,"Вып.доходы"}</definedName>
    <definedName name="зэхз" localSheetId="1" hidden="1">{#N/A,#N/A,FALSE,"Вып.доходы"}</definedName>
    <definedName name="зэхз" localSheetId="3" hidden="1">{#N/A,#N/A,FALSE,"Вып.доходы"}</definedName>
    <definedName name="зэхз" localSheetId="4" hidden="1">{#N/A,#N/A,FALSE,"Вып.доходы"}</definedName>
    <definedName name="зэхз" hidden="1">{#N/A,#N/A,FALSE,"Вып.доходы"}</definedName>
    <definedName name="и" localSheetId="0" hidden="1">{#N/A,#N/A,FALSE,"Вып.доходы"}</definedName>
    <definedName name="и" localSheetId="1" hidden="1">{#N/A,#N/A,FALSE,"Вып.доходы"}</definedName>
    <definedName name="и" localSheetId="3" hidden="1">{#N/A,#N/A,FALSE,"Вып.доходы"}</definedName>
    <definedName name="и" localSheetId="4" hidden="1">{#N/A,#N/A,FALSE,"Вып.доходы"}</definedName>
    <definedName name="и" hidden="1">{#N/A,#N/A,FALSE,"Вып.доходы"}</definedName>
    <definedName name="игш" localSheetId="0" hidden="1">{#N/A,#N/A,FALSE,"Вып.доходы"}</definedName>
    <definedName name="игш" localSheetId="1" hidden="1">{#N/A,#N/A,FALSE,"Вып.доходы"}</definedName>
    <definedName name="игш" localSheetId="3" hidden="1">{#N/A,#N/A,FALSE,"Вып.доходы"}</definedName>
    <definedName name="игш" localSheetId="4" hidden="1">{#N/A,#N/A,FALSE,"Вып.доходы"}</definedName>
    <definedName name="игш" hidden="1">{#N/A,#N/A,FALSE,"Вып.доходы"}</definedName>
    <definedName name="ии" localSheetId="0" hidden="1">{#N/A,#N/A,FALSE,"Вып.доходы"}</definedName>
    <definedName name="ии" localSheetId="1" hidden="1">{#N/A,#N/A,FALSE,"Вып.доходы"}</definedName>
    <definedName name="ии" localSheetId="3" hidden="1">{#N/A,#N/A,FALSE,"Вып.доходы"}</definedName>
    <definedName name="ии" localSheetId="4" hidden="1">{#N/A,#N/A,FALSE,"Вып.доходы"}</definedName>
    <definedName name="ии" hidden="1">{#N/A,#N/A,FALSE,"Вып.доходы"}</definedName>
    <definedName name="им" localSheetId="0" hidden="1">{#N/A,#N/A,FALSE,"Вып.доходы"}</definedName>
    <definedName name="им" localSheetId="1" hidden="1">{#N/A,#N/A,FALSE,"Вып.доходы"}</definedName>
    <definedName name="им" localSheetId="3" hidden="1">{#N/A,#N/A,FALSE,"Вып.доходы"}</definedName>
    <definedName name="им" localSheetId="4" hidden="1">{#N/A,#N/A,FALSE,"Вып.доходы"}</definedName>
    <definedName name="им" hidden="1">{#N/A,#N/A,FALSE,"Вып.доходы"}</definedName>
    <definedName name="ингю" localSheetId="0" hidden="1">{#N/A,#N/A,FALSE,"Вып.доходы"}</definedName>
    <definedName name="ингю" localSheetId="1" hidden="1">{#N/A,#N/A,FALSE,"Вып.доходы"}</definedName>
    <definedName name="ингю" localSheetId="3" hidden="1">{#N/A,#N/A,FALSE,"Вып.доходы"}</definedName>
    <definedName name="ингю" localSheetId="4" hidden="1">{#N/A,#N/A,FALSE,"Вып.доходы"}</definedName>
    <definedName name="ингю" hidden="1">{#N/A,#N/A,FALSE,"Вып.доходы"}</definedName>
    <definedName name="ио" localSheetId="0" hidden="1">{#N/A,#N/A,FALSE,"Вып.доходы"}</definedName>
    <definedName name="ио" localSheetId="1" hidden="1">{#N/A,#N/A,FALSE,"Вып.доходы"}</definedName>
    <definedName name="ио" localSheetId="3" hidden="1">{#N/A,#N/A,FALSE,"Вып.доходы"}</definedName>
    <definedName name="ио" localSheetId="4" hidden="1">{#N/A,#N/A,FALSE,"Вып.доходы"}</definedName>
    <definedName name="ио" hidden="1">{#N/A,#N/A,FALSE,"Вып.доходы"}</definedName>
    <definedName name="ир" localSheetId="0" hidden="1">{#N/A,#N/A,FALSE,"Вып.доходы"}</definedName>
    <definedName name="ир" localSheetId="1" hidden="1">{#N/A,#N/A,FALSE,"Вып.доходы"}</definedName>
    <definedName name="ир" localSheetId="3" hidden="1">{#N/A,#N/A,FALSE,"Вып.доходы"}</definedName>
    <definedName name="ир" localSheetId="4" hidden="1">{#N/A,#N/A,FALSE,"Вып.доходы"}</definedName>
    <definedName name="ир" hidden="1">{#N/A,#N/A,FALSE,"Вып.доходы"}</definedName>
    <definedName name="ирп" localSheetId="0" hidden="1">{#N/A,#N/A,FALSE,"Вып.доходы"}</definedName>
    <definedName name="ирп" localSheetId="1" hidden="1">{#N/A,#N/A,FALSE,"Вып.доходы"}</definedName>
    <definedName name="ирп" localSheetId="3" hidden="1">{#N/A,#N/A,FALSE,"Вып.доходы"}</definedName>
    <definedName name="ирп" localSheetId="4" hidden="1">{#N/A,#N/A,FALSE,"Вып.доходы"}</definedName>
    <definedName name="ирп" hidden="1">{#N/A,#N/A,FALSE,"Вып.доходы"}</definedName>
    <definedName name="ирпро" localSheetId="0" hidden="1">{#N/A,#N/A,FALSE,"Вып.доходы"}</definedName>
    <definedName name="ирпро" localSheetId="1" hidden="1">{#N/A,#N/A,FALSE,"Вып.доходы"}</definedName>
    <definedName name="ирпро" localSheetId="3" hidden="1">{#N/A,#N/A,FALSE,"Вып.доходы"}</definedName>
    <definedName name="ирпро" localSheetId="4" hidden="1">{#N/A,#N/A,FALSE,"Вып.доходы"}</definedName>
    <definedName name="ирпро" hidden="1">{#N/A,#N/A,FALSE,"Вып.доходы"}</definedName>
    <definedName name="ито" localSheetId="0" hidden="1">{#N/A,#N/A,FALSE,"Вып.доходы"}</definedName>
    <definedName name="ито" localSheetId="1" hidden="1">{#N/A,#N/A,FALSE,"Вып.доходы"}</definedName>
    <definedName name="ито" localSheetId="3" hidden="1">{#N/A,#N/A,FALSE,"Вып.доходы"}</definedName>
    <definedName name="ито" localSheetId="4" hidden="1">{#N/A,#N/A,FALSE,"Вып.доходы"}</definedName>
    <definedName name="ито" hidden="1">{#N/A,#N/A,FALSE,"Вып.доходы"}</definedName>
    <definedName name="иьб" localSheetId="0" hidden="1">{#N/A,#N/A,FALSE,"Вып.доходы"}</definedName>
    <definedName name="иьб" localSheetId="1" hidden="1">{#N/A,#N/A,FALSE,"Вып.доходы"}</definedName>
    <definedName name="иьб" localSheetId="3" hidden="1">{#N/A,#N/A,FALSE,"Вып.доходы"}</definedName>
    <definedName name="иьб" localSheetId="4" hidden="1">{#N/A,#N/A,FALSE,"Вып.доходы"}</definedName>
    <definedName name="иьб" hidden="1">{#N/A,#N/A,FALSE,"Вып.доходы"}</definedName>
    <definedName name="иьбллл" localSheetId="0" hidden="1">{#N/A,#N/A,FALSE,"Вып.доходы"}</definedName>
    <definedName name="иьбллл" localSheetId="1" hidden="1">{#N/A,#N/A,FALSE,"Вып.доходы"}</definedName>
    <definedName name="иьбллл" localSheetId="3" hidden="1">{#N/A,#N/A,FALSE,"Вып.доходы"}</definedName>
    <definedName name="иьбллл" localSheetId="4" hidden="1">{#N/A,#N/A,FALSE,"Вып.доходы"}</definedName>
    <definedName name="иьбллл" hidden="1">{#N/A,#N/A,FALSE,"Вып.доходы"}</definedName>
    <definedName name="й" localSheetId="0" hidden="1">{#N/A,#N/A,FALSE,"Вып.доходы"}</definedName>
    <definedName name="й" localSheetId="1" hidden="1">{#N/A,#N/A,FALSE,"Вып.доходы"}</definedName>
    <definedName name="й" localSheetId="3" hidden="1">{#N/A,#N/A,FALSE,"Вып.доходы"}</definedName>
    <definedName name="й" localSheetId="4" hidden="1">{#N/A,#N/A,FALSE,"Вып.доходы"}</definedName>
    <definedName name="й" hidden="1">{#N/A,#N/A,FALSE,"Вып.доходы"}</definedName>
    <definedName name="йй" localSheetId="0" hidden="1">{#N/A,#N/A,FALSE,"Вып.доходы"}</definedName>
    <definedName name="йй" localSheetId="1" hidden="1">{#N/A,#N/A,FALSE,"Вып.доходы"}</definedName>
    <definedName name="йй" localSheetId="3" hidden="1">{#N/A,#N/A,FALSE,"Вып.доходы"}</definedName>
    <definedName name="йй" localSheetId="4" hidden="1">{#N/A,#N/A,FALSE,"Вып.доходы"}</definedName>
    <definedName name="йй" hidden="1">{#N/A,#N/A,FALSE,"Вып.доходы"}</definedName>
    <definedName name="к" localSheetId="0" hidden="1">{#N/A,#N/A,FALSE,"Вып.доходы"}</definedName>
    <definedName name="к" localSheetId="1" hidden="1">{#N/A,#N/A,FALSE,"Вып.доходы"}</definedName>
    <definedName name="к" localSheetId="3" hidden="1">{#N/A,#N/A,FALSE,"Вып.доходы"}</definedName>
    <definedName name="к" localSheetId="4" hidden="1">{#N/A,#N/A,FALSE,"Вып.доходы"}</definedName>
    <definedName name="к" hidden="1">{#N/A,#N/A,FALSE,"Вып.доходы"}</definedName>
    <definedName name="капм" localSheetId="0" hidden="1">{#N/A,#N/A,FALSE,"Вып.доходы"}</definedName>
    <definedName name="капм" localSheetId="1" hidden="1">{#N/A,#N/A,FALSE,"Вып.доходы"}</definedName>
    <definedName name="капм" localSheetId="3" hidden="1">{#N/A,#N/A,FALSE,"Вып.доходы"}</definedName>
    <definedName name="капм" localSheetId="4" hidden="1">{#N/A,#N/A,FALSE,"Вып.доходы"}</definedName>
    <definedName name="капм" hidden="1">{#N/A,#N/A,FALSE,"Вып.доходы"}</definedName>
    <definedName name="кн" localSheetId="0" hidden="1">{#N/A,#N/A,FALSE,"Вып.доходы"}</definedName>
    <definedName name="кн" localSheetId="1" hidden="1">{#N/A,#N/A,FALSE,"Вып.доходы"}</definedName>
    <definedName name="кн" localSheetId="3" hidden="1">{#N/A,#N/A,FALSE,"Вып.доходы"}</definedName>
    <definedName name="кн" localSheetId="4" hidden="1">{#N/A,#N/A,FALSE,"Вып.доходы"}</definedName>
    <definedName name="кн" hidden="1">{#N/A,#N/A,FALSE,"Вып.доходы"}</definedName>
    <definedName name="ку" localSheetId="0" hidden="1">{#N/A,#N/A,FALSE,"Вып.доходы"}</definedName>
    <definedName name="ку" localSheetId="1" hidden="1">{#N/A,#N/A,FALSE,"Вып.доходы"}</definedName>
    <definedName name="ку" localSheetId="3" hidden="1">{#N/A,#N/A,FALSE,"Вып.доходы"}</definedName>
    <definedName name="ку" localSheetId="4" hidden="1">{#N/A,#N/A,FALSE,"Вып.доходы"}</definedName>
    <definedName name="ку" hidden="1">{#N/A,#N/A,FALSE,"Вып.доходы"}</definedName>
    <definedName name="кчбд" localSheetId="0" hidden="1">{#N/A,#N/A,FALSE,"Вып.доходы"}</definedName>
    <definedName name="кчбд" localSheetId="1" hidden="1">{#N/A,#N/A,FALSE,"Вып.доходы"}</definedName>
    <definedName name="кчбд" localSheetId="3" hidden="1">{#N/A,#N/A,FALSE,"Вып.доходы"}</definedName>
    <definedName name="кчбд" localSheetId="4" hidden="1">{#N/A,#N/A,FALSE,"Вып.доходы"}</definedName>
    <definedName name="кчбд" hidden="1">{#N/A,#N/A,FALSE,"Вып.доходы"}</definedName>
    <definedName name="л" localSheetId="0" hidden="1">{#N/A,#N/A,FALSE,"Вып.доходы"}</definedName>
    <definedName name="л" localSheetId="1" hidden="1">{#N/A,#N/A,FALSE,"Вып.доходы"}</definedName>
    <definedName name="л" localSheetId="3" hidden="1">{#N/A,#N/A,FALSE,"Вып.доходы"}</definedName>
    <definedName name="л" localSheetId="4" hidden="1">{#N/A,#N/A,FALSE,"Вып.доходы"}</definedName>
    <definedName name="л" hidden="1">{#N/A,#N/A,FALSE,"Вып.доходы"}</definedName>
    <definedName name="лбл" localSheetId="0" hidden="1">{#N/A,#N/A,FALSE,"Вып.доходы"}</definedName>
    <definedName name="лбл" localSheetId="1" hidden="1">{#N/A,#N/A,FALSE,"Вып.доходы"}</definedName>
    <definedName name="лбл" localSheetId="3" hidden="1">{#N/A,#N/A,FALSE,"Вып.доходы"}</definedName>
    <definedName name="лбл" localSheetId="4" hidden="1">{#N/A,#N/A,FALSE,"Вып.доходы"}</definedName>
    <definedName name="лбл" hidden="1">{#N/A,#N/A,FALSE,"Вып.доходы"}</definedName>
    <definedName name="лд" localSheetId="0" hidden="1">{#N/A,#N/A,FALSE,"Вып.доходы"}</definedName>
    <definedName name="лд" localSheetId="1" hidden="1">{#N/A,#N/A,FALSE,"Вып.доходы"}</definedName>
    <definedName name="лд" localSheetId="3" hidden="1">{#N/A,#N/A,FALSE,"Вып.доходы"}</definedName>
    <definedName name="лд" localSheetId="4" hidden="1">{#N/A,#N/A,FALSE,"Вып.доходы"}</definedName>
    <definedName name="лд" hidden="1">{#N/A,#N/A,FALSE,"Вып.доходы"}</definedName>
    <definedName name="лдл" localSheetId="0" hidden="1">{#N/A,#N/A,FALSE,"Вып.доходы"}</definedName>
    <definedName name="лдл" localSheetId="1" hidden="1">{#N/A,#N/A,FALSE,"Вып.доходы"}</definedName>
    <definedName name="лдл" localSheetId="3" hidden="1">{#N/A,#N/A,FALSE,"Вып.доходы"}</definedName>
    <definedName name="лдл" localSheetId="4" hidden="1">{#N/A,#N/A,FALSE,"Вып.доходы"}</definedName>
    <definedName name="лдл" hidden="1">{#N/A,#N/A,FALSE,"Вып.доходы"}</definedName>
    <definedName name="ло" localSheetId="0" hidden="1">{#N/A,#N/A,FALSE,"Вып.доходы"}</definedName>
    <definedName name="ло" localSheetId="1" hidden="1">{#N/A,#N/A,FALSE,"Вып.доходы"}</definedName>
    <definedName name="ло" localSheetId="3" hidden="1">{#N/A,#N/A,FALSE,"Вып.доходы"}</definedName>
    <definedName name="ло" localSheetId="4" hidden="1">{#N/A,#N/A,FALSE,"Вып.доходы"}</definedName>
    <definedName name="ло" hidden="1">{#N/A,#N/A,FALSE,"Вып.доходы"}</definedName>
    <definedName name="лщ" localSheetId="0" hidden="1">{#N/A,#N/A,FALSE,"Вып.доходы"}</definedName>
    <definedName name="лщ" localSheetId="1" hidden="1">{#N/A,#N/A,FALSE,"Вып.доходы"}</definedName>
    <definedName name="лщ" localSheetId="3" hidden="1">{#N/A,#N/A,FALSE,"Вып.доходы"}</definedName>
    <definedName name="лщ" localSheetId="4" hidden="1">{#N/A,#N/A,FALSE,"Вып.доходы"}</definedName>
    <definedName name="лщ" hidden="1">{#N/A,#N/A,FALSE,"Вып.доходы"}</definedName>
    <definedName name="м" localSheetId="0" hidden="1">{#N/A,#N/A,FALSE,"Вып.доходы"}</definedName>
    <definedName name="м" localSheetId="1" hidden="1">{#N/A,#N/A,FALSE,"Вып.доходы"}</definedName>
    <definedName name="м" localSheetId="3" hidden="1">{#N/A,#N/A,FALSE,"Вып.доходы"}</definedName>
    <definedName name="м" localSheetId="4" hidden="1">{#N/A,#N/A,FALSE,"Вып.доходы"}</definedName>
    <definedName name="м" hidden="1">{#N/A,#N/A,FALSE,"Вып.доходы"}</definedName>
    <definedName name="мб" localSheetId="0" hidden="1">{#N/A,#N/A,FALSE,"Вып.доходы"}</definedName>
    <definedName name="мб" localSheetId="1" hidden="1">{#N/A,#N/A,FALSE,"Вып.доходы"}</definedName>
    <definedName name="мб" localSheetId="3" hidden="1">{#N/A,#N/A,FALSE,"Вып.доходы"}</definedName>
    <definedName name="мб" localSheetId="4" hidden="1">{#N/A,#N/A,FALSE,"Вып.доходы"}</definedName>
    <definedName name="мб" hidden="1">{#N/A,#N/A,FALSE,"Вып.доходы"}</definedName>
    <definedName name="мг" localSheetId="0" hidden="1">{#N/A,#N/A,FALSE,"Вып.доходы"}</definedName>
    <definedName name="мг" localSheetId="1" hidden="1">{#N/A,#N/A,FALSE,"Вып.доходы"}</definedName>
    <definedName name="мг" localSheetId="3" hidden="1">{#N/A,#N/A,FALSE,"Вып.доходы"}</definedName>
    <definedName name="мг" localSheetId="4" hidden="1">{#N/A,#N/A,FALSE,"Вып.доходы"}</definedName>
    <definedName name="мг" hidden="1">{#N/A,#N/A,FALSE,"Вып.доходы"}</definedName>
    <definedName name="мис" localSheetId="0" hidden="1">{#N/A,#N/A,FALSE,"Вып.доходы"}</definedName>
    <definedName name="мис" localSheetId="1" hidden="1">{#N/A,#N/A,FALSE,"Вып.доходы"}</definedName>
    <definedName name="мис" localSheetId="3" hidden="1">{#N/A,#N/A,FALSE,"Вып.доходы"}</definedName>
    <definedName name="мис" localSheetId="4" hidden="1">{#N/A,#N/A,FALSE,"Вып.доходы"}</definedName>
    <definedName name="мис" hidden="1">{#N/A,#N/A,FALSE,"Вып.доходы"}</definedName>
    <definedName name="мн" localSheetId="0" hidden="1">{#N/A,#N/A,FALSE,"Вып.доходы"}</definedName>
    <definedName name="мн" localSheetId="1" hidden="1">{#N/A,#N/A,FALSE,"Вып.доходы"}</definedName>
    <definedName name="мн" localSheetId="3" hidden="1">{#N/A,#N/A,FALSE,"Вып.доходы"}</definedName>
    <definedName name="мн" localSheetId="4" hidden="1">{#N/A,#N/A,FALSE,"Вып.доходы"}</definedName>
    <definedName name="мн" hidden="1">{#N/A,#N/A,FALSE,"Вып.доходы"}</definedName>
    <definedName name="мнг" localSheetId="0" hidden="1">{#N/A,#N/A,FALSE,"Вып.доходы"}</definedName>
    <definedName name="мнг" localSheetId="1" hidden="1">{#N/A,#N/A,FALSE,"Вып.доходы"}</definedName>
    <definedName name="мнг" localSheetId="3" hidden="1">{#N/A,#N/A,FALSE,"Вып.доходы"}</definedName>
    <definedName name="мнг" localSheetId="4" hidden="1">{#N/A,#N/A,FALSE,"Вып.доходы"}</definedName>
    <definedName name="мнг" hidden="1">{#N/A,#N/A,FALSE,"Вып.доходы"}</definedName>
    <definedName name="мпр" localSheetId="0" hidden="1">{#N/A,#N/A,FALSE,"Вып.доходы"}</definedName>
    <definedName name="мпр" localSheetId="1" hidden="1">{#N/A,#N/A,FALSE,"Вып.доходы"}</definedName>
    <definedName name="мпр" localSheetId="3" hidden="1">{#N/A,#N/A,FALSE,"Вып.доходы"}</definedName>
    <definedName name="мпр" localSheetId="4" hidden="1">{#N/A,#N/A,FALSE,"Вып.доходы"}</definedName>
    <definedName name="мпр" hidden="1">{#N/A,#N/A,FALSE,"Вып.доходы"}</definedName>
    <definedName name="мс" localSheetId="0" hidden="1">{#N/A,#N/A,FALSE,"Вып.доходы"}</definedName>
    <definedName name="мс" localSheetId="1" hidden="1">{#N/A,#N/A,FALSE,"Вып.доходы"}</definedName>
    <definedName name="мс" localSheetId="3" hidden="1">{#N/A,#N/A,FALSE,"Вып.доходы"}</definedName>
    <definedName name="мс" localSheetId="4" hidden="1">{#N/A,#N/A,FALSE,"Вып.доходы"}</definedName>
    <definedName name="мс" hidden="1">{#N/A,#N/A,FALSE,"Вып.доходы"}</definedName>
    <definedName name="н" localSheetId="0" hidden="1">{#N/A,#N/A,FALSE,"Вып.доходы"}</definedName>
    <definedName name="н" localSheetId="1" hidden="1">{#N/A,#N/A,FALSE,"Вып.доходы"}</definedName>
    <definedName name="н" localSheetId="3" hidden="1">{#N/A,#N/A,FALSE,"Вып.доходы"}</definedName>
    <definedName name="н" localSheetId="4" hidden="1">{#N/A,#N/A,FALSE,"Вып.доходы"}</definedName>
    <definedName name="н" hidden="1">{#N/A,#N/A,FALSE,"Вып.доходы"}</definedName>
    <definedName name="н6" localSheetId="0" hidden="1">{#N/A,#N/A,FALSE,"Вып.доходы"}</definedName>
    <definedName name="н6" localSheetId="1" hidden="1">{#N/A,#N/A,FALSE,"Вып.доходы"}</definedName>
    <definedName name="н6" localSheetId="3" hidden="1">{#N/A,#N/A,FALSE,"Вып.доходы"}</definedName>
    <definedName name="н6" localSheetId="4" hidden="1">{#N/A,#N/A,FALSE,"Вып.доходы"}</definedName>
    <definedName name="н6" hidden="1">{#N/A,#N/A,FALSE,"Вып.доходы"}</definedName>
    <definedName name="нг" localSheetId="0" hidden="1">{#N/A,#N/A,FALSE,"Вып.доходы"}</definedName>
    <definedName name="нг" localSheetId="1" hidden="1">{#N/A,#N/A,FALSE,"Вып.доходы"}</definedName>
    <definedName name="нг" localSheetId="3" hidden="1">{#N/A,#N/A,FALSE,"Вып.доходы"}</definedName>
    <definedName name="нг" localSheetId="4" hidden="1">{#N/A,#N/A,FALSE,"Вып.доходы"}</definedName>
    <definedName name="нг" hidden="1">{#N/A,#N/A,FALSE,"Вып.доходы"}</definedName>
    <definedName name="нгб" localSheetId="0" hidden="1">{#N/A,#N/A,FALSE,"Вып.доходы"}</definedName>
    <definedName name="нгб" localSheetId="1" hidden="1">{#N/A,#N/A,FALSE,"Вып.доходы"}</definedName>
    <definedName name="нгб" localSheetId="3" hidden="1">{#N/A,#N/A,FALSE,"Вып.доходы"}</definedName>
    <definedName name="нгб" localSheetId="4" hidden="1">{#N/A,#N/A,FALSE,"Вып.доходы"}</definedName>
    <definedName name="нгб" hidden="1">{#N/A,#N/A,FALSE,"Вып.доходы"}</definedName>
    <definedName name="нгш" localSheetId="0" hidden="1">{#N/A,#N/A,FALSE,"Вып.доходы"}</definedName>
    <definedName name="нгш" localSheetId="1" hidden="1">{#N/A,#N/A,FALSE,"Вып.доходы"}</definedName>
    <definedName name="нгш" localSheetId="3" hidden="1">{#N/A,#N/A,FALSE,"Вып.доходы"}</definedName>
    <definedName name="нгш" localSheetId="4" hidden="1">{#N/A,#N/A,FALSE,"Вып.доходы"}</definedName>
    <definedName name="нгш" hidden="1">{#N/A,#N/A,FALSE,"Вып.доходы"}</definedName>
    <definedName name="негоеано" localSheetId="0" hidden="1">{#N/A,#N/A,FALSE,"Вып.доходы"}</definedName>
    <definedName name="негоеано" localSheetId="1" hidden="1">{#N/A,#N/A,FALSE,"Вып.доходы"}</definedName>
    <definedName name="негоеано" localSheetId="3" hidden="1">{#N/A,#N/A,FALSE,"Вып.доходы"}</definedName>
    <definedName name="негоеано" localSheetId="4" hidden="1">{#N/A,#N/A,FALSE,"Вып.доходы"}</definedName>
    <definedName name="негоеано" hidden="1">{#N/A,#N/A,FALSE,"Вып.доходы"}</definedName>
    <definedName name="нп" localSheetId="0" hidden="1">{#N/A,#N/A,FALSE,"Вып.доходы"}</definedName>
    <definedName name="нп" localSheetId="1" hidden="1">{#N/A,#N/A,FALSE,"Вып.доходы"}</definedName>
    <definedName name="нп" localSheetId="3" hidden="1">{#N/A,#N/A,FALSE,"Вып.доходы"}</definedName>
    <definedName name="нп" localSheetId="4" hidden="1">{#N/A,#N/A,FALSE,"Вып.доходы"}</definedName>
    <definedName name="нп" hidden="1">{#N/A,#N/A,FALSE,"Вып.доходы"}</definedName>
    <definedName name="нпе" localSheetId="0" hidden="1">{#N/A,#N/A,FALSE,"Вып.доходы"}</definedName>
    <definedName name="нпе" localSheetId="1" hidden="1">{#N/A,#N/A,FALSE,"Вып.доходы"}</definedName>
    <definedName name="нпе" localSheetId="3" hidden="1">{#N/A,#N/A,FALSE,"Вып.доходы"}</definedName>
    <definedName name="нпе" localSheetId="4" hidden="1">{#N/A,#N/A,FALSE,"Вып.доходы"}</definedName>
    <definedName name="нпе" hidden="1">{#N/A,#N/A,FALSE,"Вып.доходы"}</definedName>
    <definedName name="о" localSheetId="0" hidden="1">{#N/A,#N/A,FALSE,"Вып.доходы"}</definedName>
    <definedName name="о" localSheetId="1" hidden="1">{#N/A,#N/A,FALSE,"Вып.доходы"}</definedName>
    <definedName name="о" localSheetId="3" hidden="1">{#N/A,#N/A,FALSE,"Вып.доходы"}</definedName>
    <definedName name="о" localSheetId="4" hidden="1">{#N/A,#N/A,FALSE,"Вып.доходы"}</definedName>
    <definedName name="о" hidden="1">{#N/A,#N/A,FALSE,"Вып.доходы"}</definedName>
    <definedName name="_xlnm.Print_Area" localSheetId="0">#REF!</definedName>
    <definedName name="_xlnm.Print_Area" localSheetId="1">при.2!$A$1:$C$37</definedName>
    <definedName name="_xlnm.Print_Area" localSheetId="4">#REF!</definedName>
    <definedName name="_xlnm.Print_Area">#REF!</definedName>
    <definedName name="оггггг" localSheetId="0" hidden="1">{#N/A,#N/A,FALSE,"Вып.доходы"}</definedName>
    <definedName name="оггггг" localSheetId="1" hidden="1">{#N/A,#N/A,FALSE,"Вып.доходы"}</definedName>
    <definedName name="оггггг" localSheetId="3" hidden="1">{#N/A,#N/A,FALSE,"Вып.доходы"}</definedName>
    <definedName name="оггггг" localSheetId="4" hidden="1">{#N/A,#N/A,FALSE,"Вып.доходы"}</definedName>
    <definedName name="оггггг" hidden="1">{#N/A,#N/A,FALSE,"Вып.доходы"}</definedName>
    <definedName name="огшг" localSheetId="0" hidden="1">{#N/A,#N/A,FALSE,"Вып.доходы"}</definedName>
    <definedName name="огшг" localSheetId="1" hidden="1">{#N/A,#N/A,FALSE,"Вып.доходы"}</definedName>
    <definedName name="огшг" localSheetId="3" hidden="1">{#N/A,#N/A,FALSE,"Вып.доходы"}</definedName>
    <definedName name="огшг" localSheetId="4" hidden="1">{#N/A,#N/A,FALSE,"Вып.доходы"}</definedName>
    <definedName name="огшг" hidden="1">{#N/A,#N/A,FALSE,"Вып.доходы"}</definedName>
    <definedName name="ол" localSheetId="0" hidden="1">{#N/A,#N/A,FALSE,"Вып.доходы"}</definedName>
    <definedName name="ол" localSheetId="1" hidden="1">{#N/A,#N/A,FALSE,"Вып.доходы"}</definedName>
    <definedName name="ол" localSheetId="3" hidden="1">{#N/A,#N/A,FALSE,"Вып.доходы"}</definedName>
    <definedName name="ол" localSheetId="4" hidden="1">{#N/A,#N/A,FALSE,"Вып.доходы"}</definedName>
    <definedName name="ол" hidden="1">{#N/A,#N/A,FALSE,"Вып.доходы"}</definedName>
    <definedName name="олир" localSheetId="0" hidden="1">{#N/A,#N/A,FALSE,"Вып.доходы"}</definedName>
    <definedName name="олир" localSheetId="1" hidden="1">{#N/A,#N/A,FALSE,"Вып.доходы"}</definedName>
    <definedName name="олир" localSheetId="3" hidden="1">{#N/A,#N/A,FALSE,"Вып.доходы"}</definedName>
    <definedName name="олир" localSheetId="4" hidden="1">{#N/A,#N/A,FALSE,"Вып.доходы"}</definedName>
    <definedName name="олир" hidden="1">{#N/A,#N/A,FALSE,"Вып.доходы"}</definedName>
    <definedName name="олш" localSheetId="0" hidden="1">{#N/A,#N/A,FALSE,"Вып.доходы"}</definedName>
    <definedName name="олш" localSheetId="1" hidden="1">{#N/A,#N/A,FALSE,"Вып.доходы"}</definedName>
    <definedName name="олш" localSheetId="3" hidden="1">{#N/A,#N/A,FALSE,"Вып.доходы"}</definedName>
    <definedName name="олш" localSheetId="4" hidden="1">{#N/A,#N/A,FALSE,"Вып.доходы"}</definedName>
    <definedName name="олш" hidden="1">{#N/A,#N/A,FALSE,"Вып.доходы"}</definedName>
    <definedName name="ооо" localSheetId="0" hidden="1">{#N/A,#N/A,FALSE,"Вып.доходы"}</definedName>
    <definedName name="ооо" localSheetId="1" hidden="1">{#N/A,#N/A,FALSE,"Вып.доходы"}</definedName>
    <definedName name="ооо" localSheetId="4" hidden="1">{#N/A,#N/A,FALSE,"Вып.доходы"}</definedName>
    <definedName name="ооо" hidden="1">{#N/A,#N/A,FALSE,"Вып.доходы"}</definedName>
    <definedName name="ор" localSheetId="0" hidden="1">{#N/A,#N/A,FALSE,"Вып.доходы"}</definedName>
    <definedName name="ор" localSheetId="1" hidden="1">{#N/A,#N/A,FALSE,"Вып.доходы"}</definedName>
    <definedName name="ор" localSheetId="3" hidden="1">{#N/A,#N/A,FALSE,"Вып.доходы"}</definedName>
    <definedName name="ор" localSheetId="4" hidden="1">{#N/A,#N/A,FALSE,"Вып.доходы"}</definedName>
    <definedName name="ор" hidden="1">{#N/A,#N/A,FALSE,"Вып.доходы"}</definedName>
    <definedName name="орв" localSheetId="0" hidden="1">{#N/A,#N/A,FALSE,"Вып.доходы"}</definedName>
    <definedName name="орв" localSheetId="1" hidden="1">{#N/A,#N/A,FALSE,"Вып.доходы"}</definedName>
    <definedName name="орв" localSheetId="3" hidden="1">{#N/A,#N/A,FALSE,"Вып.доходы"}</definedName>
    <definedName name="орв" localSheetId="4" hidden="1">{#N/A,#N/A,FALSE,"Вып.доходы"}</definedName>
    <definedName name="орв" hidden="1">{#N/A,#N/A,FALSE,"Вып.доходы"}</definedName>
    <definedName name="орм" localSheetId="0" hidden="1">{#N/A,#N/A,FALSE,"Вып.доходы"}</definedName>
    <definedName name="орм" localSheetId="1" hidden="1">{#N/A,#N/A,FALSE,"Вып.доходы"}</definedName>
    <definedName name="орм" localSheetId="3" hidden="1">{#N/A,#N/A,FALSE,"Вып.доходы"}</definedName>
    <definedName name="орм" localSheetId="4" hidden="1">{#N/A,#N/A,FALSE,"Вып.доходы"}</definedName>
    <definedName name="орм" hidden="1">{#N/A,#N/A,FALSE,"Вып.доходы"}</definedName>
    <definedName name="ощ" localSheetId="0" hidden="1">{#N/A,#N/A,FALSE,"Вып.доходы"}</definedName>
    <definedName name="ощ" localSheetId="1" hidden="1">{#N/A,#N/A,FALSE,"Вып.доходы"}</definedName>
    <definedName name="ощ" localSheetId="3" hidden="1">{#N/A,#N/A,FALSE,"Вып.доходы"}</definedName>
    <definedName name="ощ" localSheetId="4" hidden="1">{#N/A,#N/A,FALSE,"Вып.доходы"}</definedName>
    <definedName name="ощ" hidden="1">{#N/A,#N/A,FALSE,"Вып.доходы"}</definedName>
    <definedName name="п" localSheetId="0" hidden="1">{#N/A,#N/A,FALSE,"Вып.доходы"}</definedName>
    <definedName name="п" localSheetId="1" hidden="1">{#N/A,#N/A,FALSE,"Вып.доходы"}</definedName>
    <definedName name="п" localSheetId="3" hidden="1">{#N/A,#N/A,FALSE,"Вып.доходы"}</definedName>
    <definedName name="п" localSheetId="4" hidden="1">{#N/A,#N/A,FALSE,"Вып.доходы"}</definedName>
    <definedName name="п" hidden="1">{#N/A,#N/A,FALSE,"Вып.доходы"}</definedName>
    <definedName name="па" localSheetId="0" hidden="1">{#N/A,#N/A,FALSE,"Вып.доходы"}</definedName>
    <definedName name="па" localSheetId="1" hidden="1">{#N/A,#N/A,FALSE,"Вып.доходы"}</definedName>
    <definedName name="па" localSheetId="3" hidden="1">{#N/A,#N/A,FALSE,"Вып.доходы"}</definedName>
    <definedName name="па" localSheetId="4" hidden="1">{#N/A,#N/A,FALSE,"Вып.доходы"}</definedName>
    <definedName name="па" hidden="1">{#N/A,#N/A,FALSE,"Вып.доходы"}</definedName>
    <definedName name="пас" localSheetId="0" hidden="1">{#N/A,#N/A,FALSE,"Вып.доходы"}</definedName>
    <definedName name="пас" localSheetId="1" hidden="1">{#N/A,#N/A,FALSE,"Вып.доходы"}</definedName>
    <definedName name="пас" localSheetId="3" hidden="1">{#N/A,#N/A,FALSE,"Вып.доходы"}</definedName>
    <definedName name="пас" localSheetId="4" hidden="1">{#N/A,#N/A,FALSE,"Вып.доходы"}</definedName>
    <definedName name="пас" hidden="1">{#N/A,#N/A,FALSE,"Вып.доходы"}</definedName>
    <definedName name="пго" localSheetId="0" hidden="1">{#N/A,#N/A,FALSE,"Вып.доходы"}</definedName>
    <definedName name="пго" localSheetId="1" hidden="1">{#N/A,#N/A,FALSE,"Вып.доходы"}</definedName>
    <definedName name="пго" localSheetId="3" hidden="1">{#N/A,#N/A,FALSE,"Вып.доходы"}</definedName>
    <definedName name="пго" localSheetId="4" hidden="1">{#N/A,#N/A,FALSE,"Вып.доходы"}</definedName>
    <definedName name="пго" hidden="1">{#N/A,#N/A,FALSE,"Вып.доходы"}</definedName>
    <definedName name="пмн7" localSheetId="0" hidden="1">{#N/A,#N/A,FALSE,"Вып.доходы"}</definedName>
    <definedName name="пмн7" localSheetId="1" hidden="1">{#N/A,#N/A,FALSE,"Вып.доходы"}</definedName>
    <definedName name="пмн7" localSheetId="3" hidden="1">{#N/A,#N/A,FALSE,"Вып.доходы"}</definedName>
    <definedName name="пмн7" localSheetId="4" hidden="1">{#N/A,#N/A,FALSE,"Вып.доходы"}</definedName>
    <definedName name="пмн7" hidden="1">{#N/A,#N/A,FALSE,"Вып.доходы"}</definedName>
    <definedName name="пп" localSheetId="0" hidden="1">{#N/A,#N/A,FALSE,"Вып.доходы"}</definedName>
    <definedName name="пп" localSheetId="1" hidden="1">{#N/A,#N/A,FALSE,"Вып.доходы"}</definedName>
    <definedName name="пп" localSheetId="3" hidden="1">{#N/A,#N/A,FALSE,"Вып.доходы"}</definedName>
    <definedName name="пп" localSheetId="4" hidden="1">{#N/A,#N/A,FALSE,"Вып.доходы"}</definedName>
    <definedName name="пп" hidden="1">{#N/A,#N/A,FALSE,"Вып.доходы"}</definedName>
    <definedName name="пр" localSheetId="0" hidden="1">{#N/A,#N/A,FALSE,"Вып.доходы"}</definedName>
    <definedName name="пр" localSheetId="1" hidden="1">{#N/A,#N/A,FALSE,"Вып.доходы"}</definedName>
    <definedName name="пр" localSheetId="3" hidden="1">{#N/A,#N/A,FALSE,"Вып.доходы"}</definedName>
    <definedName name="пр" localSheetId="4" hidden="1">{#N/A,#N/A,FALSE,"Вып.доходы"}</definedName>
    <definedName name="пр" hidden="1">{#N/A,#N/A,FALSE,"Вып.доходы"}</definedName>
    <definedName name="приложение" localSheetId="0" hidden="1">{#N/A,#N/A,FALSE,"Вып.доходы"}</definedName>
    <definedName name="приложение" localSheetId="1" hidden="1">{#N/A,#N/A,FALSE,"Вып.доходы"}</definedName>
    <definedName name="приложение" localSheetId="4" hidden="1">{#N/A,#N/A,FALSE,"Вып.доходы"}</definedName>
    <definedName name="приложение" hidden="1">{#N/A,#N/A,FALSE,"Вып.доходы"}</definedName>
    <definedName name="прм" localSheetId="0" hidden="1">{#N/A,#N/A,FALSE,"Вып.доходы"}</definedName>
    <definedName name="прм" localSheetId="1" hidden="1">{#N/A,#N/A,FALSE,"Вып.доходы"}</definedName>
    <definedName name="прм" localSheetId="3" hidden="1">{#N/A,#N/A,FALSE,"Вып.доходы"}</definedName>
    <definedName name="прм" localSheetId="4" hidden="1">{#N/A,#N/A,FALSE,"Вып.доходы"}</definedName>
    <definedName name="прм" hidden="1">{#N/A,#N/A,FALSE,"Вып.доходы"}</definedName>
    <definedName name="про" localSheetId="0" hidden="1">{#N/A,#N/A,FALSE,"Вып.доходы"}</definedName>
    <definedName name="про" localSheetId="1" hidden="1">{#N/A,#N/A,FALSE,"Вып.доходы"}</definedName>
    <definedName name="про" localSheetId="3" hidden="1">{#N/A,#N/A,FALSE,"Вып.доходы"}</definedName>
    <definedName name="про" localSheetId="4" hidden="1">{#N/A,#N/A,FALSE,"Вып.доходы"}</definedName>
    <definedName name="про" hidden="1">{#N/A,#N/A,FALSE,"Вып.доходы"}</definedName>
    <definedName name="пру" localSheetId="0" hidden="1">{#N/A,#N/A,FALSE,"Вып.доходы"}</definedName>
    <definedName name="пру" localSheetId="1" hidden="1">{#N/A,#N/A,FALSE,"Вып.доходы"}</definedName>
    <definedName name="пру" localSheetId="3" hidden="1">{#N/A,#N/A,FALSE,"Вып.доходы"}</definedName>
    <definedName name="пру" localSheetId="4" hidden="1">{#N/A,#N/A,FALSE,"Вып.доходы"}</definedName>
    <definedName name="пру" hidden="1">{#N/A,#N/A,FALSE,"Вып.доходы"}</definedName>
    <definedName name="р" localSheetId="0" hidden="1">{#N/A,#N/A,FALSE,"Вып.доходы"}</definedName>
    <definedName name="р" localSheetId="1" hidden="1">{#N/A,#N/A,FALSE,"Вып.доходы"}</definedName>
    <definedName name="р" localSheetId="3" hidden="1">{#N/A,#N/A,FALSE,"Вып.доходы"}</definedName>
    <definedName name="р" localSheetId="4" hidden="1">{#N/A,#N/A,FALSE,"Вып.доходы"}</definedName>
    <definedName name="р" hidden="1">{#N/A,#N/A,FALSE,"Вып.доходы"}</definedName>
    <definedName name="рло" localSheetId="0" hidden="1">{#N/A,#N/A,FALSE,"Вып.доходы"}</definedName>
    <definedName name="рло" localSheetId="1" hidden="1">{#N/A,#N/A,FALSE,"Вып.доходы"}</definedName>
    <definedName name="рло" localSheetId="3" hidden="1">{#N/A,#N/A,FALSE,"Вып.доходы"}</definedName>
    <definedName name="рло" localSheetId="4" hidden="1">{#N/A,#N/A,FALSE,"Вып.доходы"}</definedName>
    <definedName name="рло" hidden="1">{#N/A,#N/A,FALSE,"Вып.доходы"}</definedName>
    <definedName name="ро" localSheetId="0" hidden="1">{#N/A,#N/A,FALSE,"Вып.доходы"}</definedName>
    <definedName name="ро" localSheetId="1" hidden="1">{#N/A,#N/A,FALSE,"Вып.доходы"}</definedName>
    <definedName name="ро" localSheetId="3" hidden="1">{#N/A,#N/A,FALSE,"Вып.доходы"}</definedName>
    <definedName name="ро" localSheetId="4" hidden="1">{#N/A,#N/A,FALSE,"Вып.доходы"}</definedName>
    <definedName name="ро" hidden="1">{#N/A,#N/A,FALSE,"Вып.доходы"}</definedName>
    <definedName name="рош" localSheetId="0" hidden="1">{#N/A,#N/A,FALSE,"Вып.доходы"}</definedName>
    <definedName name="рош" localSheetId="1" hidden="1">{#N/A,#N/A,FALSE,"Вып.доходы"}</definedName>
    <definedName name="рош" localSheetId="3" hidden="1">{#N/A,#N/A,FALSE,"Вып.доходы"}</definedName>
    <definedName name="рош" localSheetId="4" hidden="1">{#N/A,#N/A,FALSE,"Вып.доходы"}</definedName>
    <definedName name="рош" hidden="1">{#N/A,#N/A,FALSE,"Вып.доходы"}</definedName>
    <definedName name="рпве" localSheetId="0" hidden="1">{#N/A,#N/A,FALSE,"Вып.доходы"}</definedName>
    <definedName name="рпве" localSheetId="1" hidden="1">{#N/A,#N/A,FALSE,"Вып.доходы"}</definedName>
    <definedName name="рпве" localSheetId="3" hidden="1">{#N/A,#N/A,FALSE,"Вып.доходы"}</definedName>
    <definedName name="рпве" localSheetId="4" hidden="1">{#N/A,#N/A,FALSE,"Вып.доходы"}</definedName>
    <definedName name="рпве" hidden="1">{#N/A,#N/A,FALSE,"Вып.доходы"}</definedName>
    <definedName name="рпм" localSheetId="0" hidden="1">{#N/A,#N/A,FALSE,"Вып.доходы"}</definedName>
    <definedName name="рпм" localSheetId="1" hidden="1">{#N/A,#N/A,FALSE,"Вып.доходы"}</definedName>
    <definedName name="рпм" localSheetId="3" hidden="1">{#N/A,#N/A,FALSE,"Вып.доходы"}</definedName>
    <definedName name="рпм" localSheetId="4" hidden="1">{#N/A,#N/A,FALSE,"Вып.доходы"}</definedName>
    <definedName name="рпм" hidden="1">{#N/A,#N/A,FALSE,"Вып.доходы"}</definedName>
    <definedName name="рр" localSheetId="0" hidden="1">{#N/A,#N/A,FALSE,"Вып.доходы"}</definedName>
    <definedName name="рр" localSheetId="1" hidden="1">{#N/A,#N/A,FALSE,"Вып.доходы"}</definedName>
    <definedName name="рр" localSheetId="3" hidden="1">{#N/A,#N/A,FALSE,"Вып.доходы"}</definedName>
    <definedName name="рр" localSheetId="4" hidden="1">{#N/A,#N/A,FALSE,"Вып.доходы"}</definedName>
    <definedName name="рр" hidden="1">{#N/A,#N/A,FALSE,"Вып.доходы"}</definedName>
    <definedName name="рш85" localSheetId="0" hidden="1">{#N/A,#N/A,FALSE,"Вып.доходы"}</definedName>
    <definedName name="рш85" localSheetId="1" hidden="1">{#N/A,#N/A,FALSE,"Вып.доходы"}</definedName>
    <definedName name="рш85" localSheetId="3" hidden="1">{#N/A,#N/A,FALSE,"Вып.доходы"}</definedName>
    <definedName name="рш85" localSheetId="4" hidden="1">{#N/A,#N/A,FALSE,"Вып.доходы"}</definedName>
    <definedName name="рш85" hidden="1">{#N/A,#N/A,FALSE,"Вып.доходы"}</definedName>
    <definedName name="с" localSheetId="0" hidden="1">{#N/A,#N/A,FALSE,"Вып.доходы"}</definedName>
    <definedName name="с" localSheetId="1" hidden="1">{#N/A,#N/A,FALSE,"Вып.доходы"}</definedName>
    <definedName name="с" localSheetId="3" hidden="1">{#N/A,#N/A,FALSE,"Вып.доходы"}</definedName>
    <definedName name="с" localSheetId="4" hidden="1">{#N/A,#N/A,FALSE,"Вып.доходы"}</definedName>
    <definedName name="с" hidden="1">{#N/A,#N/A,FALSE,"Вып.доходы"}</definedName>
    <definedName name="саен" localSheetId="0" hidden="1">{#N/A,#N/A,FALSE,"Вып.доходы"}</definedName>
    <definedName name="саен" localSheetId="1" hidden="1">{#N/A,#N/A,FALSE,"Вып.доходы"}</definedName>
    <definedName name="саен" localSheetId="3" hidden="1">{#N/A,#N/A,FALSE,"Вып.доходы"}</definedName>
    <definedName name="саен" localSheetId="4" hidden="1">{#N/A,#N/A,FALSE,"Вып.доходы"}</definedName>
    <definedName name="саен" hidden="1">{#N/A,#N/A,FALSE,"Вып.доходы"}</definedName>
    <definedName name="саи" localSheetId="0" hidden="1">{#N/A,#N/A,FALSE,"Вып.доходы"}</definedName>
    <definedName name="саи" localSheetId="1" hidden="1">{#N/A,#N/A,FALSE,"Вып.доходы"}</definedName>
    <definedName name="саи" localSheetId="3" hidden="1">{#N/A,#N/A,FALSE,"Вып.доходы"}</definedName>
    <definedName name="саи" localSheetId="4" hidden="1">{#N/A,#N/A,FALSE,"Вып.доходы"}</definedName>
    <definedName name="саи" hidden="1">{#N/A,#N/A,FALSE,"Вып.доходы"}</definedName>
    <definedName name="сбе" localSheetId="0" hidden="1">{#N/A,#N/A,FALSE,"Вып.доходы"}</definedName>
    <definedName name="сбе" localSheetId="1" hidden="1">{#N/A,#N/A,FALSE,"Вып.доходы"}</definedName>
    <definedName name="сбе" localSheetId="3" hidden="1">{#N/A,#N/A,FALSE,"Вып.доходы"}</definedName>
    <definedName name="сбе" localSheetId="4" hidden="1">{#N/A,#N/A,FALSE,"Вып.доходы"}</definedName>
    <definedName name="сбе" hidden="1">{#N/A,#N/A,FALSE,"Вып.доходы"}</definedName>
    <definedName name="се" localSheetId="0" hidden="1">{#N/A,#N/A,FALSE,"Вып.доходы"}</definedName>
    <definedName name="се" localSheetId="1" hidden="1">{#N/A,#N/A,FALSE,"Вып.доходы"}</definedName>
    <definedName name="се" localSheetId="3" hidden="1">{#N/A,#N/A,FALSE,"Вып.доходы"}</definedName>
    <definedName name="се" localSheetId="4" hidden="1">{#N/A,#N/A,FALSE,"Вып.доходы"}</definedName>
    <definedName name="се" hidden="1">{#N/A,#N/A,FALSE,"Вып.доходы"}</definedName>
    <definedName name="см" localSheetId="0" hidden="1">{#N/A,#N/A,FALSE,"Вып.доходы"}</definedName>
    <definedName name="см" localSheetId="1" hidden="1">{#N/A,#N/A,FALSE,"Вып.доходы"}</definedName>
    <definedName name="см" localSheetId="3" hidden="1">{#N/A,#N/A,FALSE,"Вып.доходы"}</definedName>
    <definedName name="см" localSheetId="4" hidden="1">{#N/A,#N/A,FALSE,"Вып.доходы"}</definedName>
    <definedName name="см" hidden="1">{#N/A,#N/A,FALSE,"Вып.доходы"}</definedName>
    <definedName name="т" localSheetId="0" hidden="1">{#N/A,#N/A,FALSE,"Вып.доходы"}</definedName>
    <definedName name="т" localSheetId="1" hidden="1">{#N/A,#N/A,FALSE,"Вып.доходы"}</definedName>
    <definedName name="т" localSheetId="3" hidden="1">{#N/A,#N/A,FALSE,"Вып.доходы"}</definedName>
    <definedName name="т" localSheetId="4" hidden="1">{#N/A,#N/A,FALSE,"Вып.доходы"}</definedName>
    <definedName name="т" hidden="1">{#N/A,#N/A,FALSE,"Вып.доходы"}</definedName>
    <definedName name="т5" localSheetId="0" hidden="1">{#N/A,#N/A,FALSE,"Вып.доходы"}</definedName>
    <definedName name="т5" localSheetId="1" hidden="1">{#N/A,#N/A,FALSE,"Вып.доходы"}</definedName>
    <definedName name="т5" localSheetId="3" hidden="1">{#N/A,#N/A,FALSE,"Вып.доходы"}</definedName>
    <definedName name="т5" localSheetId="4" hidden="1">{#N/A,#N/A,FALSE,"Вып.доходы"}</definedName>
    <definedName name="т5" hidden="1">{#N/A,#N/A,FALSE,"Вып.доходы"}</definedName>
    <definedName name="тш" localSheetId="0" hidden="1">{#N/A,#N/A,FALSE,"Вып.доходы"}</definedName>
    <definedName name="тш" localSheetId="1" hidden="1">{#N/A,#N/A,FALSE,"Вып.доходы"}</definedName>
    <definedName name="тш" localSheetId="3" hidden="1">{#N/A,#N/A,FALSE,"Вып.доходы"}</definedName>
    <definedName name="тш" localSheetId="4" hidden="1">{#N/A,#N/A,FALSE,"Вып.доходы"}</definedName>
    <definedName name="тш" hidden="1">{#N/A,#N/A,FALSE,"Вып.доходы"}</definedName>
    <definedName name="ть" localSheetId="0" hidden="1">{#N/A,#N/A,FALSE,"Вып.доходы"}</definedName>
    <definedName name="ть" localSheetId="1" hidden="1">{#N/A,#N/A,FALSE,"Вып.доходы"}</definedName>
    <definedName name="ть" localSheetId="3" hidden="1">{#N/A,#N/A,FALSE,"Вып.доходы"}</definedName>
    <definedName name="ть" localSheetId="4" hidden="1">{#N/A,#N/A,FALSE,"Вып.доходы"}</definedName>
    <definedName name="ть" hidden="1">{#N/A,#N/A,FALSE,"Вып.доходы"}</definedName>
    <definedName name="у" localSheetId="0" hidden="1">{#N/A,#N/A,FALSE,"Вып.доходы"}</definedName>
    <definedName name="у" localSheetId="1" hidden="1">{#N/A,#N/A,FALSE,"Вып.доходы"}</definedName>
    <definedName name="у" localSheetId="3" hidden="1">{#N/A,#N/A,FALSE,"Вып.доходы"}</definedName>
    <definedName name="у" localSheetId="4" hidden="1">{#N/A,#N/A,FALSE,"Вып.доходы"}</definedName>
    <definedName name="у" hidden="1">{#N/A,#N/A,FALSE,"Вып.доходы"}</definedName>
    <definedName name="увыв" localSheetId="0" hidden="1">{#N/A,#N/A,FALSE,"Вып.доходы"}</definedName>
    <definedName name="увыв" localSheetId="1" hidden="1">{#N/A,#N/A,FALSE,"Вып.доходы"}</definedName>
    <definedName name="увыв" localSheetId="3" hidden="1">{#N/A,#N/A,FALSE,"Вып.доходы"}</definedName>
    <definedName name="увыв" localSheetId="4" hidden="1">{#N/A,#N/A,FALSE,"Вып.доходы"}</definedName>
    <definedName name="увыв" hidden="1">{#N/A,#N/A,FALSE,"Вып.доходы"}</definedName>
    <definedName name="укке" localSheetId="0" hidden="1">{#N/A,#N/A,FALSE,"Вып.доходы"}</definedName>
    <definedName name="укке" localSheetId="1" hidden="1">{#N/A,#N/A,FALSE,"Вып.доходы"}</definedName>
    <definedName name="укке" localSheetId="3" hidden="1">{#N/A,#N/A,FALSE,"Вып.доходы"}</definedName>
    <definedName name="укке" localSheetId="4" hidden="1">{#N/A,#N/A,FALSE,"Вып.доходы"}</definedName>
    <definedName name="укке" hidden="1">{#N/A,#N/A,FALSE,"Вып.доходы"}</definedName>
    <definedName name="укч" localSheetId="0" hidden="1">{#N/A,#N/A,FALSE,"Вып.доходы"}</definedName>
    <definedName name="укч" localSheetId="1" hidden="1">{#N/A,#N/A,FALSE,"Вып.доходы"}</definedName>
    <definedName name="укч" localSheetId="3" hidden="1">{#N/A,#N/A,FALSE,"Вып.доходы"}</definedName>
    <definedName name="укч" localSheetId="4" hidden="1">{#N/A,#N/A,FALSE,"Вып.доходы"}</definedName>
    <definedName name="укч" hidden="1">{#N/A,#N/A,FALSE,"Вып.доходы"}</definedName>
    <definedName name="уук" localSheetId="0" hidden="1">{#N/A,#N/A,FALSE,"Вып.доходы"}</definedName>
    <definedName name="уук" localSheetId="1" hidden="1">{#N/A,#N/A,FALSE,"Вып.доходы"}</definedName>
    <definedName name="уук" localSheetId="3" hidden="1">{#N/A,#N/A,FALSE,"Вып.доходы"}</definedName>
    <definedName name="уук" localSheetId="4" hidden="1">{#N/A,#N/A,FALSE,"Вып.доходы"}</definedName>
    <definedName name="уук" hidden="1">{#N/A,#N/A,FALSE,"Вып.доходы"}</definedName>
    <definedName name="уц" localSheetId="0" hidden="1">{#N/A,#N/A,FALSE,"Вып.доходы"}</definedName>
    <definedName name="уц" localSheetId="1" hidden="1">{#N/A,#N/A,FALSE,"Вып.доходы"}</definedName>
    <definedName name="уц" localSheetId="3" hidden="1">{#N/A,#N/A,FALSE,"Вып.доходы"}</definedName>
    <definedName name="уц" localSheetId="4" hidden="1">{#N/A,#N/A,FALSE,"Вып.доходы"}</definedName>
    <definedName name="уц" hidden="1">{#N/A,#N/A,FALSE,"Вып.доходы"}</definedName>
    <definedName name="уы" localSheetId="0" hidden="1">{#N/A,#N/A,FALSE,"Вып.доходы"}</definedName>
    <definedName name="уы" localSheetId="1" hidden="1">{#N/A,#N/A,FALSE,"Вып.доходы"}</definedName>
    <definedName name="уы" localSheetId="3" hidden="1">{#N/A,#N/A,FALSE,"Вып.доходы"}</definedName>
    <definedName name="уы" localSheetId="4" hidden="1">{#N/A,#N/A,FALSE,"Вып.доходы"}</definedName>
    <definedName name="уы" hidden="1">{#N/A,#N/A,FALSE,"Вып.доходы"}</definedName>
    <definedName name="уыепыиртпвао" localSheetId="4" hidden="1">{#N/A,#N/A,FALSE,"Вып.доходы"}</definedName>
    <definedName name="уыепыиртпвао" hidden="1">{#N/A,#N/A,FALSE,"Вып.доходы"}</definedName>
    <definedName name="функ" localSheetId="0" hidden="1">{#N/A,#N/A,FALSE,"Вып.доходы"}</definedName>
    <definedName name="функ" localSheetId="1" hidden="1">{#N/A,#N/A,FALSE,"Вып.доходы"}</definedName>
    <definedName name="функ" localSheetId="3" hidden="1">{#N/A,#N/A,FALSE,"Вып.доходы"}</definedName>
    <definedName name="функ" localSheetId="4" hidden="1">{#N/A,#N/A,FALSE,"Вып.доходы"}</definedName>
    <definedName name="функ" hidden="1">{#N/A,#N/A,FALSE,"Вып.доходы"}</definedName>
    <definedName name="фф" localSheetId="0" hidden="1">{#N/A,#N/A,FALSE,"Вып.доходы"}</definedName>
    <definedName name="фф" localSheetId="1" hidden="1">{#N/A,#N/A,FALSE,"Вып.доходы"}</definedName>
    <definedName name="фф" localSheetId="3" hidden="1">{#N/A,#N/A,FALSE,"Вып.доходы"}</definedName>
    <definedName name="фф" localSheetId="4" hidden="1">{#N/A,#N/A,FALSE,"Вып.доходы"}</definedName>
    <definedName name="фф" hidden="1">{#N/A,#N/A,FALSE,"Вып.доходы"}</definedName>
    <definedName name="х" localSheetId="0" hidden="1">{#N/A,#N/A,FALSE,"Вып.доходы"}</definedName>
    <definedName name="х" localSheetId="1" hidden="1">{#N/A,#N/A,FALSE,"Вып.доходы"}</definedName>
    <definedName name="х" localSheetId="3" hidden="1">{#N/A,#N/A,FALSE,"Вып.доходы"}</definedName>
    <definedName name="х" localSheetId="4" hidden="1">{#N/A,#N/A,FALSE,"Вып.доходы"}</definedName>
    <definedName name="х" hidden="1">{#N/A,#N/A,FALSE,"Вып.доходы"}</definedName>
    <definedName name="хг" localSheetId="0" hidden="1">{#N/A,#N/A,FALSE,"Вып.доходы"}</definedName>
    <definedName name="хг" localSheetId="1" hidden="1">{#N/A,#N/A,FALSE,"Вып.доходы"}</definedName>
    <definedName name="хг" localSheetId="3" hidden="1">{#N/A,#N/A,FALSE,"Вып.доходы"}</definedName>
    <definedName name="хг" localSheetId="4" hidden="1">{#N/A,#N/A,FALSE,"Вып.доходы"}</definedName>
    <definedName name="хг" hidden="1">{#N/A,#N/A,FALSE,"Вып.доходы"}</definedName>
    <definedName name="хз" localSheetId="0" hidden="1">{#N/A,#N/A,FALSE,"Вып.доходы"}</definedName>
    <definedName name="хз" localSheetId="1" hidden="1">{#N/A,#N/A,FALSE,"Вып.доходы"}</definedName>
    <definedName name="хз" localSheetId="3" hidden="1">{#N/A,#N/A,FALSE,"Вып.доходы"}</definedName>
    <definedName name="хз" localSheetId="4" hidden="1">{#N/A,#N/A,FALSE,"Вып.доходы"}</definedName>
    <definedName name="хз" hidden="1">{#N/A,#N/A,FALSE,"Вып.доходы"}</definedName>
    <definedName name="хъ" localSheetId="0" hidden="1">{#N/A,#N/A,FALSE,"Вып.доходы"}</definedName>
    <definedName name="хъ" localSheetId="1" hidden="1">{#N/A,#N/A,FALSE,"Вып.доходы"}</definedName>
    <definedName name="хъ" localSheetId="3" hidden="1">{#N/A,#N/A,FALSE,"Вып.доходы"}</definedName>
    <definedName name="хъ" localSheetId="4" hidden="1">{#N/A,#N/A,FALSE,"Вып.доходы"}</definedName>
    <definedName name="хъ" hidden="1">{#N/A,#N/A,FALSE,"Вып.доходы"}</definedName>
    <definedName name="ц" localSheetId="0" hidden="1">{#N/A,#N/A,FALSE,"Вып.доходы"}</definedName>
    <definedName name="ц" localSheetId="1" hidden="1">{#N/A,#N/A,FALSE,"Вып.доходы"}</definedName>
    <definedName name="ц" localSheetId="3" hidden="1">{#N/A,#N/A,FALSE,"Вып.доходы"}</definedName>
    <definedName name="ц" localSheetId="4" hidden="1">{#N/A,#N/A,FALSE,"Вып.доходы"}</definedName>
    <definedName name="ц" hidden="1">{#N/A,#N/A,FALSE,"Вып.доходы"}</definedName>
    <definedName name="цуеи" localSheetId="0" hidden="1">{#N/A,#N/A,FALSE,"Вып.доходы"}</definedName>
    <definedName name="цуеи" localSheetId="1" hidden="1">{#N/A,#N/A,FALSE,"Вып.доходы"}</definedName>
    <definedName name="цуеи" localSheetId="3" hidden="1">{#N/A,#N/A,FALSE,"Вып.доходы"}</definedName>
    <definedName name="цуеи" localSheetId="4" hidden="1">{#N/A,#N/A,FALSE,"Вып.доходы"}</definedName>
    <definedName name="цуеи" hidden="1">{#N/A,#N/A,FALSE,"Вып.доходы"}</definedName>
    <definedName name="цука" localSheetId="0" hidden="1">{#N/A,#N/A,FALSE,"Вып.доходы"}</definedName>
    <definedName name="цука" localSheetId="1" hidden="1">{#N/A,#N/A,FALSE,"Вып.доходы"}</definedName>
    <definedName name="цука" localSheetId="3" hidden="1">{#N/A,#N/A,FALSE,"Вып.доходы"}</definedName>
    <definedName name="цука" localSheetId="4" hidden="1">{#N/A,#N/A,FALSE,"Вып.доходы"}</definedName>
    <definedName name="цука" hidden="1">{#N/A,#N/A,FALSE,"Вып.доходы"}</definedName>
    <definedName name="цукц" localSheetId="0" hidden="1">{#N/A,#N/A,FALSE,"Вып.доходы"}</definedName>
    <definedName name="цукц" localSheetId="1" hidden="1">{#N/A,#N/A,FALSE,"Вып.доходы"}</definedName>
    <definedName name="цукц" localSheetId="3" hidden="1">{#N/A,#N/A,FALSE,"Вып.доходы"}</definedName>
    <definedName name="цукц" localSheetId="4" hidden="1">{#N/A,#N/A,FALSE,"Вып.доходы"}</definedName>
    <definedName name="цукц" hidden="1">{#N/A,#N/A,FALSE,"Вып.доходы"}</definedName>
    <definedName name="ч" localSheetId="0" hidden="1">{#N/A,#N/A,FALSE,"Вып.доходы"}</definedName>
    <definedName name="ч" localSheetId="1" hidden="1">{#N/A,#N/A,FALSE,"Вып.доходы"}</definedName>
    <definedName name="ч" localSheetId="3" hidden="1">{#N/A,#N/A,FALSE,"Вып.доходы"}</definedName>
    <definedName name="ч" localSheetId="4" hidden="1">{#N/A,#N/A,FALSE,"Вып.доходы"}</definedName>
    <definedName name="ч" hidden="1">{#N/A,#N/A,FALSE,"Вып.доходы"}</definedName>
    <definedName name="чваь" localSheetId="0" hidden="1">{#N/A,#N/A,FALSE,"Вып.доходы"}</definedName>
    <definedName name="чваь" localSheetId="1" hidden="1">{#N/A,#N/A,FALSE,"Вып.доходы"}</definedName>
    <definedName name="чваь" localSheetId="3" hidden="1">{#N/A,#N/A,FALSE,"Вып.доходы"}</definedName>
    <definedName name="чваь" localSheetId="4" hidden="1">{#N/A,#N/A,FALSE,"Вып.доходы"}</definedName>
    <definedName name="чваь" hidden="1">{#N/A,#N/A,FALSE,"Вып.доходы"}</definedName>
    <definedName name="чвб" localSheetId="0" hidden="1">{#N/A,#N/A,FALSE,"Вып.доходы"}</definedName>
    <definedName name="чвб" localSheetId="1" hidden="1">{#N/A,#N/A,FALSE,"Вып.доходы"}</definedName>
    <definedName name="чвб" localSheetId="3" hidden="1">{#N/A,#N/A,FALSE,"Вып.доходы"}</definedName>
    <definedName name="чвб" localSheetId="4" hidden="1">{#N/A,#N/A,FALSE,"Вып.доходы"}</definedName>
    <definedName name="чвб" hidden="1">{#N/A,#N/A,FALSE,"Вып.доходы"}</definedName>
    <definedName name="чкет" localSheetId="0" hidden="1">{#N/A,#N/A,FALSE,"Вып.доходы"}</definedName>
    <definedName name="чкет" localSheetId="1" hidden="1">{#N/A,#N/A,FALSE,"Вып.доходы"}</definedName>
    <definedName name="чкет" localSheetId="3" hidden="1">{#N/A,#N/A,FALSE,"Вып.доходы"}</definedName>
    <definedName name="чкет" localSheetId="4" hidden="1">{#N/A,#N/A,FALSE,"Вып.доходы"}</definedName>
    <definedName name="чкет" hidden="1">{#N/A,#N/A,FALSE,"Вып.доходы"}</definedName>
    <definedName name="чьь" localSheetId="0" hidden="1">{#N/A,#N/A,FALSE,"Вып.доходы"}</definedName>
    <definedName name="чьь" localSheetId="1" hidden="1">{#N/A,#N/A,FALSE,"Вып.доходы"}</definedName>
    <definedName name="чьь" localSheetId="3" hidden="1">{#N/A,#N/A,FALSE,"Вып.доходы"}</definedName>
    <definedName name="чьь" localSheetId="4" hidden="1">{#N/A,#N/A,FALSE,"Вып.доходы"}</definedName>
    <definedName name="чьь" hidden="1">{#N/A,#N/A,FALSE,"Вып.доходы"}</definedName>
    <definedName name="ш" localSheetId="0" hidden="1">{#N/A,#N/A,FALSE,"Вып.доходы"}</definedName>
    <definedName name="ш" localSheetId="1" hidden="1">{#N/A,#N/A,FALSE,"Вып.доходы"}</definedName>
    <definedName name="ш" localSheetId="3" hidden="1">{#N/A,#N/A,FALSE,"Вып.доходы"}</definedName>
    <definedName name="ш" localSheetId="4" hidden="1">{#N/A,#N/A,FALSE,"Вып.доходы"}</definedName>
    <definedName name="ш" hidden="1">{#N/A,#N/A,FALSE,"Вып.доходы"}</definedName>
    <definedName name="ш.щ" localSheetId="0" hidden="1">{#N/A,#N/A,FALSE,"Вып.доходы"}</definedName>
    <definedName name="ш.щ" localSheetId="1" hidden="1">{#N/A,#N/A,FALSE,"Вып.доходы"}</definedName>
    <definedName name="ш.щ" localSheetId="3" hidden="1">{#N/A,#N/A,FALSE,"Вып.доходы"}</definedName>
    <definedName name="ш.щ" localSheetId="4" hidden="1">{#N/A,#N/A,FALSE,"Вып.доходы"}</definedName>
    <definedName name="ш.щ" hidden="1">{#N/A,#N/A,FALSE,"Вып.доходы"}</definedName>
    <definedName name="шгш" localSheetId="0" hidden="1">{#N/A,#N/A,FALSE,"Вып.доходы"}</definedName>
    <definedName name="шгш" localSheetId="1" hidden="1">{#N/A,#N/A,FALSE,"Вып.доходы"}</definedName>
    <definedName name="шгш" localSheetId="3" hidden="1">{#N/A,#N/A,FALSE,"Вып.доходы"}</definedName>
    <definedName name="шгш" localSheetId="4" hidden="1">{#N/A,#N/A,FALSE,"Вып.доходы"}</definedName>
    <definedName name="шгш" hidden="1">{#N/A,#N/A,FALSE,"Вып.доходы"}</definedName>
    <definedName name="шдш" localSheetId="0" hidden="1">{#N/A,#N/A,FALSE,"Вып.доходы"}</definedName>
    <definedName name="шдш" localSheetId="1" hidden="1">{#N/A,#N/A,FALSE,"Вып.доходы"}</definedName>
    <definedName name="шдш" localSheetId="3" hidden="1">{#N/A,#N/A,FALSE,"Вып.доходы"}</definedName>
    <definedName name="шдш" localSheetId="4" hidden="1">{#N/A,#N/A,FALSE,"Вып.доходы"}</definedName>
    <definedName name="шдш" hidden="1">{#N/A,#N/A,FALSE,"Вып.доходы"}</definedName>
    <definedName name="шдщ" localSheetId="0" hidden="1">{#N/A,#N/A,FALSE,"Вып.доходы"}</definedName>
    <definedName name="шдщ" localSheetId="1" hidden="1">{#N/A,#N/A,FALSE,"Вып.доходы"}</definedName>
    <definedName name="шдщ" localSheetId="3" hidden="1">{#N/A,#N/A,FALSE,"Вып.доходы"}</definedName>
    <definedName name="шдщ" localSheetId="4" hidden="1">{#N/A,#N/A,FALSE,"Вып.доходы"}</definedName>
    <definedName name="шдщ" hidden="1">{#N/A,#N/A,FALSE,"Вып.доходы"}</definedName>
    <definedName name="шз" localSheetId="0" hidden="1">{#N/A,#N/A,FALSE,"Вып.доходы"}</definedName>
    <definedName name="шз" localSheetId="1" hidden="1">{#N/A,#N/A,FALSE,"Вып.доходы"}</definedName>
    <definedName name="шз" localSheetId="3" hidden="1">{#N/A,#N/A,FALSE,"Вып.доходы"}</definedName>
    <definedName name="шз" localSheetId="4" hidden="1">{#N/A,#N/A,FALSE,"Вып.доходы"}</definedName>
    <definedName name="шз" hidden="1">{#N/A,#N/A,FALSE,"Вып.доходы"}</definedName>
    <definedName name="шп" localSheetId="0" hidden="1">{#N/A,#N/A,FALSE,"Вып.доходы"}</definedName>
    <definedName name="шп" localSheetId="1" hidden="1">{#N/A,#N/A,FALSE,"Вып.доходы"}</definedName>
    <definedName name="шп" localSheetId="3" hidden="1">{#N/A,#N/A,FALSE,"Вып.доходы"}</definedName>
    <definedName name="шп" localSheetId="4" hidden="1">{#N/A,#N/A,FALSE,"Вып.доходы"}</definedName>
    <definedName name="шп" hidden="1">{#N/A,#N/A,FALSE,"Вып.доходы"}</definedName>
    <definedName name="шш" localSheetId="0" hidden="1">{#N/A,#N/A,FALSE,"Вып.доходы"}</definedName>
    <definedName name="шш" localSheetId="1" hidden="1">{#N/A,#N/A,FALSE,"Вып.доходы"}</definedName>
    <definedName name="шш" localSheetId="3" hidden="1">{#N/A,#N/A,FALSE,"Вып.доходы"}</definedName>
    <definedName name="шш" localSheetId="4" hidden="1">{#N/A,#N/A,FALSE,"Вып.доходы"}</definedName>
    <definedName name="шш" hidden="1">{#N/A,#N/A,FALSE,"Вып.доходы"}</definedName>
    <definedName name="шшг" localSheetId="0" hidden="1">{#N/A,#N/A,FALSE,"Вып.доходы"}</definedName>
    <definedName name="шшг" localSheetId="1" hidden="1">{#N/A,#N/A,FALSE,"Вып.доходы"}</definedName>
    <definedName name="шшг" localSheetId="3" hidden="1">{#N/A,#N/A,FALSE,"Вып.доходы"}</definedName>
    <definedName name="шшг" localSheetId="4" hidden="1">{#N/A,#N/A,FALSE,"Вып.доходы"}</definedName>
    <definedName name="шшг" hidden="1">{#N/A,#N/A,FALSE,"Вып.доходы"}</definedName>
    <definedName name="шщ" localSheetId="0" hidden="1">{#N/A,#N/A,FALSE,"Вып.доходы"}</definedName>
    <definedName name="шщ" localSheetId="1" hidden="1">{#N/A,#N/A,FALSE,"Вып.доходы"}</definedName>
    <definedName name="шщ" localSheetId="3" hidden="1">{#N/A,#N/A,FALSE,"Вып.доходы"}</definedName>
    <definedName name="шщ" localSheetId="4" hidden="1">{#N/A,#N/A,FALSE,"Вып.доходы"}</definedName>
    <definedName name="шщ" hidden="1">{#N/A,#N/A,FALSE,"Вып.доходы"}</definedName>
    <definedName name="шщдшг" localSheetId="0" hidden="1">{#N/A,#N/A,FALSE,"Вып.доходы"}</definedName>
    <definedName name="шщдшг" localSheetId="1" hidden="1">{#N/A,#N/A,FALSE,"Вып.доходы"}</definedName>
    <definedName name="шщдшг" localSheetId="3" hidden="1">{#N/A,#N/A,FALSE,"Вып.доходы"}</definedName>
    <definedName name="шщдшг" localSheetId="4" hidden="1">{#N/A,#N/A,FALSE,"Вып.доходы"}</definedName>
    <definedName name="шщдшг" hidden="1">{#N/A,#N/A,FALSE,"Вып.доходы"}</definedName>
    <definedName name="шющ" localSheetId="0" hidden="1">{#N/A,#N/A,FALSE,"Вып.доходы"}</definedName>
    <definedName name="шющ" localSheetId="1" hidden="1">{#N/A,#N/A,FALSE,"Вып.доходы"}</definedName>
    <definedName name="шющ" localSheetId="3" hidden="1">{#N/A,#N/A,FALSE,"Вып.доходы"}</definedName>
    <definedName name="шющ" localSheetId="4" hidden="1">{#N/A,#N/A,FALSE,"Вып.доходы"}</definedName>
    <definedName name="шющ" hidden="1">{#N/A,#N/A,FALSE,"Вып.доходы"}</definedName>
    <definedName name="щ" localSheetId="0" hidden="1">{#N/A,#N/A,FALSE,"Вып.доходы"}</definedName>
    <definedName name="щ" localSheetId="1" hidden="1">{#N/A,#N/A,FALSE,"Вып.доходы"}</definedName>
    <definedName name="щ" localSheetId="3" hidden="1">{#N/A,#N/A,FALSE,"Вып.доходы"}</definedName>
    <definedName name="щ" localSheetId="4" hidden="1">{#N/A,#N/A,FALSE,"Вып.доходы"}</definedName>
    <definedName name="щ" hidden="1">{#N/A,#N/A,FALSE,"Вып.доходы"}</definedName>
    <definedName name="щгш" localSheetId="0" hidden="1">{#N/A,#N/A,FALSE,"Вып.доходы"}</definedName>
    <definedName name="щгш" localSheetId="1" hidden="1">{#N/A,#N/A,FALSE,"Вып.доходы"}</definedName>
    <definedName name="щгш" localSheetId="3" hidden="1">{#N/A,#N/A,FALSE,"Вып.доходы"}</definedName>
    <definedName name="щгш" localSheetId="4" hidden="1">{#N/A,#N/A,FALSE,"Вып.доходы"}</definedName>
    <definedName name="щгш" hidden="1">{#N/A,#N/A,FALSE,"Вып.доходы"}</definedName>
    <definedName name="щз" localSheetId="0" hidden="1">{#N/A,#N/A,FALSE,"Вып.доходы"}</definedName>
    <definedName name="щз" localSheetId="1" hidden="1">{#N/A,#N/A,FALSE,"Вып.доходы"}</definedName>
    <definedName name="щз" localSheetId="3" hidden="1">{#N/A,#N/A,FALSE,"Вып.доходы"}</definedName>
    <definedName name="щз" localSheetId="4" hidden="1">{#N/A,#N/A,FALSE,"Вып.доходы"}</definedName>
    <definedName name="щз" hidden="1">{#N/A,#N/A,FALSE,"Вып.доходы"}</definedName>
    <definedName name="щзжщж" localSheetId="0" hidden="1">{#N/A,#N/A,FALSE,"Вып.доходы"}</definedName>
    <definedName name="щзжщж" localSheetId="1" hidden="1">{#N/A,#N/A,FALSE,"Вып.доходы"}</definedName>
    <definedName name="щзжщж" localSheetId="3" hidden="1">{#N/A,#N/A,FALSE,"Вып.доходы"}</definedName>
    <definedName name="щзжщж" localSheetId="4" hidden="1">{#N/A,#N/A,FALSE,"Вып.доходы"}</definedName>
    <definedName name="щзжщж" hidden="1">{#N/A,#N/A,FALSE,"Вып.доходы"}</definedName>
    <definedName name="щзщ" localSheetId="0" hidden="1">{#N/A,#N/A,FALSE,"Вып.доходы"}</definedName>
    <definedName name="щзщ" localSheetId="1" hidden="1">{#N/A,#N/A,FALSE,"Вып.доходы"}</definedName>
    <definedName name="щзщ" localSheetId="3" hidden="1">{#N/A,#N/A,FALSE,"Вып.доходы"}</definedName>
    <definedName name="щзщ" localSheetId="4" hidden="1">{#N/A,#N/A,FALSE,"Вып.доходы"}</definedName>
    <definedName name="щзщ" hidden="1">{#N/A,#N/A,FALSE,"Вып.доходы"}</definedName>
    <definedName name="щню.п" localSheetId="0" hidden="1">{#N/A,#N/A,FALSE,"Вып.доходы"}</definedName>
    <definedName name="щню.п" localSheetId="1" hidden="1">{#N/A,#N/A,FALSE,"Вып.доходы"}</definedName>
    <definedName name="щню.п" localSheetId="3" hidden="1">{#N/A,#N/A,FALSE,"Вып.доходы"}</definedName>
    <definedName name="щню.п" localSheetId="4" hidden="1">{#N/A,#N/A,FALSE,"Вып.доходы"}</definedName>
    <definedName name="щню.п" hidden="1">{#N/A,#N/A,FALSE,"Вып.доходы"}</definedName>
    <definedName name="щол" localSheetId="0" hidden="1">{#N/A,#N/A,FALSE,"Вып.доходы"}</definedName>
    <definedName name="щол" localSheetId="1" hidden="1">{#N/A,#N/A,FALSE,"Вып.доходы"}</definedName>
    <definedName name="щол" localSheetId="3" hidden="1">{#N/A,#N/A,FALSE,"Вып.доходы"}</definedName>
    <definedName name="щол" localSheetId="4" hidden="1">{#N/A,#N/A,FALSE,"Вып.доходы"}</definedName>
    <definedName name="щол" hidden="1">{#N/A,#N/A,FALSE,"Вып.доходы"}</definedName>
    <definedName name="щр" localSheetId="0" hidden="1">{#N/A,#N/A,FALSE,"Вып.доходы"}</definedName>
    <definedName name="щр" localSheetId="1" hidden="1">{#N/A,#N/A,FALSE,"Вып.доходы"}</definedName>
    <definedName name="щр" localSheetId="3" hidden="1">{#N/A,#N/A,FALSE,"Вып.доходы"}</definedName>
    <definedName name="щр" localSheetId="4" hidden="1">{#N/A,#N/A,FALSE,"Вып.доходы"}</definedName>
    <definedName name="щр" hidden="1">{#N/A,#N/A,FALSE,"Вып.доходы"}</definedName>
    <definedName name="щргш" localSheetId="0" hidden="1">{#N/A,#N/A,FALSE,"Вып.доходы"}</definedName>
    <definedName name="щргш" localSheetId="1" hidden="1">{#N/A,#N/A,FALSE,"Вып.доходы"}</definedName>
    <definedName name="щргш" localSheetId="3" hidden="1">{#N/A,#N/A,FALSE,"Вып.доходы"}</definedName>
    <definedName name="щргш" localSheetId="4" hidden="1">{#N/A,#N/A,FALSE,"Вып.доходы"}</definedName>
    <definedName name="щргш" hidden="1">{#N/A,#N/A,FALSE,"Вып.доходы"}</definedName>
    <definedName name="щш" localSheetId="0" hidden="1">{#N/A,#N/A,FALSE,"Вып.доходы"}</definedName>
    <definedName name="щш" localSheetId="1" hidden="1">{#N/A,#N/A,FALSE,"Вып.доходы"}</definedName>
    <definedName name="щш" localSheetId="3" hidden="1">{#N/A,#N/A,FALSE,"Вып.доходы"}</definedName>
    <definedName name="щш" localSheetId="4" hidden="1">{#N/A,#N/A,FALSE,"Вып.доходы"}</definedName>
    <definedName name="щш" hidden="1">{#N/A,#N/A,FALSE,"Вып.доходы"}</definedName>
    <definedName name="щшшщ" localSheetId="0" hidden="1">{#N/A,#N/A,FALSE,"Вып.доходы"}</definedName>
    <definedName name="щшшщ" localSheetId="1" hidden="1">{#N/A,#N/A,FALSE,"Вып.доходы"}</definedName>
    <definedName name="щшшщ" localSheetId="3" hidden="1">{#N/A,#N/A,FALSE,"Вып.доходы"}</definedName>
    <definedName name="щшшщ" localSheetId="4" hidden="1">{#N/A,#N/A,FALSE,"Вып.доходы"}</definedName>
    <definedName name="щшшщ" hidden="1">{#N/A,#N/A,FALSE,"Вып.доходы"}</definedName>
    <definedName name="щшщд" localSheetId="0" hidden="1">{#N/A,#N/A,FALSE,"Вып.доходы"}</definedName>
    <definedName name="щшщд" localSheetId="1" hidden="1">{#N/A,#N/A,FALSE,"Вып.доходы"}</definedName>
    <definedName name="щшщд" localSheetId="3" hidden="1">{#N/A,#N/A,FALSE,"Вып.доходы"}</definedName>
    <definedName name="щшщд" localSheetId="4" hidden="1">{#N/A,#N/A,FALSE,"Вып.доходы"}</definedName>
    <definedName name="щшщд" hidden="1">{#N/A,#N/A,FALSE,"Вып.доходы"}</definedName>
    <definedName name="щщ" localSheetId="0" hidden="1">{#N/A,#N/A,FALSE,"Вып.доходы"}</definedName>
    <definedName name="щщ" localSheetId="1" hidden="1">{#N/A,#N/A,FALSE,"Вып.доходы"}</definedName>
    <definedName name="щщ" localSheetId="3" hidden="1">{#N/A,#N/A,FALSE,"Вып.доходы"}</definedName>
    <definedName name="щщ" localSheetId="4" hidden="1">{#N/A,#N/A,FALSE,"Вып.доходы"}</definedName>
    <definedName name="щщ" hidden="1">{#N/A,#N/A,FALSE,"Вып.доходы"}</definedName>
    <definedName name="щю" localSheetId="0" hidden="1">{#N/A,#N/A,FALSE,"Вып.доходы"}</definedName>
    <definedName name="щю" localSheetId="1" hidden="1">{#N/A,#N/A,FALSE,"Вып.доходы"}</definedName>
    <definedName name="щю" localSheetId="3" hidden="1">{#N/A,#N/A,FALSE,"Вып.доходы"}</definedName>
    <definedName name="щю" localSheetId="4" hidden="1">{#N/A,#N/A,FALSE,"Вып.доходы"}</definedName>
    <definedName name="щю" hidden="1">{#N/A,#N/A,FALSE,"Вып.доходы"}</definedName>
    <definedName name="ы" localSheetId="0" hidden="1">{#N/A,#N/A,FALSE,"Вып.доходы"}</definedName>
    <definedName name="ы" localSheetId="1" hidden="1">{#N/A,#N/A,FALSE,"Вып.доходы"}</definedName>
    <definedName name="ы" localSheetId="3" hidden="1">{#N/A,#N/A,FALSE,"Вып.доходы"}</definedName>
    <definedName name="ы" localSheetId="4" hidden="1">{#N/A,#N/A,FALSE,"Вып.доходы"}</definedName>
    <definedName name="ы" hidden="1">{#N/A,#N/A,FALSE,"Вып.доходы"}</definedName>
    <definedName name="ыаыцпувыркоеплнлпирвапув" localSheetId="0" hidden="1">{#N/A,#N/A,FALSE,"Вып.доходы"}</definedName>
    <definedName name="ыаыцпувыркоеплнлпирвапув" localSheetId="1" hidden="1">{#N/A,#N/A,FALSE,"Вып.доходы"}</definedName>
    <definedName name="ыаыцпувыркоеплнлпирвапув" localSheetId="4" hidden="1">{#N/A,#N/A,FALSE,"Вып.доходы"}</definedName>
    <definedName name="ыаыцпувыркоеплнлпирвапув" hidden="1">{#N/A,#N/A,FALSE,"Вып.доходы"}</definedName>
    <definedName name="ывавтр" localSheetId="0" hidden="1">{#N/A,#N/A,FALSE,"Вып.доходы"}</definedName>
    <definedName name="ывавтр" localSheetId="1" hidden="1">{#N/A,#N/A,FALSE,"Вып.доходы"}</definedName>
    <definedName name="ывавтр" localSheetId="4" hidden="1">{#N/A,#N/A,FALSE,"Вып.доходы"}</definedName>
    <definedName name="ывавтр" hidden="1">{#N/A,#N/A,FALSE,"Вып.доходы"}</definedName>
    <definedName name="ывям" localSheetId="0" hidden="1">{#N/A,#N/A,FALSE,"Вып.доходы"}</definedName>
    <definedName name="ывям" localSheetId="1" hidden="1">{#N/A,#N/A,FALSE,"Вып.доходы"}</definedName>
    <definedName name="ывям" localSheetId="3" hidden="1">{#N/A,#N/A,FALSE,"Вып.доходы"}</definedName>
    <definedName name="ывям" localSheetId="4" hidden="1">{#N/A,#N/A,FALSE,"Вып.доходы"}</definedName>
    <definedName name="ывям" hidden="1">{#N/A,#N/A,FALSE,"Вып.доходы"}</definedName>
    <definedName name="ыоть" localSheetId="0" hidden="1">{#N/A,#N/A,FALSE,"Вып.доходы"}</definedName>
    <definedName name="ыоть" localSheetId="1" hidden="1">{#N/A,#N/A,FALSE,"Вып.доходы"}</definedName>
    <definedName name="ыоть" localSheetId="3" hidden="1">{#N/A,#N/A,FALSE,"Вып.доходы"}</definedName>
    <definedName name="ыоть" localSheetId="4" hidden="1">{#N/A,#N/A,FALSE,"Вып.доходы"}</definedName>
    <definedName name="ыоть" hidden="1">{#N/A,#N/A,FALSE,"Вып.доходы"}</definedName>
    <definedName name="ыцу" localSheetId="0" hidden="1">{#N/A,#N/A,FALSE,"Вып.доходы"}</definedName>
    <definedName name="ыцу" localSheetId="1" hidden="1">{#N/A,#N/A,FALSE,"Вып.доходы"}</definedName>
    <definedName name="ыцу" localSheetId="3" hidden="1">{#N/A,#N/A,FALSE,"Вып.доходы"}</definedName>
    <definedName name="ыцу" localSheetId="4" hidden="1">{#N/A,#N/A,FALSE,"Вып.доходы"}</definedName>
    <definedName name="ыцу" hidden="1">{#N/A,#N/A,FALSE,"Вып.доходы"}</definedName>
    <definedName name="ь" localSheetId="0" hidden="1">{#N/A,#N/A,FALSE,"Вып.доходы"}</definedName>
    <definedName name="ь" localSheetId="1" hidden="1">{#N/A,#N/A,FALSE,"Вып.доходы"}</definedName>
    <definedName name="ь" localSheetId="3" hidden="1">{#N/A,#N/A,FALSE,"Вып.доходы"}</definedName>
    <definedName name="ь" localSheetId="4" hidden="1">{#N/A,#N/A,FALSE,"Вып.доходы"}</definedName>
    <definedName name="ь" hidden="1">{#N/A,#N/A,FALSE,"Вып.доходы"}</definedName>
    <definedName name="ь6" localSheetId="0" hidden="1">{#N/A,#N/A,FALSE,"Вып.доходы"}</definedName>
    <definedName name="ь6" localSheetId="1" hidden="1">{#N/A,#N/A,FALSE,"Вып.доходы"}</definedName>
    <definedName name="ь6" localSheetId="3" hidden="1">{#N/A,#N/A,FALSE,"Вып.доходы"}</definedName>
    <definedName name="ь6" localSheetId="4" hidden="1">{#N/A,#N/A,FALSE,"Вып.доходы"}</definedName>
    <definedName name="ь6" hidden="1">{#N/A,#N/A,FALSE,"Вып.доходы"}</definedName>
    <definedName name="ь767" localSheetId="0" hidden="1">{#N/A,#N/A,FALSE,"Вып.доходы"}</definedName>
    <definedName name="ь767" localSheetId="1" hidden="1">{#N/A,#N/A,FALSE,"Вып.доходы"}</definedName>
    <definedName name="ь767" localSheetId="3" hidden="1">{#N/A,#N/A,FALSE,"Вып.доходы"}</definedName>
    <definedName name="ь767" localSheetId="4" hidden="1">{#N/A,#N/A,FALSE,"Вып.доходы"}</definedName>
    <definedName name="ь767" hidden="1">{#N/A,#N/A,FALSE,"Вып.доходы"}</definedName>
    <definedName name="ьб6" localSheetId="0" hidden="1">{#N/A,#N/A,FALSE,"Вып.доходы"}</definedName>
    <definedName name="ьб6" localSheetId="1" hidden="1">{#N/A,#N/A,FALSE,"Вып.доходы"}</definedName>
    <definedName name="ьб6" localSheetId="3" hidden="1">{#N/A,#N/A,FALSE,"Вып.доходы"}</definedName>
    <definedName name="ьб6" localSheetId="4" hidden="1">{#N/A,#N/A,FALSE,"Вып.доходы"}</definedName>
    <definedName name="ьб6" hidden="1">{#N/A,#N/A,FALSE,"Вып.доходы"}</definedName>
    <definedName name="ьтто" localSheetId="0" hidden="1">{#N/A,#N/A,FALSE,"Вып.доходы"}</definedName>
    <definedName name="ьтто" localSheetId="1" hidden="1">{#N/A,#N/A,FALSE,"Вып.доходы"}</definedName>
    <definedName name="ьтто" localSheetId="3" hidden="1">{#N/A,#N/A,FALSE,"Вып.доходы"}</definedName>
    <definedName name="ьтто" localSheetId="4" hidden="1">{#N/A,#N/A,FALSE,"Вып.доходы"}</definedName>
    <definedName name="ьтто" hidden="1">{#N/A,#N/A,FALSE,"Вып.доходы"}</definedName>
    <definedName name="э" localSheetId="0" hidden="1">{#N/A,#N/A,FALSE,"Вып.доходы"}</definedName>
    <definedName name="э" localSheetId="1" hidden="1">{#N/A,#N/A,FALSE,"Вып.доходы"}</definedName>
    <definedName name="э" localSheetId="3" hidden="1">{#N/A,#N/A,FALSE,"Вып.доходы"}</definedName>
    <definedName name="э" localSheetId="4" hidden="1">{#N/A,#N/A,FALSE,"Вып.доходы"}</definedName>
    <definedName name="э" hidden="1">{#N/A,#N/A,FALSE,"Вып.доходы"}</definedName>
    <definedName name="ээждь" localSheetId="0" hidden="1">{#N/A,#N/A,FALSE,"Вып.доходы"}</definedName>
    <definedName name="ээждь" localSheetId="1" hidden="1">{#N/A,#N/A,FALSE,"Вып.доходы"}</definedName>
    <definedName name="ээждь" localSheetId="3" hidden="1">{#N/A,#N/A,FALSE,"Вып.доходы"}</definedName>
    <definedName name="ээждь" localSheetId="4" hidden="1">{#N/A,#N/A,FALSE,"Вып.доходы"}</definedName>
    <definedName name="ээждь" hidden="1">{#N/A,#N/A,FALSE,"Вып.доходы"}</definedName>
    <definedName name="ю" localSheetId="0" hidden="1">{#N/A,#N/A,FALSE,"Вып.доходы"}</definedName>
    <definedName name="ю" localSheetId="1" hidden="1">{#N/A,#N/A,FALSE,"Вып.доходы"}</definedName>
    <definedName name="ю" localSheetId="3" hidden="1">{#N/A,#N/A,FALSE,"Вып.доходы"}</definedName>
    <definedName name="ю" localSheetId="4" hidden="1">{#N/A,#N/A,FALSE,"Вып.доходы"}</definedName>
    <definedName name="ю" hidden="1">{#N/A,#N/A,FALSE,"Вып.доходы"}</definedName>
    <definedName name="юдл" localSheetId="0" hidden="1">{#N/A,#N/A,FALSE,"Вып.доходы"}</definedName>
    <definedName name="юдл" localSheetId="1" hidden="1">{#N/A,#N/A,FALSE,"Вып.доходы"}</definedName>
    <definedName name="юдл" localSheetId="3" hidden="1">{#N/A,#N/A,FALSE,"Вып.доходы"}</definedName>
    <definedName name="юдл" localSheetId="4" hidden="1">{#N/A,#N/A,FALSE,"Вып.доходы"}</definedName>
    <definedName name="юдл" hidden="1">{#N/A,#N/A,FALSE,"Вып.доходы"}</definedName>
    <definedName name="юж" localSheetId="0" hidden="1">{#N/A,#N/A,FALSE,"Вып.доходы"}</definedName>
    <definedName name="юж" localSheetId="1" hidden="1">{#N/A,#N/A,FALSE,"Вып.доходы"}</definedName>
    <definedName name="юж" localSheetId="3" hidden="1">{#N/A,#N/A,FALSE,"Вып.доходы"}</definedName>
    <definedName name="юж" localSheetId="4" hidden="1">{#N/A,#N/A,FALSE,"Вып.доходы"}</definedName>
    <definedName name="юж" hidden="1">{#N/A,#N/A,FALSE,"Вып.доходы"}</definedName>
    <definedName name="юнг" localSheetId="0" hidden="1">{#N/A,#N/A,FALSE,"Вып.доходы"}</definedName>
    <definedName name="юнг" localSheetId="1" hidden="1">{#N/A,#N/A,FALSE,"Вып.доходы"}</definedName>
    <definedName name="юнг" localSheetId="3" hidden="1">{#N/A,#N/A,FALSE,"Вып.доходы"}</definedName>
    <definedName name="юнг" localSheetId="4" hidden="1">{#N/A,#N/A,FALSE,"Вып.доходы"}</definedName>
    <definedName name="юнг" hidden="1">{#N/A,#N/A,FALSE,"Вып.доходы"}</definedName>
    <definedName name="юю" localSheetId="0" hidden="1">{#N/A,#N/A,FALSE,"Вып.доходы"}</definedName>
    <definedName name="юю" localSheetId="1" hidden="1">{#N/A,#N/A,FALSE,"Вып.доходы"}</definedName>
    <definedName name="юю" localSheetId="3" hidden="1">{#N/A,#N/A,FALSE,"Вып.доходы"}</definedName>
    <definedName name="юю" localSheetId="4" hidden="1">{#N/A,#N/A,FALSE,"Вып.доходы"}</definedName>
    <definedName name="юю" hidden="1">{#N/A,#N/A,FALSE,"Вып.доходы"}</definedName>
    <definedName name="ял" localSheetId="0" hidden="1">{#N/A,#N/A,FALSE,"Вып.доходы"}</definedName>
    <definedName name="ял" localSheetId="1" hidden="1">{#N/A,#N/A,FALSE,"Вып.доходы"}</definedName>
    <definedName name="ял" localSheetId="3" hidden="1">{#N/A,#N/A,FALSE,"Вып.доходы"}</definedName>
    <definedName name="ял" localSheetId="4" hidden="1">{#N/A,#N/A,FALSE,"Вып.доходы"}</definedName>
    <definedName name="ял" hidden="1">{#N/A,#N/A,FALSE,"Вып.доходы"}</definedName>
    <definedName name="яыт" localSheetId="0" hidden="1">{#N/A,#N/A,FALSE,"Вып.доходы"}</definedName>
    <definedName name="яыт" localSheetId="1" hidden="1">{#N/A,#N/A,FALSE,"Вып.доходы"}</definedName>
    <definedName name="яыт" localSheetId="3" hidden="1">{#N/A,#N/A,FALSE,"Вып.доходы"}</definedName>
    <definedName name="яыт" localSheetId="4" hidden="1">{#N/A,#N/A,FALSE,"Вып.доходы"}</definedName>
    <definedName name="яыт" hidden="1">{#N/A,#N/A,FALSE,"Вып.доходы"}</definedName>
  </definedNames>
  <calcPr calcId="144525"/>
</workbook>
</file>

<file path=xl/calcChain.xml><?xml version="1.0" encoding="utf-8"?>
<calcChain xmlns="http://schemas.openxmlformats.org/spreadsheetml/2006/main">
  <c r="H45" i="36" l="1"/>
  <c r="H44" i="36"/>
  <c r="H46" i="36"/>
  <c r="H148" i="36"/>
  <c r="C28" i="43"/>
  <c r="C27" i="43"/>
  <c r="C25" i="43"/>
  <c r="C17" i="43"/>
  <c r="H43" i="45" l="1"/>
  <c r="H163" i="36" l="1"/>
  <c r="H66" i="36"/>
  <c r="C61" i="43"/>
  <c r="H64" i="45" l="1"/>
  <c r="G207" i="34"/>
  <c r="H238" i="36"/>
  <c r="H60" i="45" l="1"/>
  <c r="H66" i="45"/>
  <c r="H65" i="45" s="1"/>
  <c r="H63" i="45"/>
  <c r="H62" i="45"/>
  <c r="H61" i="45"/>
  <c r="H57" i="45"/>
  <c r="H56" i="45"/>
  <c r="H53" i="45"/>
  <c r="H52" i="45" s="1"/>
  <c r="H51" i="45"/>
  <c r="H48" i="45" s="1"/>
  <c r="H45" i="45"/>
  <c r="H44" i="45" s="1"/>
  <c r="H42" i="45"/>
  <c r="H40" i="45"/>
  <c r="H37" i="45"/>
  <c r="H36" i="45"/>
  <c r="C35" i="45"/>
  <c r="C36" i="45" s="1"/>
  <c r="H33" i="45"/>
  <c r="H30" i="45"/>
  <c r="H28" i="45"/>
  <c r="H17" i="45"/>
  <c r="H55" i="45" l="1"/>
  <c r="H16" i="45"/>
  <c r="H59" i="45"/>
  <c r="H67" i="45"/>
  <c r="C64" i="43" l="1"/>
  <c r="H231" i="36" l="1"/>
  <c r="H51" i="36" l="1"/>
  <c r="G214" i="34"/>
  <c r="H156" i="36"/>
  <c r="H137" i="36"/>
  <c r="H223" i="36"/>
  <c r="C54" i="43" l="1"/>
  <c r="G70" i="34" l="1"/>
  <c r="G65" i="34"/>
  <c r="G66" i="34"/>
  <c r="G67" i="34"/>
  <c r="G68" i="34"/>
  <c r="G69" i="34"/>
  <c r="G174" i="34" l="1"/>
  <c r="G168" i="34"/>
  <c r="G163" i="34"/>
  <c r="H155" i="36" l="1"/>
  <c r="G39" i="34" l="1"/>
  <c r="G41" i="34"/>
  <c r="G40" i="34" s="1"/>
  <c r="H48" i="36"/>
  <c r="C24" i="43" l="1"/>
  <c r="C39" i="44" l="1"/>
  <c r="C38" i="44" s="1"/>
  <c r="C27" i="44"/>
  <c r="C25" i="44"/>
  <c r="C24" i="44" s="1"/>
  <c r="C22" i="44"/>
  <c r="C20" i="44"/>
  <c r="C19" i="44"/>
  <c r="C59" i="43"/>
  <c r="C55" i="43"/>
  <c r="C51" i="43"/>
  <c r="C48" i="43"/>
  <c r="C45" i="43"/>
  <c r="C41" i="43"/>
  <c r="C39" i="43"/>
  <c r="C37" i="43"/>
  <c r="C35" i="43"/>
  <c r="C34" i="43"/>
  <c r="C33" i="43" s="1"/>
  <c r="C31" i="43"/>
  <c r="C29" i="43"/>
  <c r="C26" i="43"/>
  <c r="C19" i="43"/>
  <c r="C18" i="43" s="1"/>
  <c r="C16" i="43"/>
  <c r="C15" i="43" l="1"/>
  <c r="C44" i="43"/>
  <c r="C43" i="43" s="1"/>
  <c r="C66" i="43" l="1"/>
  <c r="C33" i="44"/>
  <c r="C32" i="44" s="1"/>
  <c r="C31" i="44" s="1"/>
  <c r="C30" i="44" s="1"/>
  <c r="G90" i="34" l="1"/>
  <c r="G89" i="34" s="1"/>
  <c r="G88" i="34" s="1"/>
  <c r="G154" i="34"/>
  <c r="H100" i="36"/>
  <c r="H99" i="36" s="1"/>
  <c r="H98" i="36" s="1"/>
  <c r="H97" i="36" s="1"/>
  <c r="G87" i="34" l="1"/>
  <c r="G86" i="34" s="1"/>
  <c r="G21" i="34"/>
  <c r="G151" i="34" l="1"/>
  <c r="H147" i="36" l="1"/>
  <c r="H222" i="36"/>
  <c r="H220" i="36" s="1"/>
  <c r="H28" i="36"/>
  <c r="H25" i="36" s="1"/>
  <c r="H24" i="36" s="1"/>
  <c r="G200" i="34"/>
  <c r="G199" i="34" s="1"/>
  <c r="G196" i="34" s="1"/>
  <c r="G195" i="34" s="1"/>
  <c r="G194" i="34" s="1"/>
  <c r="G145" i="34"/>
  <c r="G144" i="34" s="1"/>
  <c r="G123" i="34"/>
  <c r="G122" i="34" s="1"/>
  <c r="G105" i="34"/>
  <c r="G79" i="34"/>
  <c r="G78" i="34" s="1"/>
  <c r="G77" i="34" s="1"/>
  <c r="G76" i="34" s="1"/>
  <c r="G75" i="34" s="1"/>
  <c r="G74" i="34" s="1"/>
  <c r="G64" i="34"/>
  <c r="G63" i="34"/>
  <c r="G62" i="34" s="1"/>
  <c r="G61" i="34" s="1"/>
  <c r="G43" i="34"/>
  <c r="G42" i="34" s="1"/>
  <c r="G38" i="34"/>
  <c r="H73" i="36"/>
  <c r="H176" i="36"/>
  <c r="H175" i="36" s="1"/>
  <c r="H173" i="36"/>
  <c r="H172" i="36" s="1"/>
  <c r="H162" i="36"/>
  <c r="H161" i="36" s="1"/>
  <c r="H139" i="36"/>
  <c r="G121" i="34" s="1"/>
  <c r="G120" i="34" s="1"/>
  <c r="G131" i="34"/>
  <c r="H230" i="36"/>
  <c r="H227" i="36" s="1"/>
  <c r="H226" i="36" s="1"/>
  <c r="H225" i="36" s="1"/>
  <c r="H198" i="36"/>
  <c r="G175" i="34"/>
  <c r="H21" i="36"/>
  <c r="H20" i="36" s="1"/>
  <c r="H19" i="36" s="1"/>
  <c r="H18" i="36" s="1"/>
  <c r="H17" i="36" s="1"/>
  <c r="H34" i="36"/>
  <c r="H31" i="36" s="1"/>
  <c r="H30" i="36" s="1"/>
  <c r="H40" i="36"/>
  <c r="H37" i="36" s="1"/>
  <c r="H36" i="36" s="1"/>
  <c r="H50" i="36"/>
  <c r="H52" i="36"/>
  <c r="H54" i="36"/>
  <c r="H56" i="36"/>
  <c r="H58" i="36"/>
  <c r="H63" i="36"/>
  <c r="H65" i="36"/>
  <c r="H62" i="36" s="1"/>
  <c r="H61" i="36" s="1"/>
  <c r="H60" i="36" s="1"/>
  <c r="H71" i="36"/>
  <c r="H70" i="36" s="1"/>
  <c r="H81" i="36"/>
  <c r="H78" i="36" s="1"/>
  <c r="H77" i="36" s="1"/>
  <c r="H76" i="36" s="1"/>
  <c r="H89" i="36"/>
  <c r="H88" i="36" s="1"/>
  <c r="H87" i="36" s="1"/>
  <c r="H86" i="36" s="1"/>
  <c r="H85" i="36" s="1"/>
  <c r="H95" i="36"/>
  <c r="H94" i="36" s="1"/>
  <c r="H93" i="36" s="1"/>
  <c r="H107" i="36"/>
  <c r="H106" i="36" s="1"/>
  <c r="H105" i="36" s="1"/>
  <c r="H104" i="36" s="1"/>
  <c r="H103" i="36" s="1"/>
  <c r="H113" i="36"/>
  <c r="H115" i="36"/>
  <c r="H117" i="36"/>
  <c r="H129" i="36"/>
  <c r="H131" i="36"/>
  <c r="H136" i="36"/>
  <c r="H141" i="36"/>
  <c r="H140" i="36" s="1"/>
  <c r="H149" i="36"/>
  <c r="H157" i="36"/>
  <c r="H165" i="36"/>
  <c r="H164" i="36" s="1"/>
  <c r="H166" i="36"/>
  <c r="H168" i="36"/>
  <c r="H170" i="36"/>
  <c r="H183" i="36"/>
  <c r="H182" i="36" s="1"/>
  <c r="H188" i="36"/>
  <c r="H187" i="36" s="1"/>
  <c r="H190" i="36"/>
  <c r="H192" i="36"/>
  <c r="H196" i="36"/>
  <c r="H211" i="36"/>
  <c r="H213" i="36"/>
  <c r="H215" i="36"/>
  <c r="H228" i="36"/>
  <c r="H236" i="36"/>
  <c r="H235" i="36" s="1"/>
  <c r="H237" i="36"/>
  <c r="H244" i="36"/>
  <c r="H242" i="36" s="1"/>
  <c r="H241" i="36" s="1"/>
  <c r="H240" i="36" s="1"/>
  <c r="H239" i="36" s="1"/>
  <c r="H252" i="36"/>
  <c r="G221" i="34" s="1"/>
  <c r="G220" i="34" s="1"/>
  <c r="H253" i="36"/>
  <c r="G20" i="34"/>
  <c r="G17" i="34" s="1"/>
  <c r="G16" i="34" s="1"/>
  <c r="G33" i="34"/>
  <c r="G32" i="34" s="1"/>
  <c r="G45" i="34"/>
  <c r="G44" i="34" s="1"/>
  <c r="G46" i="34"/>
  <c r="G49" i="34"/>
  <c r="G48" i="34" s="1"/>
  <c r="G51" i="34"/>
  <c r="G50" i="34" s="1"/>
  <c r="G56" i="34"/>
  <c r="G55" i="34" s="1"/>
  <c r="G58" i="34"/>
  <c r="G57" i="34" s="1"/>
  <c r="G85" i="34"/>
  <c r="G84" i="34" s="1"/>
  <c r="G83" i="34" s="1"/>
  <c r="G82" i="34" s="1"/>
  <c r="G97" i="34"/>
  <c r="G96" i="34" s="1"/>
  <c r="G95" i="34" s="1"/>
  <c r="G94" i="34" s="1"/>
  <c r="G93" i="34" s="1"/>
  <c r="G92" i="34" s="1"/>
  <c r="G102" i="34"/>
  <c r="G104" i="34"/>
  <c r="G101" i="34" s="1"/>
  <c r="G100" i="34" s="1"/>
  <c r="G99" i="34" s="1"/>
  <c r="G98" i="34" s="1"/>
  <c r="G111" i="34"/>
  <c r="G110" i="34"/>
  <c r="G113" i="34"/>
  <c r="F118" i="34"/>
  <c r="G119" i="34"/>
  <c r="G118" i="34" s="1"/>
  <c r="G138" i="34"/>
  <c r="G137" i="34" s="1"/>
  <c r="G139" i="34"/>
  <c r="G147" i="34"/>
  <c r="G146" i="34" s="1"/>
  <c r="G149" i="34"/>
  <c r="G148" i="34" s="1"/>
  <c r="G150" i="34"/>
  <c r="G162" i="34"/>
  <c r="G164" i="34"/>
  <c r="G166" i="34"/>
  <c r="G169" i="34"/>
  <c r="G173" i="34"/>
  <c r="G172" i="34" s="1"/>
  <c r="G171" i="34" s="1"/>
  <c r="G180" i="34"/>
  <c r="G183" i="34"/>
  <c r="G182" i="34" s="1"/>
  <c r="G185" i="34"/>
  <c r="G184" i="34" s="1"/>
  <c r="G198" i="34"/>
  <c r="G197" i="34" s="1"/>
  <c r="G205" i="34"/>
  <c r="G204" i="34" s="1"/>
  <c r="G206" i="34"/>
  <c r="G213" i="34"/>
  <c r="G211" i="34" s="1"/>
  <c r="G210" i="34" s="1"/>
  <c r="G209" i="34" s="1"/>
  <c r="G208" i="34" s="1"/>
  <c r="G223" i="34"/>
  <c r="G222" i="34" s="1"/>
  <c r="H210" i="36"/>
  <c r="H209" i="36" s="1"/>
  <c r="H208" i="36" s="1"/>
  <c r="H207" i="36" s="1"/>
  <c r="H206" i="36" s="1"/>
  <c r="G153" i="34"/>
  <c r="G152" i="34" s="1"/>
  <c r="H112" i="36"/>
  <c r="H111" i="36"/>
  <c r="G27" i="34"/>
  <c r="G26" i="34" s="1"/>
  <c r="G192" i="34"/>
  <c r="G191" i="34" s="1"/>
  <c r="G190" i="34" s="1"/>
  <c r="G189" i="34" s="1"/>
  <c r="G188" i="34" s="1"/>
  <c r="G187" i="34" s="1"/>
  <c r="G130" i="34"/>
  <c r="G129" i="34" s="1"/>
  <c r="G128" i="34" s="1"/>
  <c r="G127" i="34" s="1"/>
  <c r="G126" i="34" s="1"/>
  <c r="G125" i="34" s="1"/>
  <c r="H219" i="36" l="1"/>
  <c r="H218" i="36" s="1"/>
  <c r="G109" i="34"/>
  <c r="G108" i="34" s="1"/>
  <c r="G107" i="34" s="1"/>
  <c r="G212" i="34"/>
  <c r="G161" i="34"/>
  <c r="G160" i="34" s="1"/>
  <c r="G159" i="34" s="1"/>
  <c r="G158" i="34" s="1"/>
  <c r="G37" i="34"/>
  <c r="G36" i="34" s="1"/>
  <c r="G35" i="34" s="1"/>
  <c r="H80" i="36"/>
  <c r="H79" i="36" s="1"/>
  <c r="H69" i="36"/>
  <c r="H68" i="36" s="1"/>
  <c r="H67" i="36" s="1"/>
  <c r="H27" i="36"/>
  <c r="H26" i="36" s="1"/>
  <c r="G136" i="34"/>
  <c r="G135" i="34" s="1"/>
  <c r="G134" i="34" s="1"/>
  <c r="G156" i="34"/>
  <c r="G155" i="34" s="1"/>
  <c r="G143" i="34" s="1"/>
  <c r="G142" i="34" s="1"/>
  <c r="G141" i="34" s="1"/>
  <c r="H128" i="36"/>
  <c r="H138" i="36"/>
  <c r="H135" i="36" s="1"/>
  <c r="H134" i="36" s="1"/>
  <c r="H133" i="36" s="1"/>
  <c r="H119" i="36" s="1"/>
  <c r="H110" i="36"/>
  <c r="H109" i="36" s="1"/>
  <c r="H43" i="36"/>
  <c r="H42" i="36" s="1"/>
  <c r="G60" i="34"/>
  <c r="G59" i="34" s="1"/>
  <c r="G19" i="34"/>
  <c r="G18" i="34" s="1"/>
  <c r="G54" i="34"/>
  <c r="G53" i="34" s="1"/>
  <c r="G52" i="34" s="1"/>
  <c r="G117" i="34"/>
  <c r="G116" i="34" s="1"/>
  <c r="G115" i="34" s="1"/>
  <c r="G106" i="34" s="1"/>
  <c r="G91" i="34" s="1"/>
  <c r="H179" i="36"/>
  <c r="H181" i="36"/>
  <c r="H180" i="36" s="1"/>
  <c r="G25" i="34"/>
  <c r="G24" i="34" s="1"/>
  <c r="G23" i="34"/>
  <c r="G22" i="34" s="1"/>
  <c r="G29" i="34"/>
  <c r="G28" i="34" s="1"/>
  <c r="G31" i="34"/>
  <c r="G30" i="34" s="1"/>
  <c r="G219" i="34"/>
  <c r="G218" i="34" s="1"/>
  <c r="G217" i="34" s="1"/>
  <c r="G216" i="34" s="1"/>
  <c r="G215" i="34" s="1"/>
  <c r="H251" i="36"/>
  <c r="H250" i="36" s="1"/>
  <c r="H249" i="36" s="1"/>
  <c r="H248" i="36" s="1"/>
  <c r="H247" i="36" s="1"/>
  <c r="H246" i="36" s="1"/>
  <c r="H154" i="36"/>
  <c r="H153" i="36" s="1"/>
  <c r="H152" i="36" s="1"/>
  <c r="H39" i="36"/>
  <c r="H38" i="36" s="1"/>
  <c r="H33" i="36"/>
  <c r="H32" i="36"/>
  <c r="H146" i="36"/>
  <c r="H145" i="36" s="1"/>
  <c r="H144" i="36"/>
  <c r="H143" i="36" s="1"/>
  <c r="H92" i="36"/>
  <c r="H91" i="36" s="1"/>
  <c r="H84" i="36" s="1"/>
  <c r="G81" i="34"/>
  <c r="G80" i="34" s="1"/>
  <c r="G73" i="34" s="1"/>
  <c r="G203" i="34"/>
  <c r="G202" i="34" s="1"/>
  <c r="G201" i="34" s="1"/>
  <c r="G193" i="34" s="1"/>
  <c r="G186" i="34" s="1"/>
  <c r="H234" i="36"/>
  <c r="H233" i="36" s="1"/>
  <c r="H232" i="36" s="1"/>
  <c r="H224" i="36" s="1"/>
  <c r="G179" i="34"/>
  <c r="G178" i="34" s="1"/>
  <c r="G177" i="34" s="1"/>
  <c r="H195" i="36"/>
  <c r="H194" i="36" s="1"/>
  <c r="H186" i="36"/>
  <c r="H243" i="36"/>
  <c r="H160" i="36"/>
  <c r="H159" i="36" s="1"/>
  <c r="H221" i="36"/>
  <c r="H151" i="36" l="1"/>
  <c r="H142" i="36" s="1"/>
  <c r="G34" i="34"/>
  <c r="G15" i="34" s="1"/>
  <c r="H217" i="36"/>
  <c r="H16" i="36"/>
  <c r="G133" i="34"/>
  <c r="G124" i="34" s="1"/>
  <c r="H102" i="36"/>
  <c r="H185" i="36"/>
  <c r="H184" i="36"/>
  <c r="H178" i="36" s="1"/>
  <c r="G224" i="34" l="1"/>
  <c r="H15" i="36"/>
  <c r="H255" i="36" s="1"/>
  <c r="C37" i="44" s="1"/>
  <c r="C36" i="44" s="1"/>
  <c r="C35" i="44" s="1"/>
  <c r="C34" i="44" s="1"/>
  <c r="C29" i="44" s="1"/>
  <c r="C18" i="44" s="1"/>
</calcChain>
</file>

<file path=xl/sharedStrings.xml><?xml version="1.0" encoding="utf-8"?>
<sst xmlns="http://schemas.openxmlformats.org/spreadsheetml/2006/main" count="2425" uniqueCount="477">
  <si>
    <t>Жилищно-коммунальное хозяйство</t>
  </si>
  <si>
    <t>Целевая статья</t>
  </si>
  <si>
    <t>Вид расходов</t>
  </si>
  <si>
    <t>Коды</t>
  </si>
  <si>
    <t>01</t>
  </si>
  <si>
    <t>Глава муниципального образования</t>
  </si>
  <si>
    <t>Резервные фонды</t>
  </si>
  <si>
    <t>05</t>
  </si>
  <si>
    <t>Жилищное хозяйство</t>
  </si>
  <si>
    <t>02</t>
  </si>
  <si>
    <t>Другие общегосударственные вопросы</t>
  </si>
  <si>
    <t>Национальная оборона</t>
  </si>
  <si>
    <t>Культура</t>
  </si>
  <si>
    <t>08</t>
  </si>
  <si>
    <t>03</t>
  </si>
  <si>
    <t>Благоустройство</t>
  </si>
  <si>
    <t>931</t>
  </si>
  <si>
    <t>Уличное освещение</t>
  </si>
  <si>
    <t>Национальная безопасность и правоохранительная деятельность</t>
  </si>
  <si>
    <t>Национальная экономика</t>
  </si>
  <si>
    <t>04</t>
  </si>
  <si>
    <t>100</t>
  </si>
  <si>
    <t>200</t>
  </si>
  <si>
    <t>800</t>
  </si>
  <si>
    <t>(тыс.руб.)</t>
  </si>
  <si>
    <t xml:space="preserve">№ </t>
  </si>
  <si>
    <t>Раздел</t>
  </si>
  <si>
    <t>Подраздел</t>
  </si>
  <si>
    <t>Наименование показателя</t>
  </si>
  <si>
    <t>Годовой объем ассигнований</t>
  </si>
  <si>
    <t>1</t>
  </si>
  <si>
    <t>Общегосударственные вопросы</t>
  </si>
  <si>
    <t xml:space="preserve">Функционирование высшего должностного лица субъекта Российской Федерации и муниципального образования </t>
  </si>
  <si>
    <t>Непрограммные расходы.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</si>
  <si>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</si>
  <si>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Непрограммные расходы</t>
  </si>
  <si>
    <t xml:space="preserve">Обеспечение деятельности органов местного самоуправления, за исключением обособленных расходов, которым присваиваются уникальные коды </t>
  </si>
  <si>
    <t>Закупка товаров, работ и услуг для государственных (муниципальных) нужд</t>
  </si>
  <si>
    <t>Иные бюджетные ассигнования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</si>
  <si>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</si>
  <si>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11</t>
  </si>
  <si>
    <t>Резервный фонд местной администрации</t>
  </si>
  <si>
    <t>13</t>
  </si>
  <si>
    <t xml:space="preserve">Непрограммные расходы. </t>
  </si>
  <si>
    <t xml:space="preserve">Учреждения по обеспечению хозяйственного обслуживания. Расходы, за исключением обособленных расходов, которым присваиваются уникальные коды </t>
  </si>
  <si>
    <t>Содержание муниципального имущества</t>
  </si>
  <si>
    <t>09</t>
  </si>
  <si>
    <t>Предупреждение и ликвидация последствий чрезвычайных ситуаций природного и техногенного характера, гражданская оборона</t>
  </si>
  <si>
    <t>Дорожное хозяйство (дорожные фонды)</t>
  </si>
  <si>
    <t>Реализация мероприятий соответствующей подпрограммы в рамках соответствующей муниципальной программы, за исключением обособленных расходов, которым присваиваются уникальные коды</t>
  </si>
  <si>
    <t>Благоустройство прочее</t>
  </si>
  <si>
    <t>Другие вопросы в области жилищно-коммунального хозяйства</t>
  </si>
  <si>
    <t>06</t>
  </si>
  <si>
    <t>Охрана окружающей среды</t>
  </si>
  <si>
    <t>Культура, кинематография</t>
  </si>
  <si>
    <t>Расходы на обеспечение деятельности (оказание услуг) учреждений, в том числе на предоставление муниципальным бюджетным и автономным учреждениям субсидий</t>
  </si>
  <si>
    <t>№ п/п</t>
  </si>
  <si>
    <t>1.</t>
  </si>
  <si>
    <t>Функционирование высшего должностного лица  субъекта  Российской Федерации и муниципального образования</t>
  </si>
  <si>
    <t>Функционирование Правительства Российской Федерации, высших исполнительных органов государственной  власти субъектов Российской Федерации, местных администраций</t>
  </si>
  <si>
    <t>Другие  вопросы в области национальной экономики</t>
  </si>
  <si>
    <t xml:space="preserve"> </t>
  </si>
  <si>
    <t>ИТОГО РАСХОДОВ:</t>
  </si>
  <si>
    <t>МКУ Администрация муниципального образования сельского поселения"село Карага"</t>
  </si>
  <si>
    <t>Мобилизационная и вневойсковая подготовка</t>
  </si>
  <si>
    <t>Межбюджетные трансферты</t>
  </si>
  <si>
    <t>Органы юстиции</t>
  </si>
  <si>
    <t>600</t>
  </si>
  <si>
    <t>2.</t>
  </si>
  <si>
    <t>3.</t>
  </si>
  <si>
    <t>Капитальный ремонт и ремонт автомобильных дорог общего пользования населенных пунктов(в том числе элементов улично-дорожной сети),дворовых территорий многоквартирных домов и проездов к ним</t>
  </si>
  <si>
    <t>Капитальный ремонт и ремонт автомобильных дорог общего пользования населенных пунктов (в том числе элементов улично-дорожной сети), дворовых территорий многоквартирных домов и проездов к ним</t>
  </si>
  <si>
    <t>Подпрограмма 1 "Энергосбережение и повышение энергоэффективности в с. Карага"</t>
  </si>
  <si>
    <t>12</t>
  </si>
  <si>
    <t>Содержание автомобильных дорог</t>
  </si>
  <si>
    <t>990 00 10020</t>
  </si>
  <si>
    <t>990 00 10010</t>
  </si>
  <si>
    <t>Капитальный  и текущий ремонт муниципального жилищного фонда</t>
  </si>
  <si>
    <t>Осуществление государственных полномочий Камчатского края по вопросам установления нормативов накопления твердых комунальных отходов в Камчатском крае</t>
  </si>
  <si>
    <t>99 0 00 00000</t>
  </si>
  <si>
    <t>99 0 00 10020</t>
  </si>
  <si>
    <t>99 0 00 10010</t>
  </si>
  <si>
    <t>99 0 00 10030</t>
  </si>
  <si>
    <t>99 0 00 09980</t>
  </si>
  <si>
    <t>99 0 00 10040</t>
  </si>
  <si>
    <t>99 0 00 40080</t>
  </si>
  <si>
    <t>99 0 00 51180</t>
  </si>
  <si>
    <t>99 0 00 10050</t>
  </si>
  <si>
    <t>99 0 00 10090</t>
  </si>
  <si>
    <t>99 0 00 10060</t>
  </si>
  <si>
    <t>99 0 00 10070</t>
  </si>
  <si>
    <t>99 0 00 10080</t>
  </si>
  <si>
    <t>99 0 00 10100</t>
  </si>
  <si>
    <t>подраздел</t>
  </si>
  <si>
    <t xml:space="preserve">Раздел  </t>
  </si>
  <si>
    <t>00</t>
  </si>
  <si>
    <t>тыс. рублей</t>
  </si>
  <si>
    <t>ГРБС</t>
  </si>
  <si>
    <t>01 1 00 20000</t>
  </si>
  <si>
    <t>03 1 00 20000</t>
  </si>
  <si>
    <t>04 1 00 40060</t>
  </si>
  <si>
    <t>02 1 00 20000</t>
  </si>
  <si>
    <t>07</t>
  </si>
  <si>
    <t xml:space="preserve">Расходы, связанные с подготовкой и проведением выборов </t>
  </si>
  <si>
    <t xml:space="preserve">Обеспечение проведения выборов и референдумов </t>
  </si>
  <si>
    <t>04 1 00 00000</t>
  </si>
  <si>
    <t>05 1 00 00000</t>
  </si>
  <si>
    <t>01 0 00 00000</t>
  </si>
  <si>
    <t>01 1 00 00000</t>
  </si>
  <si>
    <t>01 3 00 00000</t>
  </si>
  <si>
    <t xml:space="preserve">Муниципальная программа " Профилактика экстремизма и терроризма на территории МО СП "с. Карага" </t>
  </si>
  <si>
    <t>02 0 00 00000</t>
  </si>
  <si>
    <t>02 1 00 00000</t>
  </si>
  <si>
    <t>03 0 00 00000</t>
  </si>
  <si>
    <t>03 1 00 00000</t>
  </si>
  <si>
    <t>Муниципальная программа "Профилактика экстремизма и терроризма на территории МО СП с. Карага"</t>
  </si>
  <si>
    <t>Подпрограмма 1 "Обеспечение антитеррористической защищенности объектов жизнеобеспечения и социальной значимости"</t>
  </si>
  <si>
    <t>99 0 00 10150</t>
  </si>
  <si>
    <t>Основное мероприятие "Противодействие терроризму и экстремизму и защита жизни граждан, проживающих на территории с. Карага"</t>
  </si>
  <si>
    <t>ИМБТ на содержание (ремонт) муниципального имущества</t>
  </si>
  <si>
    <t>99 0 00 20050</t>
  </si>
  <si>
    <t>Основное мероприятие "Проведение мероприятий по энергосбережению и повышению энергетической эффективности в с. Карага"</t>
  </si>
  <si>
    <t>01 1 01 20000</t>
  </si>
  <si>
    <t>Субсидии юридическим лицам( кроме муниципальных учреждений) и физическим лицам- производителям товаров, работ, услуг</t>
  </si>
  <si>
    <t>Основное мероприятие "Изготовление технических планов и постановка на кадастровый учет объектов топливно-энергетического и жилищно-комунального комплексов"</t>
  </si>
  <si>
    <t>01 1 02 00000</t>
  </si>
  <si>
    <t>01 1 02 20000</t>
  </si>
  <si>
    <t>01 1 02 40060</t>
  </si>
  <si>
    <t>99 0 00 40300</t>
  </si>
  <si>
    <t>Основное мероприятие: "Проведение мероприятий, направленных на улучшение качества питьевой воды в с. Карага"</t>
  </si>
  <si>
    <t>01 2 00 40060</t>
  </si>
  <si>
    <t>Другие вопросы в области охраны окружающей среды</t>
  </si>
  <si>
    <t>Муниципальная программа "Охрана окружающей среды в сельском поселении "село Карага""</t>
  </si>
  <si>
    <t>Основное мероприятие: "Разработка и реализация мер, направленных на снижение негативного воздействия на окружающую среду"</t>
  </si>
  <si>
    <t>03 1 00 40060</t>
  </si>
  <si>
    <t>990 00 10150</t>
  </si>
  <si>
    <t>Основное мероприятие "Противодействие терроризму и экстремизму, и защита жизни граждан, проживающих на территории с. Карага"</t>
  </si>
  <si>
    <t>Капитальный и текущий ремонт муниципального жилищного фонда</t>
  </si>
  <si>
    <t>04 0 00 00000</t>
  </si>
  <si>
    <t>99 0 00 59300</t>
  </si>
  <si>
    <t>Муниципальная программа "Охрана окружающей среды в сельском поселении "село Карага"</t>
  </si>
  <si>
    <t>Основное мероприятие: "Мероприятия, направленные на развитие коренных малочисленных народов Севера, Сибири и Дальнего Востока, проживающих в сельском поселении "с. Карага"</t>
  </si>
  <si>
    <t>ИТОГО РАСХОДОВ</t>
  </si>
  <si>
    <t>Основное мероприятие: "Мероприятия,направленные на развитие коренных малочисленных народов Севера, Сибири и Дальнего Востока, проживающих в сельском поселении "с. Карага"</t>
  </si>
  <si>
    <t>Расходы в рамках непрограммных направлений деятельности, за исключением обособленных расходов, которым присваиваются уникальные коды</t>
  </si>
  <si>
    <t>Приобретение коммунальной техники</t>
  </si>
  <si>
    <t>Другие вопросы в области культуры, кинематографии</t>
  </si>
  <si>
    <t>Программа "Совершенствование системы муниципального управления в сельском поселении "село Карага"</t>
  </si>
  <si>
    <t>Основное мероприятие: "Обеспечение исполнения мероприятий программ и полномочий администрации, в том числе выполнение государственных полномочий Камчатского края"</t>
  </si>
  <si>
    <t>05 0 00 00000</t>
  </si>
  <si>
    <t>Муниципальная программа " Энергоэффективность, развитие энергетики и коммунального хозяйства, обеспечение жителей СП "с. Карага" ком.услугами и услугами  по благоустройству территорий на 2019 г."</t>
  </si>
  <si>
    <t>1 1 01 20000</t>
  </si>
  <si>
    <t>1 1 01 40060</t>
  </si>
  <si>
    <t>1 1 00 40060</t>
  </si>
  <si>
    <t>06 1 00 20000</t>
  </si>
  <si>
    <t>06 1 00 00000</t>
  </si>
  <si>
    <t>06 0 00 00000</t>
  </si>
  <si>
    <t>к решению Совета депутатов СП "с.Карага"</t>
  </si>
  <si>
    <t>Приложение № 4</t>
  </si>
  <si>
    <t>Транспорт</t>
  </si>
  <si>
    <t>99 0 00 10140</t>
  </si>
  <si>
    <t>Подпрограмма 1 "Повышение эффективности управления муниципальным имуществом в с. Карага"</t>
  </si>
  <si>
    <t>Основное мероприятие "Учет, содержание распоряжение муниципальным имуществом в с. Карага"</t>
  </si>
  <si>
    <t>Муниципальная программа " Формирование современной среды в селе Карага"</t>
  </si>
  <si>
    <t>07 0 00 00000</t>
  </si>
  <si>
    <t>Подпрограмма 1 "Благоустройство территории села Карага"</t>
  </si>
  <si>
    <t>07 1 00 00000</t>
  </si>
  <si>
    <t>Основное мероприятие: "Мероприятия, направленные на благоустройство территории села Карага"</t>
  </si>
  <si>
    <t>07 1 00 20000</t>
  </si>
  <si>
    <t>07 1 00 40060</t>
  </si>
  <si>
    <t>300</t>
  </si>
  <si>
    <t>Муниципальная программа "Совершенствование системы муниципального управления в сельском поселении "село Карага"</t>
  </si>
  <si>
    <t>04 1 00 Т0060</t>
  </si>
  <si>
    <t>05 1 00 Т0060</t>
  </si>
  <si>
    <t>Подпрограмма 1 "Обеспечение деятельности администрации сельского поселения "село Карага""</t>
  </si>
  <si>
    <t>Подпрограмма 1  "Благоустройство территории села Карага"</t>
  </si>
  <si>
    <t>Подпрограмма 1 "Обращение с отходами производства и потребления в сельском поселении "село Карага""</t>
  </si>
  <si>
    <t>Подпрограмма 1 "Устойчивое развитие коренных малочисленных народов Севера, Сибири и Дальнего Востока, проживающих в сельском поселении "с. Карага"</t>
  </si>
  <si>
    <t>Подпрограмма 1 "Обращение с отходами производства и потребления в сельском поселении "село Карага"</t>
  </si>
  <si>
    <t>Предоставление субсидий бюджетным, автономным учреждениям и иным некоммерческим организациям</t>
  </si>
  <si>
    <t>Подпрограмма 2 «Развитие инфраструктуры в сфере культуры»</t>
  </si>
  <si>
    <t>Основное мероприятие : «Укрепление материально-технической базы МБУК «Карагинский СДК»</t>
  </si>
  <si>
    <t>08 1 00 Т0060</t>
  </si>
  <si>
    <t>08 1 00 00000</t>
  </si>
  <si>
    <t>08 0 00 00000</t>
  </si>
  <si>
    <t>Подпрограмма 1 «Развитие инфраструктуры в сфере культуры»</t>
  </si>
  <si>
    <t>Социальная политика</t>
  </si>
  <si>
    <t>10</t>
  </si>
  <si>
    <t>Социальное обеспечение и иные выплаты населению</t>
  </si>
  <si>
    <t>Приобретение товаров, работ, услуг в пользу граждан в целях их социального обеспечения</t>
  </si>
  <si>
    <t>Захоронение безродных граждан</t>
  </si>
  <si>
    <t xml:space="preserve">Резерв ассигнований на финансовое обеспечение мероприятий, связанных с предотвращением влияния ухудшения экономической ситуации на развитие отраслей экономики, а также с профилактикой и устранением последствий распространения короновирусной инфекции </t>
  </si>
  <si>
    <t>99 0 00 10160</t>
  </si>
  <si>
    <t>Приложение № 3</t>
  </si>
  <si>
    <t>Подпрограмма 2 «Чистая вода на территории сельского поселения «село Карага»»</t>
  </si>
  <si>
    <t>99 0 00 10120</t>
  </si>
  <si>
    <t>Дотации на поддержку мер по обеспечению сбалансированности местного бюджета из краевого бюджета</t>
  </si>
  <si>
    <t>01 1 00 10170</t>
  </si>
  <si>
    <t>07 1 00 10170</t>
  </si>
  <si>
    <t>Приобретение имущества в муниципальную собственность</t>
  </si>
  <si>
    <t>99 0 00 20080</t>
  </si>
  <si>
    <t xml:space="preserve">13 </t>
  </si>
  <si>
    <t xml:space="preserve">01 </t>
  </si>
  <si>
    <t>Гражданская оборона</t>
  </si>
  <si>
    <t>Закупка товаров, работ и услуг для обеспечения государственных (муниципальных) нужд</t>
  </si>
  <si>
    <t>Физическая культура и спорт</t>
  </si>
  <si>
    <t>Другие вопросы в области физической культуры и спорта</t>
  </si>
  <si>
    <t>Подпрограмма 1 "Обеспечение условий для развития на территории поселения физической культуры и массового спорта"</t>
  </si>
  <si>
    <t>Основное мероприятие: "Организация проведения физкультурно-оздоровительных и спортивных мероприятий"</t>
  </si>
  <si>
    <t xml:space="preserve">04 </t>
  </si>
  <si>
    <t xml:space="preserve">12 </t>
  </si>
  <si>
    <t>03 1 00 09990</t>
  </si>
  <si>
    <t>01 2 03 00000</t>
  </si>
  <si>
    <t>01 2 03 09990</t>
  </si>
  <si>
    <t>01 2 03 40030</t>
  </si>
  <si>
    <t>1 2 03 40030</t>
  </si>
  <si>
    <t>07 1 00 Т0060</t>
  </si>
  <si>
    <t>Муниципальная программа "Совершенствование системы управления муниципальным имуществом в МО СП с. Карага на 2023 год"</t>
  </si>
  <si>
    <t>Субсидии местным бюджетам на реализацию мероприятий соответствующей подпрограммы соответствующей государственной программы Камчатского края (за исключением мероприятий Инвестиционной программы Камчатского края и субсидий, которым присвоены отдельные коды)</t>
  </si>
  <si>
    <t>02 1 01 00000</t>
  </si>
  <si>
    <t>02 1 01 09990</t>
  </si>
  <si>
    <t>06 1 01 00000</t>
  </si>
  <si>
    <t>06 1 01 09990</t>
  </si>
  <si>
    <t>03 1 01 00000</t>
  </si>
  <si>
    <t>03 1 01 09990</t>
  </si>
  <si>
    <t>07 1 01 00000</t>
  </si>
  <si>
    <t>07 1 01 09990</t>
  </si>
  <si>
    <t>01 1 01 00000</t>
  </si>
  <si>
    <t>05 1 01 00000</t>
  </si>
  <si>
    <t>05 1 01 09990</t>
  </si>
  <si>
    <t>04 1 01 00000</t>
  </si>
  <si>
    <t>04 1 01 09990</t>
  </si>
  <si>
    <t>Субвенции для осуществления государственных полномочий Камчатского края на государственную регистрацию актов гражданского состояния</t>
  </si>
  <si>
    <t>Субвенции для осуществления государственных полномочий Камчатского края по вопросам создания административных комиссий в целях привлечения к административной ответственности, предусмотренной законом Камчатского края</t>
  </si>
  <si>
    <t>Осуществление первичного воинского учета органами местного самоуправления поселений, муниципальных и городских округов</t>
  </si>
  <si>
    <t>01 1 01 Т0066</t>
  </si>
  <si>
    <t>07 1 01 40030</t>
  </si>
  <si>
    <t>08 1 01 L4670</t>
  </si>
  <si>
    <t>07 1 01 L5760</t>
  </si>
  <si>
    <t>6 1 01 L5760</t>
  </si>
  <si>
    <t>Защита населения и территории от чрезвычайных ситуаций природного и техногенного характера, пожарная безопасность</t>
  </si>
  <si>
    <t>09 0 00 00000</t>
  </si>
  <si>
    <t>Обеспечение мероприятий по пожарной безопасности в  с. Карага</t>
  </si>
  <si>
    <t>09 0 01 00000</t>
  </si>
  <si>
    <t>09 0 01 09990</t>
  </si>
  <si>
    <t>Приложение № 1</t>
  </si>
  <si>
    <t xml:space="preserve">  </t>
  </si>
  <si>
    <t>Код бюджетной классификации</t>
  </si>
  <si>
    <t>Годовой объем</t>
  </si>
  <si>
    <t>1 00 00000 00 0000 000</t>
  </si>
  <si>
    <t>НАЛОГОВЫЕ И НЕНАЛОГОВЫЕ ДОХОДЫ</t>
  </si>
  <si>
    <t>1 01 00000 00 0000 000</t>
  </si>
  <si>
    <t>Налоги на прибыль,  доходы</t>
  </si>
  <si>
    <t>1 01 02010 01 0000 110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</si>
  <si>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</si>
  <si>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1 03 00000 00 0000 000</t>
  </si>
  <si>
    <t>НАЛОГИ НА ТОВАРЫ (РАБОТЫ, УСЛУГИ), РЕАЛИЗУЕМЫЕ НА ТЕРРИТОРИИ РОССИЙСКОЙ ФЕДЕРАЦИИ</t>
  </si>
  <si>
    <t>1 03 02000 01 0000 110</t>
  </si>
  <si>
    <t>Акцизы по подакцизным товарам (продукции), производимым на территории Российской Федерации</t>
  </si>
  <si>
    <t xml:space="preserve"> 1 03 02230 01 0000 110</t>
  </si>
  <si>
    <t>Доходы от уплаты акцизов на дизельное топливо, подлежащее распределению между бюджетами субъектов РФ и местными бюджетами с учетом установленных дифференцированных нормативов отчислений в местные бюджеты</t>
  </si>
  <si>
    <t xml:space="preserve"> 1 03 02240 01 0000 110</t>
  </si>
  <si>
    <t xml:space="preserve"> 1 03 02250 01 0000 110</t>
  </si>
  <si>
    <t>Доходы от уплаты акцизов на автомобильный бензин, подлежащее распределению между бюджетами субъектов РФ и местными бюджетами с учетом установленных дифференцированных нормативов отчислений в местные бюджеты</t>
  </si>
  <si>
    <t xml:space="preserve"> 1 03 02260 01 0000 110</t>
  </si>
  <si>
    <t>Доходы от уплаты акцизов на прямогонный бензин, подлежащее распределению между бюджетами субъектов РФ и местными бюджетами с учетом установленных дифференцированных нормативов отчислений в местные бюджеты</t>
  </si>
  <si>
    <t>1 06 00000 00 0000 000</t>
  </si>
  <si>
    <t xml:space="preserve">Налоги на имущество </t>
  </si>
  <si>
    <t>1 06 01000 00 0000 110</t>
  </si>
  <si>
    <t xml:space="preserve">Налог на имущество физических лиц            </t>
  </si>
  <si>
    <t>1 06 06030 00 0000 110</t>
  </si>
  <si>
    <t>Земельный налог с организаций*</t>
  </si>
  <si>
    <t>1 08 00000 00 0000 000</t>
  </si>
  <si>
    <t xml:space="preserve">Государственная пошлина </t>
  </si>
  <si>
    <t>1 08 04020 01 0000 110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</si>
  <si>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</si>
  <si>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1 09 00000 00 0000 000</t>
  </si>
  <si>
    <t>Задолженность и перерасчеты по отмененным налогам, сборам и иным обязательным платежам</t>
  </si>
  <si>
    <t xml:space="preserve">1 09 04000 00 0000 110 </t>
  </si>
  <si>
    <t>1 11 00000 00 0000 000</t>
  </si>
  <si>
    <t>Доходы от использования имущества,находящегося в  государственной и муниципальной собственности</t>
  </si>
  <si>
    <t>1 11 05035 10 0000 120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</si>
  <si>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</si>
  <si>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1 13 00000 00 0000 000</t>
  </si>
  <si>
    <t>ДОХОДЫ ОТ ОКАЗАНИЯ ПЛАТНЫХ УСЛУГ (РАБОТ) И КОМПЕНСАЦИИ ЗАТРАТ ГОСУДАРСТВА</t>
  </si>
  <si>
    <t>1 13 01000 00 0000 130</t>
  </si>
  <si>
    <t>Доходы от оказания платных услуг (работ)</t>
  </si>
  <si>
    <t>1 14 00000 00 0000 000</t>
  </si>
  <si>
    <t>Доходы от продажи материальных и нематериальных активов</t>
  </si>
  <si>
    <t>1 14 06013 10 0000 430</t>
  </si>
  <si>
    <t>Доходы от продажи земельных участков, государственная собственность на которые не разграничена и которые расположены в границах поселений</t>
  </si>
  <si>
    <t>1 16 00000 00 0000 000</t>
  </si>
  <si>
    <t xml:space="preserve">Штрафы, санкции, возмещение ущерба           </t>
  </si>
  <si>
    <t>1 16 07010 10 0000 140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</si>
  <si>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сельского поселения</t>
  </si>
  <si>
    <t>1 17 00000 00 0000 000</t>
  </si>
  <si>
    <t xml:space="preserve">Прочие неналоговые доходы                    </t>
  </si>
  <si>
    <t>1 17 05000 00 0000 180</t>
  </si>
  <si>
    <t>2 00 00000 00 0000 000</t>
  </si>
  <si>
    <t>БЕЗВОЗМЕЗДНЫЕ ПОСТУПЛЕНИЯ - всего, в том числе:</t>
  </si>
  <si>
    <t>2 02 00000 00 0000 000</t>
  </si>
  <si>
    <t xml:space="preserve">Безвозмездные поступления от других  бюджетов бюджетной системы Российской Федерации       </t>
  </si>
  <si>
    <t>2 02 10000 00 0000 150</t>
  </si>
  <si>
    <t>Дотации - всего, в том числе:</t>
  </si>
  <si>
    <t>2 02 15002 10 0000 150</t>
  </si>
  <si>
    <t xml:space="preserve">Дотации бюджетам сельских поселений на поддержку мер по обеспечению сбалансированности бюджетов </t>
  </si>
  <si>
    <t>2 02 16001 10 0000 150</t>
  </si>
  <si>
    <t>Дотации бюджетам сельских поселений на выравнивание бюджетной  обеспеченности из бюджетов муниципальный районов</t>
  </si>
  <si>
    <t>3 02 01001 10 0000 151</t>
  </si>
  <si>
    <t>4 02 01001 10 0000 151</t>
  </si>
  <si>
    <t>2 02 02000 00 0000 150</t>
  </si>
  <si>
    <t>Субсидии - всего, в том числе:</t>
  </si>
  <si>
    <t>2 02 25467 10 0000 150</t>
  </si>
  <si>
    <t>Субсидии бюджетам сельских поселений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</si>
  <si>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2 02 25576 10 0000 150</t>
  </si>
  <si>
    <t>Субсидии на обеспечение комплексного развития сельских территорий</t>
  </si>
  <si>
    <t>2 02 29999 10 0000 150</t>
  </si>
  <si>
    <t>Прочие субсидии бюджетам сельских поселений</t>
  </si>
  <si>
    <t>2 02 30000 00 0000 150</t>
  </si>
  <si>
    <t xml:space="preserve">Субвенции - всего, в том числе: </t>
  </si>
  <si>
    <t>2 02 35118 10 0000 150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</si>
  <si>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</si>
  <si>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2 02 35930 10 0000 150</t>
  </si>
  <si>
    <t>Субвенции бюджетам сельских поселений на государственную регистрацию актов гражданского состояния</t>
  </si>
  <si>
    <t>2 02 30024 10 0000 150</t>
  </si>
  <si>
    <t>Субвенции бюджетам сельских поселений на выполнение передаваемых полномочий субъектов Российской Федерации</t>
  </si>
  <si>
    <t>2 02 40000 00 0000 150</t>
  </si>
  <si>
    <t xml:space="preserve">Иные межбюджетные трансферты - всего, в том числе: </t>
  </si>
  <si>
    <t>2 02 40014 10 0000 150</t>
  </si>
  <si>
    <t>Межбюджетные трансферты, передаваемые бюджетам сельских поселений из бюджетов муниципальных районов  на осуществление части полномочий по решению вопросов местного значения в соответствии с заключенными соглашениями</t>
  </si>
  <si>
    <t>2 02 49999 10 0000 150</t>
  </si>
  <si>
    <t xml:space="preserve">Прочие межбюджетные трансферты, передаваемые бюджетам сельских поселений </t>
  </si>
  <si>
    <t>Прочие межбюджетные трансферты, передаваемые бюджетам поселений,  на поддержку мер по обеспечению сбалансированности бюджетов</t>
  </si>
  <si>
    <t>Иные межбюджетные трансферты бюджетам поселений на содержание (ремонт) имущества находящегося в муниципальной собственности</t>
  </si>
  <si>
    <t>ИТОГО ДОХОДОВ:</t>
  </si>
  <si>
    <t>к решению Совета депутатов сп "с.Карага"</t>
  </si>
  <si>
    <t>Приложение 2</t>
  </si>
  <si>
    <t xml:space="preserve"> Приложение 5</t>
  </si>
  <si>
    <t>к  решению Совета депутатов сп "село Карага"  "О бюджете сп"село Карага" на 2012 год"</t>
  </si>
  <si>
    <t xml:space="preserve">от 15 декабря 2011г №36 </t>
  </si>
  <si>
    <t>Источники финансирования дефицита местного бюджета:</t>
  </si>
  <si>
    <t>01 02 00 00 00 0000 000</t>
  </si>
  <si>
    <t>Кредиты кредитных организаций в валюте Российской Федерации</t>
  </si>
  <si>
    <t>01 02 00 00 00 0000 700</t>
  </si>
  <si>
    <t xml:space="preserve"> - Получение кредитов от кредитных организаций в валюте Российской Федерации</t>
  </si>
  <si>
    <t>01 02 00 00 10 0000 710</t>
  </si>
  <si>
    <t>Получение кредитов от кредитных организаций бюджетами поселений в валюте Российской Федерации</t>
  </si>
  <si>
    <t>01 02 00 00 00 0000 800</t>
  </si>
  <si>
    <t xml:space="preserve"> - Погашение кредитов, предоставленных кредитными организациями в валюте Российской Федерации</t>
  </si>
  <si>
    <t>01 02 00 00 10 0000 810</t>
  </si>
  <si>
    <t>Погашение кредитов, полученных от кредитных организаций бюджетами поселений в валюте Российской Федерации</t>
  </si>
  <si>
    <t>01 03 00 00 00 0000 000</t>
  </si>
  <si>
    <t>Бюджетные кредиты от других бюджетов бюджетной системы Российской Федерации</t>
  </si>
  <si>
    <t>01 03 00 00 00 0000 700</t>
  </si>
  <si>
    <t xml:space="preserve"> - Получение бюджетных кредитов от других бюджетов бюджетной системы Российской Федерации в валюте Российской Федерации</t>
  </si>
  <si>
    <t>01 03 00 00 10 0000 710</t>
  </si>
  <si>
    <t>Получение бюджетных кредитов от других бюджетов бюджетной системы Российской Федерации бюджетами поселений в валюте Российской Федерации</t>
  </si>
  <si>
    <t>01 03 00 00 00 0000 800</t>
  </si>
  <si>
    <t xml:space="preserve"> - Погашение бюджетных кредитов, полученных от других бюджетов бюджетной системы Российской Федерации в валюте Российской Федерации</t>
  </si>
  <si>
    <t>01 03 00 00 10 0000 810</t>
  </si>
  <si>
    <t>Погашение бюджетами поселений бюджетных кредитов, полученных от других бюджетов бюджетной системы Российской Федерации в валюте Российской Федерации</t>
  </si>
  <si>
    <t>01 05 00 00 00 0000 000</t>
  </si>
  <si>
    <t>Изменение остатков средств на счетах по учету средств бюджета</t>
  </si>
  <si>
    <t>01 05 00 00 00 0000 500</t>
  </si>
  <si>
    <t xml:space="preserve"> - Увеличение остатков средств бюджетов</t>
  </si>
  <si>
    <t>01 05 02 00 00 0000 500</t>
  </si>
  <si>
    <t>Увеличение прочих остатков средств бюджетов</t>
  </si>
  <si>
    <t>01 05 02 01 00 0000 510</t>
  </si>
  <si>
    <t xml:space="preserve">Увеличение прочих остатков денежных средств бюджетов </t>
  </si>
  <si>
    <t>01 05 02 01 10 0000 510</t>
  </si>
  <si>
    <t>Увеличение прочих остатков денежных средств бюджетов сельских поселений</t>
  </si>
  <si>
    <t>доходы.(-)</t>
  </si>
  <si>
    <t>01 05 00 00 00 0000 600</t>
  </si>
  <si>
    <t xml:space="preserve"> - Уменьшение остатков средств бюджетов</t>
  </si>
  <si>
    <t>01 05 02 00 00 0000 600</t>
  </si>
  <si>
    <t>Уменьшение прочих остатков средств бюджетов</t>
  </si>
  <si>
    <t>01 05 02 01 00 0000 610</t>
  </si>
  <si>
    <t xml:space="preserve">Уменьшение прочих остатков денежных средств бюджетов </t>
  </si>
  <si>
    <t>01 05 02 01 10 0000 610</t>
  </si>
  <si>
    <t>Уменьшение прочих остатков денежных средств бюджетов сельских поселений</t>
  </si>
  <si>
    <t>расходы.</t>
  </si>
  <si>
    <t>01 06 00 00 00 0000 000</t>
  </si>
  <si>
    <t>Иные источники внутреннего финансирования дефицитов бюджетов</t>
  </si>
  <si>
    <t>01 06 06 00 00 0000 000</t>
  </si>
  <si>
    <t>Прочие источники внутреннего финансирования дефицитов бюджетов</t>
  </si>
  <si>
    <t>01 06 06 00 10 0000 710</t>
  </si>
  <si>
    <t>Привлечение прочих источников внутреннего финансирования дефицита бюджета поселения</t>
  </si>
  <si>
    <t xml:space="preserve">01 06 06 00 10 0000 810 </t>
  </si>
  <si>
    <t>Погашение обязательств за счет прочих источников внутреннего финансирования дефицита бюджета поселения</t>
  </si>
  <si>
    <t>1 05 00000 00 0000 000</t>
  </si>
  <si>
    <t>Налоги на совокупный доход</t>
  </si>
  <si>
    <t>1 05 03010 01 1000 110</t>
  </si>
  <si>
    <t xml:space="preserve"> 
Единый сельскохозяйственный налог</t>
  </si>
  <si>
    <t>Социальные выплаты или иные выплаты населению</t>
  </si>
  <si>
    <t>Премии и гранты</t>
  </si>
  <si>
    <t>"О бюджете  СП "с.Карага" на 2024 г."</t>
  </si>
  <si>
    <t>Прогнозируемые объёмы поступления налоговых и неналоговых доходов общей суммой, 
объемы безвозмездных поступлений по подстатьям 
классификации доходов бюджетов на 2024 год</t>
  </si>
  <si>
    <t>Ведомственная структура расходов местного бюджета на 2024 год</t>
  </si>
  <si>
    <t>4.</t>
  </si>
  <si>
    <t>5.</t>
  </si>
  <si>
    <t>6.</t>
  </si>
  <si>
    <t xml:space="preserve">"О бюджете СП "с.Карага" на 2024 г." </t>
  </si>
  <si>
    <t>Распределение бюджетных ассигнований по разделам, подразделам, целевым статьям (муниципальным программам и непрограммным направлениям деятельности), группам видов расходов классификации расходов бюджетов на 2024 год</t>
  </si>
  <si>
    <t xml:space="preserve">Муниципальная программа
«Обеспечение первичных мер пожарной безопасности на территории
сельского поселения «село Карага» на 2024 год»
</t>
  </si>
  <si>
    <t>Муниципальная программа "Совершенствование системы управления муниципальным имуществом в МО СП с. Карага на 2024 год"</t>
  </si>
  <si>
    <t>Муниципальная программа " Энергоэффективность, развитие энергетики и коммунального хозяйства, обеспечение жителей СП "с. Карага" ком.услугами и услугами  по благоустройству территорий на 2024 г."</t>
  </si>
  <si>
    <t>Муниципальная программа "Реализация государственной национальной политики и укрепление гражданского единства в с. Карага на 2024 г"</t>
  </si>
  <si>
    <t>Муниципальная программа "Развитие физической культуры и спорта в сельском поселении "село Карага" в 2024 году"</t>
  </si>
  <si>
    <t>Муниципальная программа "Развитие культуры в  сельском поселении «село Карага» на 2024 год</t>
  </si>
  <si>
    <t>01 1 01 40430</t>
  </si>
  <si>
    <t>Источники финансирования дефицита местного бюджета на 2024 год</t>
  </si>
  <si>
    <t>Реализация мероприятий соответствующей подпрограммы в рамках соответствующей муниципальной программы, за исключением обособленных расходов, которым присваиваются уникальные коды(софинансирование за счет средств местного бюджета)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</si>
  <si>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</si>
  <si>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7.</t>
  </si>
  <si>
    <t>07 1 01 40660</t>
  </si>
  <si>
    <t>"О бюджете  СП "с.Карага" на 2024г."</t>
  </si>
  <si>
    <t>Прочие безвозмездные поступления в бюджеты сельских поселений</t>
  </si>
  <si>
    <t>2 07 05030 10 0000 150</t>
  </si>
  <si>
    <t>2 07 05000 10 0000 150</t>
  </si>
  <si>
    <t>Приложение № 5</t>
  </si>
  <si>
    <t xml:space="preserve">Распределение бюджетных ассигнований на реализацию муниципальных программ на 2024 год </t>
  </si>
  <si>
    <t>Код программы</t>
  </si>
  <si>
    <t>Наименование программы, подпрограммы</t>
  </si>
  <si>
    <t>ГРС</t>
  </si>
  <si>
    <t>Раздел, подраздел</t>
  </si>
  <si>
    <t>Годовой объем ассигнований на 2022 год</t>
  </si>
  <si>
    <t>7</t>
  </si>
  <si>
    <t>01.</t>
  </si>
  <si>
    <t>02.</t>
  </si>
  <si>
    <t>Подпрограмма " Энергосбережение и повышение энергитеческой эффективности в Камчатском крае"</t>
  </si>
  <si>
    <t>02 1 0999</t>
  </si>
  <si>
    <t>0409</t>
  </si>
  <si>
    <t>02 2 0999</t>
  </si>
  <si>
    <t>0503</t>
  </si>
  <si>
    <t>02 3 0999</t>
  </si>
  <si>
    <t>02 4 0999</t>
  </si>
  <si>
    <t>02 5 0999</t>
  </si>
  <si>
    <t>02 6 0999</t>
  </si>
  <si>
    <t>02 7 0999</t>
  </si>
  <si>
    <t>02 8 0999</t>
  </si>
  <si>
    <t>02 10 0999</t>
  </si>
  <si>
    <t>03.</t>
  </si>
  <si>
    <t>03 1 0999</t>
  </si>
  <si>
    <t>0505</t>
  </si>
  <si>
    <t>04.</t>
  </si>
  <si>
    <t>04 1 0999</t>
  </si>
  <si>
    <t>0603</t>
  </si>
  <si>
    <t>01 1 4006</t>
  </si>
  <si>
    <t>0412</t>
  </si>
  <si>
    <t>011 00 20000</t>
  </si>
  <si>
    <t>011 00 40060</t>
  </si>
  <si>
    <t>02 1 2000</t>
  </si>
  <si>
    <t>0113</t>
  </si>
  <si>
    <t>02 1 4006</t>
  </si>
  <si>
    <t>04 12</t>
  </si>
  <si>
    <t>11 05</t>
  </si>
  <si>
    <t>1105</t>
  </si>
  <si>
    <t>05.</t>
  </si>
  <si>
    <t>0804</t>
  </si>
  <si>
    <t>05 1 00 40060</t>
  </si>
  <si>
    <t>06.</t>
  </si>
  <si>
    <t>01 13</t>
  </si>
  <si>
    <t>07.</t>
  </si>
  <si>
    <t>Муниципальная программа "Формирование современной среды в селе Карага"</t>
  </si>
  <si>
    <t>Подпрограмма 1 "Благоустройство территории в селе Карага"</t>
  </si>
  <si>
    <t>08.</t>
  </si>
  <si>
    <t>09.</t>
  </si>
  <si>
    <t>0310</t>
  </si>
  <si>
    <t>Итого</t>
  </si>
  <si>
    <t xml:space="preserve">  от 26.08.2024 г. № 10</t>
  </si>
  <si>
    <t xml:space="preserve"> от 27.12.2023 г. № 22 </t>
  </si>
  <si>
    <t xml:space="preserve">             от 26.08.2024 г. № 10</t>
  </si>
  <si>
    <t xml:space="preserve"> от 27.12.2023 г. № 22</t>
  </si>
  <si>
    <t xml:space="preserve"> от 27.12.2024 г. № 22</t>
  </si>
  <si>
    <t>от 26.08.2024 г. № 10</t>
  </si>
  <si>
    <t>от 27.12.2023 г. № 22</t>
  </si>
  <si>
    <t>Приложение №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</si>
</sst>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3" formatCode="_-* #,##0.00\ _₽_-;\-* #,##0.00\ _₽_-;_-* &quot;-&quot;??\ _₽_-;_-@_-"/>
    <numFmt numFmtId="164" formatCode="_-* #,##0_р_._-;\-* #,##0_р_._-;_-* &quot;-&quot;_р_._-;_-@_-"/>
    <numFmt numFmtId="165" formatCode="_-* #,##0.00_р_._-;\-* #,##0.00_р_._-;_-* &quot;-&quot;??_р_._-;_-@_-"/>
    <numFmt numFmtId="166" formatCode="0.00000"/>
    <numFmt numFmtId="167" formatCode="_(&quot;$&quot;* #,##0.00_);_(&quot;$&quot;* \(#,##0.00\);_(&quot;$&quot;* &quot;-&quot;??_);_(@_)"/>
    <numFmt numFmtId="168" formatCode="_(* #,##0.00_);_(* \(#,##0.00\);_(* &quot;-&quot;??_);_(@_)"/>
    <numFmt numFmtId="169" formatCode="#,##0.00000"/>
    <numFmt numFmtId="170" formatCode="_-* #,##0.00000_р_._-;\-* #,##0.00000_р_._-;_-* &quot;-&quot;?????_р_._-;_-@_-"/>
    <numFmt numFmtId="171" formatCode="_-* #,##0.00000\ _₽_-;\-* #,##0.00000\ _₽_-;_-* &quot;-&quot;?????\ _₽_-;_-@_-"/>
    <numFmt numFmtId="172" formatCode="#,##0.00000_ ;\-#,##0.00000\ "/>
    <numFmt numFmtId="173" formatCode="#,##0.0"/>
    <numFmt numFmtId="174" formatCode="#,##0.000"/>
  </numFmts>
  <fonts count="59" x14ac:knownFonts="1">
    <font>
      <sz val="10"/>
      <name val="Arial Cyr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sz val="11"/>
      <color indexed="8"/>
      <name val="Times New Roman"/>
      <family val="1"/>
      <charset val="204"/>
    </font>
    <font>
      <i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Courier New Cyr"/>
      <family val="3"/>
      <charset val="204"/>
    </font>
    <font>
      <sz val="10"/>
      <name val="Arial"/>
      <family val="2"/>
      <charset val="204"/>
    </font>
    <font>
      <sz val="10"/>
      <name val="Helv"/>
      <charset val="204"/>
    </font>
    <font>
      <sz val="11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"/>
      <family val="2"/>
      <charset val="204"/>
    </font>
    <font>
      <sz val="8"/>
      <name val="Arial"/>
      <family val="2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10"/>
      <color rgb="FF000000"/>
      <name val="Arial"/>
      <family val="2"/>
      <charset val="204"/>
    </font>
    <font>
      <sz val="10"/>
      <color rgb="FF000000"/>
      <name val="Arial Cyr"/>
      <family val="2"/>
    </font>
    <font>
      <b/>
      <sz val="12"/>
      <color rgb="FF000000"/>
      <name val="Arial Cyr"/>
      <family val="2"/>
    </font>
    <font>
      <b/>
      <sz val="10"/>
      <color rgb="FF000000"/>
      <name val="Arial CYR"/>
      <family val="2"/>
    </font>
    <font>
      <u/>
      <sz val="8"/>
      <color theme="10"/>
      <name val="Arial"/>
      <family val="2"/>
    </font>
    <font>
      <sz val="11"/>
      <color theme="1"/>
      <name val="Times New Roman"/>
      <family val="1"/>
      <charset val="204"/>
    </font>
    <font>
      <sz val="11"/>
      <color rgb="FF333333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0"/>
      <color rgb="FFFF0000"/>
      <name val="Arial Cyr"/>
      <charset val="204"/>
    </font>
    <font>
      <sz val="11"/>
      <color rgb="FF000000"/>
      <name val="Times New Roman"/>
      <family val="1"/>
      <charset val="204"/>
    </font>
    <font>
      <b/>
      <sz val="11"/>
      <color indexed="63"/>
      <name val="Times New Roman"/>
      <family val="1"/>
      <charset val="204"/>
    </font>
    <font>
      <sz val="11"/>
      <name val="Arial"/>
      <family val="2"/>
      <charset val="204"/>
    </font>
    <font>
      <sz val="11"/>
      <color indexed="63"/>
      <name val="Times New Roman"/>
      <family val="1"/>
      <charset val="204"/>
    </font>
    <font>
      <sz val="11"/>
      <color rgb="FF22272F"/>
      <name val="Times New Roman"/>
      <family val="1"/>
      <charset val="204"/>
    </font>
    <font>
      <sz val="8"/>
      <name val="Times New Roman"/>
      <family val="1"/>
      <charset val="204"/>
    </font>
    <font>
      <sz val="11"/>
      <color indexed="9"/>
      <name val="Times New Roman"/>
      <family val="1"/>
      <charset val="204"/>
    </font>
    <font>
      <sz val="14"/>
      <name val="Times New Roman"/>
      <family val="1"/>
      <charset val="204"/>
    </font>
    <font>
      <sz val="14"/>
      <color indexed="1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u/>
      <sz val="11"/>
      <name val="Times New Roman"/>
      <family val="1"/>
      <charset val="204"/>
    </font>
  </fonts>
  <fills count="23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rgb="FFC0C0C0"/>
      </patternFill>
    </fill>
    <fill>
      <patternFill patternType="solid">
        <fgColor rgb="FFFFFF99"/>
      </patternFill>
    </fill>
    <fill>
      <patternFill patternType="solid">
        <fgColor rgb="FFFFFFCC"/>
      </patternFill>
    </fill>
    <fill>
      <patternFill patternType="solid">
        <fgColor rgb="FFCCFFFF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57"/>
      </left>
      <right style="thin">
        <color indexed="57"/>
      </right>
      <top/>
      <bottom style="thin">
        <color indexed="57"/>
      </bottom>
      <diagonal/>
    </border>
    <border>
      <left style="thin">
        <color indexed="57"/>
      </left>
      <right style="thin">
        <color indexed="57"/>
      </right>
      <top style="thin">
        <color indexed="57"/>
      </top>
      <bottom style="thin">
        <color indexed="57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57"/>
      </left>
      <right style="thin">
        <color indexed="57"/>
      </right>
      <top style="thin">
        <color indexed="57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D9D9D9"/>
      </left>
      <right style="thin">
        <color rgb="FFBFBFBF"/>
      </right>
      <top/>
      <bottom style="thin">
        <color rgb="FFD9D9D9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theme="6"/>
      </left>
      <right style="thin">
        <color theme="6"/>
      </right>
      <top/>
      <bottom style="thin">
        <color theme="6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07">
    <xf numFmtId="0" fontId="0" fillId="0" borderId="0"/>
    <xf numFmtId="0" fontId="36" fillId="0" borderId="0"/>
    <xf numFmtId="0" fontId="36" fillId="0" borderId="0"/>
    <xf numFmtId="1" fontId="37" fillId="0" borderId="19">
      <alignment horizontal="right" vertical="top" shrinkToFit="1"/>
    </xf>
    <xf numFmtId="0" fontId="38" fillId="0" borderId="0"/>
    <xf numFmtId="0" fontId="38" fillId="0" borderId="0"/>
    <xf numFmtId="0" fontId="36" fillId="0" borderId="0"/>
    <xf numFmtId="0" fontId="38" fillId="16" borderId="0"/>
    <xf numFmtId="0" fontId="38" fillId="0" borderId="0">
      <alignment horizontal="left" wrapText="1"/>
    </xf>
    <xf numFmtId="0" fontId="38" fillId="0" borderId="0">
      <alignment wrapText="1"/>
    </xf>
    <xf numFmtId="0" fontId="39" fillId="0" borderId="0">
      <alignment horizontal="center" wrapText="1"/>
    </xf>
    <xf numFmtId="0" fontId="38" fillId="0" borderId="0"/>
    <xf numFmtId="0" fontId="39" fillId="0" borderId="0">
      <alignment horizontal="center"/>
    </xf>
    <xf numFmtId="0" fontId="39" fillId="0" borderId="0">
      <alignment horizontal="center" wrapText="1"/>
    </xf>
    <xf numFmtId="0" fontId="38" fillId="0" borderId="0">
      <alignment horizontal="right"/>
    </xf>
    <xf numFmtId="0" fontId="39" fillId="0" borderId="0">
      <alignment horizontal="center"/>
    </xf>
    <xf numFmtId="0" fontId="38" fillId="16" borderId="20"/>
    <xf numFmtId="0" fontId="38" fillId="0" borderId="0">
      <alignment horizontal="right"/>
    </xf>
    <xf numFmtId="0" fontId="38" fillId="0" borderId="21">
      <alignment horizontal="center" vertical="center" wrapText="1"/>
    </xf>
    <xf numFmtId="0" fontId="38" fillId="16" borderId="20"/>
    <xf numFmtId="0" fontId="38" fillId="16" borderId="22"/>
    <xf numFmtId="0" fontId="38" fillId="0" borderId="21">
      <alignment horizontal="center" vertical="center" wrapText="1"/>
    </xf>
    <xf numFmtId="49" fontId="38" fillId="0" borderId="21">
      <alignment horizontal="center" vertical="top" shrinkToFit="1"/>
    </xf>
    <xf numFmtId="0" fontId="38" fillId="16" borderId="22"/>
    <xf numFmtId="0" fontId="38" fillId="0" borderId="21">
      <alignment horizontal="center" vertical="top" wrapText="1"/>
    </xf>
    <xf numFmtId="49" fontId="38" fillId="0" borderId="21">
      <alignment horizontal="left" vertical="top" wrapText="1" indent="2"/>
    </xf>
    <xf numFmtId="4" fontId="38" fillId="0" borderId="21">
      <alignment horizontal="right" vertical="top" shrinkToFit="1"/>
    </xf>
    <xf numFmtId="49" fontId="38" fillId="0" borderId="21">
      <alignment horizontal="center" vertical="top" shrinkToFit="1"/>
    </xf>
    <xf numFmtId="10" fontId="38" fillId="0" borderId="21">
      <alignment horizontal="center" vertical="top" shrinkToFit="1"/>
    </xf>
    <xf numFmtId="4" fontId="38" fillId="0" borderId="21">
      <alignment horizontal="right" vertical="top" shrinkToFit="1"/>
    </xf>
    <xf numFmtId="0" fontId="38" fillId="16" borderId="23"/>
    <xf numFmtId="10" fontId="38" fillId="0" borderId="21">
      <alignment horizontal="right" vertical="top" shrinkToFit="1"/>
    </xf>
    <xf numFmtId="49" fontId="40" fillId="0" borderId="21">
      <alignment horizontal="left" vertical="top" shrinkToFit="1"/>
    </xf>
    <xf numFmtId="0" fontId="38" fillId="16" borderId="22">
      <alignment shrinkToFit="1"/>
    </xf>
    <xf numFmtId="4" fontId="40" fillId="17" borderId="21">
      <alignment horizontal="right" vertical="top" shrinkToFit="1"/>
    </xf>
    <xf numFmtId="0" fontId="40" fillId="0" borderId="21">
      <alignment horizontal="left"/>
    </xf>
    <xf numFmtId="10" fontId="40" fillId="17" borderId="21">
      <alignment horizontal="center" vertical="top" shrinkToFit="1"/>
    </xf>
    <xf numFmtId="4" fontId="40" fillId="18" borderId="21">
      <alignment horizontal="right" vertical="top" shrinkToFit="1"/>
    </xf>
    <xf numFmtId="0" fontId="38" fillId="0" borderId="0"/>
    <xf numFmtId="10" fontId="40" fillId="18" borderId="21">
      <alignment horizontal="right" vertical="top" shrinkToFit="1"/>
    </xf>
    <xf numFmtId="0" fontId="38" fillId="16" borderId="20">
      <alignment horizontal="left"/>
    </xf>
    <xf numFmtId="0" fontId="38" fillId="16" borderId="23"/>
    <xf numFmtId="0" fontId="38" fillId="0" borderId="21">
      <alignment horizontal="left" vertical="top" wrapText="1"/>
    </xf>
    <xf numFmtId="0" fontId="38" fillId="0" borderId="0">
      <alignment horizontal="left" wrapText="1"/>
    </xf>
    <xf numFmtId="4" fontId="40" fillId="19" borderId="21">
      <alignment horizontal="right" vertical="top" shrinkToFit="1"/>
    </xf>
    <xf numFmtId="0" fontId="40" fillId="0" borderId="21">
      <alignment vertical="top" wrapText="1"/>
    </xf>
    <xf numFmtId="10" fontId="40" fillId="19" borderId="21">
      <alignment horizontal="center" vertical="top" shrinkToFit="1"/>
    </xf>
    <xf numFmtId="4" fontId="40" fillId="19" borderId="21">
      <alignment horizontal="right" vertical="top" shrinkToFit="1"/>
    </xf>
    <xf numFmtId="0" fontId="38" fillId="16" borderId="22">
      <alignment horizontal="left"/>
    </xf>
    <xf numFmtId="10" fontId="40" fillId="19" borderId="21">
      <alignment horizontal="right" vertical="top" shrinkToFit="1"/>
    </xf>
    <xf numFmtId="0" fontId="38" fillId="16" borderId="23">
      <alignment horizontal="left"/>
    </xf>
    <xf numFmtId="0" fontId="38" fillId="16" borderId="22">
      <alignment horizontal="center"/>
    </xf>
    <xf numFmtId="0" fontId="38" fillId="16" borderId="0">
      <alignment horizontal="left"/>
    </xf>
    <xf numFmtId="0" fontId="38" fillId="16" borderId="22">
      <alignment horizontal="left"/>
    </xf>
    <xf numFmtId="0" fontId="38" fillId="16" borderId="23">
      <alignment horizontal="center"/>
    </xf>
    <xf numFmtId="0" fontId="38" fillId="16" borderId="23">
      <alignment horizontal="left"/>
    </xf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13" borderId="0" applyNumberFormat="0" applyBorder="0" applyAlignment="0" applyProtection="0"/>
    <xf numFmtId="0" fontId="18" fillId="4" borderId="1" applyNumberFormat="0" applyAlignment="0" applyProtection="0"/>
    <xf numFmtId="0" fontId="19" fillId="7" borderId="2" applyNumberFormat="0" applyAlignment="0" applyProtection="0"/>
    <xf numFmtId="0" fontId="20" fillId="7" borderId="1" applyNumberFormat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167" fontId="6" fillId="0" borderId="0" applyFont="0" applyFill="0" applyBorder="0" applyAlignment="0" applyProtection="0"/>
    <xf numFmtId="0" fontId="21" fillId="0" borderId="3" applyNumberFormat="0" applyFill="0" applyAlignment="0" applyProtection="0"/>
    <xf numFmtId="0" fontId="22" fillId="0" borderId="4" applyNumberFormat="0" applyFill="0" applyAlignment="0" applyProtection="0"/>
    <xf numFmtId="0" fontId="23" fillId="0" borderId="5" applyNumberFormat="0" applyFill="0" applyAlignment="0" applyProtection="0"/>
    <xf numFmtId="0" fontId="23" fillId="0" borderId="0" applyNumberFormat="0" applyFill="0" applyBorder="0" applyAlignment="0" applyProtection="0"/>
    <xf numFmtId="0" fontId="24" fillId="0" borderId="6" applyNumberFormat="0" applyFill="0" applyAlignment="0" applyProtection="0"/>
    <xf numFmtId="0" fontId="25" fillId="14" borderId="7" applyNumberFormat="0" applyAlignment="0" applyProtection="0"/>
    <xf numFmtId="0" fontId="26" fillId="0" borderId="0" applyNumberFormat="0" applyFill="0" applyBorder="0" applyAlignment="0" applyProtection="0"/>
    <xf numFmtId="0" fontId="27" fillId="8" borderId="0" applyNumberFormat="0" applyBorder="0" applyAlignment="0" applyProtection="0"/>
    <xf numFmtId="0" fontId="6" fillId="0" borderId="0"/>
    <xf numFmtId="0" fontId="6" fillId="0" borderId="0"/>
    <xf numFmtId="0" fontId="35" fillId="0" borderId="0"/>
    <xf numFmtId="0" fontId="12" fillId="0" borderId="0"/>
    <xf numFmtId="0" fontId="1" fillId="0" borderId="0"/>
    <xf numFmtId="0" fontId="16" fillId="0" borderId="0"/>
    <xf numFmtId="0" fontId="13" fillId="0" borderId="0"/>
    <xf numFmtId="0" fontId="6" fillId="0" borderId="0"/>
    <xf numFmtId="0" fontId="6" fillId="0" borderId="0"/>
    <xf numFmtId="0" fontId="33" fillId="0" borderId="0"/>
    <xf numFmtId="0" fontId="1" fillId="20" borderId="0"/>
    <xf numFmtId="0" fontId="34" fillId="0" borderId="0"/>
    <xf numFmtId="0" fontId="28" fillId="2" borderId="0" applyNumberFormat="0" applyBorder="0" applyAlignment="0" applyProtection="0"/>
    <xf numFmtId="0" fontId="29" fillId="0" borderId="0" applyNumberFormat="0" applyFill="0" applyBorder="0" applyAlignment="0" applyProtection="0"/>
    <xf numFmtId="0" fontId="6" fillId="9" borderId="8" applyNumberFormat="0" applyFont="0" applyAlignment="0" applyProtection="0"/>
    <xf numFmtId="9" fontId="6" fillId="0" borderId="0" applyFont="0" applyFill="0" applyBorder="0" applyAlignment="0" applyProtection="0"/>
    <xf numFmtId="0" fontId="30" fillId="0" borderId="9" applyNumberFormat="0" applyFill="0" applyAlignment="0" applyProtection="0"/>
    <xf numFmtId="0" fontId="14" fillId="0" borderId="0"/>
    <xf numFmtId="0" fontId="31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34" fillId="0" borderId="0"/>
    <xf numFmtId="43" fontId="6" fillId="0" borderId="0" applyFont="0" applyFill="0" applyBorder="0" applyAlignment="0" applyProtection="0"/>
    <xf numFmtId="0" fontId="32" fillId="3" borderId="0" applyNumberFormat="0" applyBorder="0" applyAlignment="0" applyProtection="0"/>
    <xf numFmtId="0" fontId="1" fillId="0" borderId="0"/>
    <xf numFmtId="0" fontId="1" fillId="0" borderId="0"/>
  </cellStyleXfs>
  <cellXfs count="301">
    <xf numFmtId="0" fontId="0" fillId="0" borderId="0" xfId="0"/>
    <xf numFmtId="0" fontId="2" fillId="0" borderId="0" xfId="75" applyFont="1"/>
    <xf numFmtId="0" fontId="2" fillId="0" borderId="0" xfId="75" applyFont="1" applyAlignment="1">
      <alignment horizontal="right"/>
    </xf>
    <xf numFmtId="0" fontId="2" fillId="0" borderId="0" xfId="75" applyFont="1" applyAlignment="1">
      <alignment horizontal="center"/>
    </xf>
    <xf numFmtId="49" fontId="4" fillId="0" borderId="10" xfId="75" applyNumberFormat="1" applyFont="1" applyBorder="1" applyAlignment="1">
      <alignment horizontal="center" vertical="center"/>
    </xf>
    <xf numFmtId="49" fontId="4" fillId="0" borderId="10" xfId="75" applyNumberFormat="1" applyFont="1" applyBorder="1" applyAlignment="1">
      <alignment horizontal="center"/>
    </xf>
    <xf numFmtId="0" fontId="4" fillId="0" borderId="10" xfId="75" applyFont="1" applyBorder="1" applyAlignment="1">
      <alignment horizontal="center"/>
    </xf>
    <xf numFmtId="166" fontId="4" fillId="0" borderId="10" xfId="75" applyNumberFormat="1" applyFont="1" applyBorder="1"/>
    <xf numFmtId="49" fontId="2" fillId="0" borderId="10" xfId="75" applyNumberFormat="1" applyFont="1" applyBorder="1" applyAlignment="1">
      <alignment horizontal="center" vertical="center"/>
    </xf>
    <xf numFmtId="0" fontId="2" fillId="0" borderId="10" xfId="75" applyFont="1" applyBorder="1" applyAlignment="1">
      <alignment horizontal="left" vertical="center" wrapText="1"/>
    </xf>
    <xf numFmtId="166" fontId="2" fillId="0" borderId="10" xfId="75" applyNumberFormat="1" applyFont="1" applyBorder="1" applyAlignment="1">
      <alignment vertical="center"/>
    </xf>
    <xf numFmtId="49" fontId="2" fillId="0" borderId="10" xfId="75" applyNumberFormat="1" applyFont="1" applyFill="1" applyBorder="1" applyAlignment="1">
      <alignment horizontal="center" vertical="center"/>
    </xf>
    <xf numFmtId="49" fontId="7" fillId="0" borderId="10" xfId="0" applyNumberFormat="1" applyFont="1" applyFill="1" applyBorder="1" applyAlignment="1">
      <alignment horizontal="center" vertical="center"/>
    </xf>
    <xf numFmtId="0" fontId="7" fillId="0" borderId="10" xfId="0" applyNumberFormat="1" applyFont="1" applyFill="1" applyBorder="1" applyAlignment="1">
      <alignment horizontal="left" vertical="center" wrapText="1"/>
    </xf>
    <xf numFmtId="166" fontId="2" fillId="0" borderId="10" xfId="75" applyNumberFormat="1" applyFont="1" applyFill="1" applyBorder="1" applyAlignment="1">
      <alignment vertical="center"/>
    </xf>
    <xf numFmtId="49" fontId="2" fillId="15" borderId="10" xfId="75" applyNumberFormat="1" applyFont="1" applyFill="1" applyBorder="1" applyAlignment="1">
      <alignment horizontal="center" vertical="center"/>
    </xf>
    <xf numFmtId="49" fontId="2" fillId="15" borderId="10" xfId="75" applyNumberFormat="1" applyFont="1" applyFill="1" applyBorder="1" applyAlignment="1">
      <alignment horizontal="left" vertical="center" wrapText="1"/>
    </xf>
    <xf numFmtId="0" fontId="2" fillId="0" borderId="10" xfId="75" applyFont="1" applyBorder="1" applyAlignment="1">
      <alignment horizontal="justify" vertical="center"/>
    </xf>
    <xf numFmtId="0" fontId="4" fillId="0" borderId="10" xfId="75" applyFont="1" applyBorder="1" applyAlignment="1">
      <alignment horizontal="center" vertical="center" wrapText="1"/>
    </xf>
    <xf numFmtId="166" fontId="4" fillId="0" borderId="10" xfId="75" applyNumberFormat="1" applyFont="1" applyBorder="1" applyAlignment="1">
      <alignment vertical="center"/>
    </xf>
    <xf numFmtId="0" fontId="4" fillId="0" borderId="10" xfId="75" applyFont="1" applyBorder="1" applyAlignment="1">
      <alignment horizontal="center" vertical="center"/>
    </xf>
    <xf numFmtId="0" fontId="2" fillId="0" borderId="10" xfId="75" applyFont="1" applyBorder="1" applyAlignment="1">
      <alignment horizontal="left" vertical="center"/>
    </xf>
    <xf numFmtId="49" fontId="2" fillId="0" borderId="11" xfId="75" applyNumberFormat="1" applyFont="1" applyBorder="1" applyAlignment="1">
      <alignment horizontal="center" vertical="center"/>
    </xf>
    <xf numFmtId="0" fontId="2" fillId="0" borderId="10" xfId="75" applyFont="1" applyBorder="1" applyAlignment="1">
      <alignment vertical="center" wrapText="1"/>
    </xf>
    <xf numFmtId="49" fontId="2" fillId="0" borderId="10" xfId="0" applyNumberFormat="1" applyFont="1" applyFill="1" applyBorder="1" applyAlignment="1">
      <alignment horizontal="center" vertical="center"/>
    </xf>
    <xf numFmtId="0" fontId="2" fillId="0" borderId="10" xfId="0" applyNumberFormat="1" applyFont="1" applyFill="1" applyBorder="1" applyAlignment="1">
      <alignment horizontal="left" vertical="center" wrapText="1"/>
    </xf>
    <xf numFmtId="0" fontId="2" fillId="0" borderId="10" xfId="75" applyFont="1" applyBorder="1" applyAlignment="1">
      <alignment horizontal="center"/>
    </xf>
    <xf numFmtId="0" fontId="2" fillId="0" borderId="10" xfId="75" applyFont="1" applyFill="1" applyBorder="1" applyAlignment="1">
      <alignment horizontal="center"/>
    </xf>
    <xf numFmtId="0" fontId="2" fillId="0" borderId="10" xfId="75" applyFont="1" applyBorder="1"/>
    <xf numFmtId="0" fontId="4" fillId="0" borderId="10" xfId="75" applyFont="1" applyBorder="1"/>
    <xf numFmtId="0" fontId="4" fillId="15" borderId="10" xfId="75" applyFont="1" applyFill="1" applyBorder="1" applyAlignment="1">
      <alignment horizontal="center"/>
    </xf>
    <xf numFmtId="166" fontId="8" fillId="0" borderId="10" xfId="75" applyNumberFormat="1" applyFont="1" applyBorder="1" applyAlignment="1">
      <alignment vertical="center"/>
    </xf>
    <xf numFmtId="49" fontId="4" fillId="0" borderId="10" xfId="75" applyNumberFormat="1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vertical="center" wrapText="1"/>
    </xf>
    <xf numFmtId="0" fontId="2" fillId="15" borderId="10" xfId="0" applyFont="1" applyFill="1" applyBorder="1" applyAlignment="1">
      <alignment horizontal="left" vertical="center" wrapText="1"/>
    </xf>
    <xf numFmtId="0" fontId="2" fillId="0" borderId="10" xfId="75" applyFont="1" applyBorder="1" applyAlignment="1">
      <alignment horizontal="left" wrapText="1"/>
    </xf>
    <xf numFmtId="0" fontId="2" fillId="0" borderId="0" xfId="75" applyFont="1" applyAlignment="1"/>
    <xf numFmtId="0" fontId="4" fillId="0" borderId="10" xfId="75" applyFont="1" applyBorder="1" applyAlignment="1">
      <alignment horizontal="left" vertical="center" wrapText="1"/>
    </xf>
    <xf numFmtId="0" fontId="4" fillId="0" borderId="10" xfId="75" applyFont="1" applyBorder="1" applyAlignment="1">
      <alignment horizontal="justify" vertical="center"/>
    </xf>
    <xf numFmtId="0" fontId="2" fillId="0" borderId="10" xfId="75" applyFont="1" applyBorder="1" applyAlignment="1">
      <alignment horizontal="center" vertical="center" wrapText="1"/>
    </xf>
    <xf numFmtId="49" fontId="8" fillId="0" borderId="10" xfId="75" applyNumberFormat="1" applyFont="1" applyBorder="1" applyAlignment="1">
      <alignment horizontal="center" vertical="center"/>
    </xf>
    <xf numFmtId="0" fontId="2" fillId="0" borderId="0" xfId="0" applyFont="1" applyAlignment="1">
      <alignment wrapText="1"/>
    </xf>
    <xf numFmtId="49" fontId="4" fillId="15" borderId="10" xfId="75" applyNumberFormat="1" applyFont="1" applyFill="1" applyBorder="1" applyAlignment="1">
      <alignment horizontal="center" wrapText="1"/>
    </xf>
    <xf numFmtId="49" fontId="2" fillId="15" borderId="10" xfId="75" applyNumberFormat="1" applyFont="1" applyFill="1" applyBorder="1" applyAlignment="1">
      <alignment horizontal="center" wrapText="1"/>
    </xf>
    <xf numFmtId="166" fontId="4" fillId="15" borderId="10" xfId="75" applyNumberFormat="1" applyFont="1" applyFill="1" applyBorder="1"/>
    <xf numFmtId="49" fontId="9" fillId="15" borderId="10" xfId="75" applyNumberFormat="1" applyFont="1" applyFill="1" applyBorder="1" applyAlignment="1">
      <alignment horizontal="center" wrapText="1"/>
    </xf>
    <xf numFmtId="49" fontId="2" fillId="15" borderId="10" xfId="75" applyNumberFormat="1" applyFont="1" applyFill="1" applyBorder="1" applyAlignment="1">
      <alignment horizontal="center"/>
    </xf>
    <xf numFmtId="166" fontId="2" fillId="15" borderId="10" xfId="75" applyNumberFormat="1" applyFont="1" applyFill="1" applyBorder="1"/>
    <xf numFmtId="49" fontId="4" fillId="15" borderId="10" xfId="75" applyNumberFormat="1" applyFont="1" applyFill="1" applyBorder="1" applyAlignment="1">
      <alignment horizontal="left" vertical="center" wrapText="1"/>
    </xf>
    <xf numFmtId="0" fontId="2" fillId="15" borderId="10" xfId="75" applyFont="1" applyFill="1" applyBorder="1" applyAlignment="1">
      <alignment horizontal="left" vertical="center" wrapText="1"/>
    </xf>
    <xf numFmtId="49" fontId="4" fillId="15" borderId="10" xfId="75" applyNumberFormat="1" applyFont="1" applyFill="1" applyBorder="1" applyAlignment="1">
      <alignment horizontal="center"/>
    </xf>
    <xf numFmtId="49" fontId="7" fillId="15" borderId="10" xfId="0" applyNumberFormat="1" applyFont="1" applyFill="1" applyBorder="1" applyAlignment="1">
      <alignment horizontal="center" vertical="center"/>
    </xf>
    <xf numFmtId="49" fontId="7" fillId="15" borderId="10" xfId="0" applyNumberFormat="1" applyFont="1" applyFill="1" applyBorder="1" applyAlignment="1">
      <alignment horizontal="center"/>
    </xf>
    <xf numFmtId="49" fontId="8" fillId="15" borderId="10" xfId="75" applyNumberFormat="1" applyFont="1" applyFill="1" applyBorder="1" applyAlignment="1">
      <alignment horizontal="center"/>
    </xf>
    <xf numFmtId="49" fontId="2" fillId="15" borderId="10" xfId="75" applyNumberFormat="1" applyFont="1" applyFill="1" applyBorder="1" applyAlignment="1">
      <alignment vertical="top" wrapText="1"/>
    </xf>
    <xf numFmtId="0" fontId="2" fillId="15" borderId="10" xfId="0" applyNumberFormat="1" applyFont="1" applyFill="1" applyBorder="1" applyAlignment="1">
      <alignment horizontal="left" vertical="center" wrapText="1"/>
    </xf>
    <xf numFmtId="49" fontId="2" fillId="15" borderId="10" xfId="0" applyNumberFormat="1" applyFont="1" applyFill="1" applyBorder="1" applyAlignment="1">
      <alignment horizontal="center"/>
    </xf>
    <xf numFmtId="0" fontId="4" fillId="15" borderId="10" xfId="75" applyFont="1" applyFill="1" applyBorder="1"/>
    <xf numFmtId="49" fontId="4" fillId="15" borderId="10" xfId="75" applyNumberFormat="1" applyFont="1" applyFill="1" applyBorder="1" applyAlignment="1">
      <alignment horizontal="center" vertical="center"/>
    </xf>
    <xf numFmtId="49" fontId="7" fillId="0" borderId="12" xfId="0" applyNumberFormat="1" applyFont="1" applyFill="1" applyBorder="1" applyAlignment="1">
      <alignment horizontal="center" vertical="center"/>
    </xf>
    <xf numFmtId="49" fontId="7" fillId="0" borderId="13" xfId="0" applyNumberFormat="1" applyFont="1" applyFill="1" applyBorder="1" applyAlignment="1">
      <alignment horizontal="center" vertical="center"/>
    </xf>
    <xf numFmtId="0" fontId="7" fillId="0" borderId="12" xfId="0" applyNumberFormat="1" applyFont="1" applyFill="1" applyBorder="1" applyAlignment="1">
      <alignment horizontal="left" vertical="center" wrapText="1"/>
    </xf>
    <xf numFmtId="49" fontId="2" fillId="15" borderId="11" xfId="75" applyNumberFormat="1" applyFont="1" applyFill="1" applyBorder="1" applyAlignment="1">
      <alignment horizontal="center" vertical="center"/>
    </xf>
    <xf numFmtId="166" fontId="2" fillId="15" borderId="10" xfId="75" applyNumberFormat="1" applyFont="1" applyFill="1" applyBorder="1" applyAlignment="1">
      <alignment vertical="center"/>
    </xf>
    <xf numFmtId="0" fontId="4" fillId="15" borderId="10" xfId="75" applyFont="1" applyFill="1" applyBorder="1" applyAlignment="1">
      <alignment horizontal="center" vertical="center" wrapText="1"/>
    </xf>
    <xf numFmtId="49" fontId="2" fillId="15" borderId="11" xfId="0" applyNumberFormat="1" applyFont="1" applyFill="1" applyBorder="1" applyAlignment="1">
      <alignment horizontal="center" vertical="center"/>
    </xf>
    <xf numFmtId="0" fontId="2" fillId="15" borderId="14" xfId="75" applyFont="1" applyFill="1" applyBorder="1" applyAlignment="1">
      <alignment horizontal="left" wrapText="1"/>
    </xf>
    <xf numFmtId="0" fontId="4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4" fillId="15" borderId="10" xfId="75" applyFont="1" applyFill="1" applyBorder="1" applyAlignment="1">
      <alignment vertical="top" wrapText="1"/>
    </xf>
    <xf numFmtId="0" fontId="2" fillId="15" borderId="10" xfId="75" applyFont="1" applyFill="1" applyBorder="1" applyAlignment="1">
      <alignment vertical="top" wrapText="1"/>
    </xf>
    <xf numFmtId="0" fontId="2" fillId="0" borderId="10" xfId="75" applyFont="1" applyBorder="1" applyAlignment="1">
      <alignment vertical="top" wrapText="1"/>
    </xf>
    <xf numFmtId="0" fontId="2" fillId="15" borderId="10" xfId="0" applyFont="1" applyFill="1" applyBorder="1" applyAlignment="1">
      <alignment vertical="top" wrapText="1"/>
    </xf>
    <xf numFmtId="0" fontId="4" fillId="15" borderId="10" xfId="0" applyFont="1" applyFill="1" applyBorder="1" applyAlignment="1">
      <alignment vertical="top" wrapText="1"/>
    </xf>
    <xf numFmtId="0" fontId="7" fillId="15" borderId="10" xfId="0" applyNumberFormat="1" applyFont="1" applyFill="1" applyBorder="1" applyAlignment="1">
      <alignment vertical="top" wrapText="1"/>
    </xf>
    <xf numFmtId="49" fontId="4" fillId="15" borderId="10" xfId="75" applyNumberFormat="1" applyFont="1" applyFill="1" applyBorder="1" applyAlignment="1">
      <alignment vertical="top" wrapText="1"/>
    </xf>
    <xf numFmtId="0" fontId="7" fillId="0" borderId="15" xfId="0" applyNumberFormat="1" applyFont="1" applyFill="1" applyBorder="1" applyAlignment="1">
      <alignment vertical="top" wrapText="1"/>
    </xf>
    <xf numFmtId="0" fontId="10" fillId="15" borderId="10" xfId="0" applyNumberFormat="1" applyFont="1" applyFill="1" applyBorder="1" applyAlignment="1">
      <alignment vertical="top" wrapText="1"/>
    </xf>
    <xf numFmtId="0" fontId="2" fillId="15" borderId="10" xfId="0" applyNumberFormat="1" applyFont="1" applyFill="1" applyBorder="1" applyAlignment="1">
      <alignment vertical="top" wrapText="1"/>
    </xf>
    <xf numFmtId="0" fontId="42" fillId="0" borderId="24" xfId="0" applyNumberFormat="1" applyFont="1" applyFill="1" applyBorder="1" applyAlignment="1">
      <alignment horizontal="left" vertical="center" wrapText="1"/>
    </xf>
    <xf numFmtId="49" fontId="2" fillId="0" borderId="10" xfId="0" applyNumberFormat="1" applyFont="1" applyFill="1" applyBorder="1" applyAlignment="1">
      <alignment horizontal="center" vertical="center" wrapText="1"/>
    </xf>
    <xf numFmtId="49" fontId="2" fillId="0" borderId="11" xfId="0" applyNumberFormat="1" applyFont="1" applyFill="1" applyBorder="1" applyAlignment="1">
      <alignment vertical="center" wrapText="1"/>
    </xf>
    <xf numFmtId="0" fontId="15" fillId="0" borderId="10" xfId="0" applyFont="1" applyBorder="1"/>
    <xf numFmtId="0" fontId="4" fillId="0" borderId="10" xfId="0" applyFont="1" applyBorder="1"/>
    <xf numFmtId="0" fontId="15" fillId="0" borderId="0" xfId="0" applyFont="1" applyAlignment="1"/>
    <xf numFmtId="0" fontId="7" fillId="0" borderId="16" xfId="0" applyNumberFormat="1" applyFont="1" applyFill="1" applyBorder="1" applyAlignment="1">
      <alignment horizontal="left" vertical="center" wrapText="1"/>
    </xf>
    <xf numFmtId="0" fontId="2" fillId="15" borderId="10" xfId="75" applyFont="1" applyFill="1" applyBorder="1" applyAlignment="1">
      <alignment wrapText="1"/>
    </xf>
    <xf numFmtId="166" fontId="4" fillId="0" borderId="10" xfId="0" applyNumberFormat="1" applyFont="1" applyBorder="1"/>
    <xf numFmtId="49" fontId="42" fillId="0" borderId="17" xfId="0" applyNumberFormat="1" applyFont="1" applyBorder="1" applyAlignment="1">
      <alignment horizontal="justify" vertical="top" wrapText="1"/>
    </xf>
    <xf numFmtId="49" fontId="42" fillId="0" borderId="17" xfId="0" applyNumberFormat="1" applyFont="1" applyBorder="1" applyAlignment="1">
      <alignment horizontal="left" vertical="center" wrapText="1"/>
    </xf>
    <xf numFmtId="49" fontId="2" fillId="0" borderId="11" xfId="0" applyNumberFormat="1" applyFont="1" applyFill="1" applyBorder="1" applyAlignment="1">
      <alignment horizontal="center" vertical="center"/>
    </xf>
    <xf numFmtId="0" fontId="5" fillId="15" borderId="10" xfId="0" applyFont="1" applyFill="1" applyBorder="1" applyAlignment="1">
      <alignment vertical="center" wrapText="1"/>
    </xf>
    <xf numFmtId="0" fontId="11" fillId="21" borderId="10" xfId="0" applyFont="1" applyFill="1" applyBorder="1" applyAlignment="1">
      <alignment vertical="center" wrapText="1"/>
    </xf>
    <xf numFmtId="0" fontId="2" fillId="0" borderId="10" xfId="0" applyFont="1" applyBorder="1" applyAlignment="1">
      <alignment horizontal="center" vertical="center"/>
    </xf>
    <xf numFmtId="0" fontId="43" fillId="0" borderId="0" xfId="0" applyFont="1" applyAlignment="1">
      <alignment wrapText="1"/>
    </xf>
    <xf numFmtId="49" fontId="2" fillId="21" borderId="10" xfId="75" applyNumberFormat="1" applyFont="1" applyFill="1" applyBorder="1" applyAlignment="1">
      <alignment vertical="top" wrapText="1"/>
    </xf>
    <xf numFmtId="0" fontId="2" fillId="0" borderId="10" xfId="0" applyFont="1" applyBorder="1" applyAlignment="1">
      <alignment wrapText="1"/>
    </xf>
    <xf numFmtId="0" fontId="2" fillId="0" borderId="10" xfId="0" applyFont="1" applyBorder="1" applyAlignment="1">
      <alignment horizontal="center" wrapText="1"/>
    </xf>
    <xf numFmtId="0" fontId="0" fillId="0" borderId="0" xfId="0" applyAlignment="1"/>
    <xf numFmtId="166" fontId="0" fillId="0" borderId="0" xfId="0" applyNumberFormat="1"/>
    <xf numFmtId="0" fontId="4" fillId="0" borderId="10" xfId="0" applyFont="1" applyBorder="1" applyAlignment="1">
      <alignment horizontal="center" wrapText="1"/>
    </xf>
    <xf numFmtId="0" fontId="4" fillId="0" borderId="10" xfId="0" applyFont="1" applyBorder="1" applyAlignment="1">
      <alignment horizontal="center" vertical="center"/>
    </xf>
    <xf numFmtId="166" fontId="2" fillId="21" borderId="10" xfId="75" applyNumberFormat="1" applyFont="1" applyFill="1" applyBorder="1"/>
    <xf numFmtId="0" fontId="4" fillId="0" borderId="10" xfId="0" applyFont="1" applyBorder="1" applyAlignment="1">
      <alignment horizontal="left" wrapText="1"/>
    </xf>
    <xf numFmtId="0" fontId="2" fillId="0" borderId="10" xfId="0" applyFont="1" applyBorder="1" applyAlignment="1">
      <alignment horizontal="left" wrapText="1"/>
    </xf>
    <xf numFmtId="49" fontId="4" fillId="21" borderId="10" xfId="75" applyNumberFormat="1" applyFont="1" applyFill="1" applyBorder="1" applyAlignment="1">
      <alignment vertical="top" wrapText="1"/>
    </xf>
    <xf numFmtId="0" fontId="2" fillId="21" borderId="0" xfId="0" applyFont="1" applyFill="1" applyAlignment="1">
      <alignment wrapText="1"/>
    </xf>
    <xf numFmtId="0" fontId="2" fillId="21" borderId="10" xfId="0" applyFont="1" applyFill="1" applyBorder="1" applyAlignment="1">
      <alignment wrapText="1"/>
    </xf>
    <xf numFmtId="0" fontId="0" fillId="0" borderId="0" xfId="0" applyAlignment="1">
      <alignment vertical="center"/>
    </xf>
    <xf numFmtId="0" fontId="2" fillId="0" borderId="0" xfId="75" applyFont="1" applyAlignment="1">
      <alignment vertical="center"/>
    </xf>
    <xf numFmtId="0" fontId="15" fillId="0" borderId="10" xfId="0" applyFont="1" applyBorder="1" applyAlignment="1">
      <alignment vertical="center"/>
    </xf>
    <xf numFmtId="0" fontId="2" fillId="0" borderId="15" xfId="84" applyNumberFormat="1" applyFont="1" applyFill="1" applyBorder="1" applyAlignment="1">
      <alignment horizontal="justify" vertical="center" wrapText="1"/>
    </xf>
    <xf numFmtId="0" fontId="2" fillId="0" borderId="15" xfId="75" applyNumberFormat="1" applyFont="1" applyFill="1" applyBorder="1" applyAlignment="1">
      <alignment horizontal="justify" vertical="center" wrapText="1"/>
    </xf>
    <xf numFmtId="0" fontId="45" fillId="0" borderId="0" xfId="0" applyFont="1"/>
    <xf numFmtId="0" fontId="2" fillId="0" borderId="0" xfId="75" applyFont="1" applyAlignment="1">
      <alignment horizontal="right"/>
    </xf>
    <xf numFmtId="0" fontId="2" fillId="0" borderId="0" xfId="75" applyFont="1" applyAlignment="1">
      <alignment horizontal="center"/>
    </xf>
    <xf numFmtId="0" fontId="2" fillId="0" borderId="10" xfId="75" applyFont="1" applyBorder="1" applyAlignment="1">
      <alignment horizontal="center" vertical="center" wrapText="1"/>
    </xf>
    <xf numFmtId="0" fontId="2" fillId="0" borderId="10" xfId="75" applyFont="1" applyBorder="1" applyAlignment="1">
      <alignment horizontal="center" vertical="center"/>
    </xf>
    <xf numFmtId="0" fontId="3" fillId="0" borderId="0" xfId="75" applyFont="1" applyAlignment="1"/>
    <xf numFmtId="0" fontId="3" fillId="0" borderId="10" xfId="75" applyFont="1" applyBorder="1" applyAlignment="1">
      <alignment horizontal="center"/>
    </xf>
    <xf numFmtId="0" fontId="4" fillId="0" borderId="10" xfId="75" applyFont="1" applyBorder="1" applyAlignment="1">
      <alignment horizontal="left" wrapText="1"/>
    </xf>
    <xf numFmtId="170" fontId="4" fillId="0" borderId="10" xfId="75" applyNumberFormat="1" applyFont="1" applyBorder="1" applyAlignment="1">
      <alignment horizontal="right" wrapText="1"/>
    </xf>
    <xf numFmtId="170" fontId="2" fillId="0" borderId="10" xfId="75" applyNumberFormat="1" applyFont="1" applyBorder="1" applyAlignment="1">
      <alignment horizontal="right" wrapText="1"/>
    </xf>
    <xf numFmtId="171" fontId="0" fillId="0" borderId="0" xfId="0" applyNumberFormat="1"/>
    <xf numFmtId="172" fontId="2" fillId="0" borderId="10" xfId="75" applyNumberFormat="1" applyFont="1" applyBorder="1" applyAlignment="1">
      <alignment horizontal="right" wrapText="1"/>
    </xf>
    <xf numFmtId="0" fontId="46" fillId="0" borderId="10" xfId="0" applyFont="1" applyBorder="1" applyAlignment="1">
      <alignment horizontal="center"/>
    </xf>
    <xf numFmtId="0" fontId="2" fillId="0" borderId="10" xfId="75" applyFont="1" applyBorder="1" applyAlignment="1">
      <alignment wrapText="1"/>
    </xf>
    <xf numFmtId="0" fontId="2" fillId="0" borderId="10" xfId="78" applyFont="1" applyBorder="1" applyAlignment="1">
      <alignment horizontal="left"/>
    </xf>
    <xf numFmtId="0" fontId="5" fillId="0" borderId="10" xfId="0" applyFont="1" applyFill="1" applyBorder="1" applyAlignment="1">
      <alignment vertical="center" wrapText="1"/>
    </xf>
    <xf numFmtId="0" fontId="2" fillId="0" borderId="18" xfId="78" applyFont="1" applyBorder="1" applyAlignment="1">
      <alignment vertical="center" wrapText="1"/>
    </xf>
    <xf numFmtId="0" fontId="4" fillId="0" borderId="10" xfId="75" applyFont="1" applyBorder="1" applyAlignment="1">
      <alignment wrapText="1"/>
    </xf>
    <xf numFmtId="0" fontId="47" fillId="0" borderId="10" xfId="75" applyFont="1" applyBorder="1" applyAlignment="1">
      <alignment horizontal="center"/>
    </xf>
    <xf numFmtId="0" fontId="2" fillId="0" borderId="11" xfId="78" applyFont="1" applyBorder="1" applyAlignment="1">
      <alignment vertical="top" wrapText="1"/>
    </xf>
    <xf numFmtId="170" fontId="2" fillId="21" borderId="10" xfId="75" applyNumberFormat="1" applyFont="1" applyFill="1" applyBorder="1" applyAlignment="1">
      <alignment horizontal="right" wrapText="1"/>
    </xf>
    <xf numFmtId="0" fontId="4" fillId="0" borderId="10" xfId="75" applyFont="1" applyFill="1" applyBorder="1" applyAlignment="1">
      <alignment wrapText="1"/>
    </xf>
    <xf numFmtId="0" fontId="2" fillId="0" borderId="10" xfId="75" applyFont="1" applyFill="1" applyBorder="1" applyAlignment="1">
      <alignment wrapText="1"/>
    </xf>
    <xf numFmtId="0" fontId="48" fillId="0" borderId="10" xfId="75" applyFont="1" applyFill="1" applyBorder="1" applyAlignment="1">
      <alignment horizontal="center"/>
    </xf>
    <xf numFmtId="0" fontId="49" fillId="0" borderId="10" xfId="75" applyFont="1" applyBorder="1" applyAlignment="1">
      <alignment horizontal="center"/>
    </xf>
    <xf numFmtId="0" fontId="2" fillId="0" borderId="0" xfId="0" applyFont="1" applyAlignment="1">
      <alignment horizontal="justify" vertical="top" wrapText="1"/>
    </xf>
    <xf numFmtId="0" fontId="2" fillId="0" borderId="10" xfId="75" applyFont="1" applyBorder="1" applyAlignment="1">
      <alignment horizontal="justify" wrapText="1"/>
    </xf>
    <xf numFmtId="170" fontId="2" fillId="22" borderId="10" xfId="75" applyNumberFormat="1" applyFont="1" applyFill="1" applyBorder="1" applyAlignment="1">
      <alignment horizontal="right" wrapText="1"/>
    </xf>
    <xf numFmtId="170" fontId="2" fillId="0" borderId="10" xfId="75" applyNumberFormat="1" applyFont="1" applyFill="1" applyBorder="1" applyAlignment="1">
      <alignment horizontal="right" wrapText="1"/>
    </xf>
    <xf numFmtId="170" fontId="4" fillId="0" borderId="10" xfId="75" applyNumberFormat="1" applyFont="1" applyFill="1" applyBorder="1" applyAlignment="1">
      <alignment horizontal="right" wrapText="1"/>
    </xf>
    <xf numFmtId="0" fontId="50" fillId="0" borderId="10" xfId="0" applyFont="1" applyBorder="1" applyAlignment="1">
      <alignment wrapText="1"/>
    </xf>
    <xf numFmtId="0" fontId="2" fillId="0" borderId="10" xfId="0" applyFont="1" applyFill="1" applyBorder="1" applyAlignment="1">
      <alignment horizontal="center" vertical="center"/>
    </xf>
    <xf numFmtId="0" fontId="2" fillId="21" borderId="10" xfId="0" applyFont="1" applyFill="1" applyBorder="1" applyAlignment="1">
      <alignment horizontal="left" vertical="center" wrapText="1"/>
    </xf>
    <xf numFmtId="0" fontId="2" fillId="0" borderId="11" xfId="0" applyFont="1" applyFill="1" applyBorder="1" applyAlignment="1">
      <alignment horizontal="center" vertical="center"/>
    </xf>
    <xf numFmtId="0" fontId="2" fillId="21" borderId="17" xfId="0" applyFont="1" applyFill="1" applyBorder="1" applyAlignment="1">
      <alignment horizontal="left" vertical="center" wrapText="1"/>
    </xf>
    <xf numFmtId="0" fontId="2" fillId="0" borderId="18" xfId="0" applyFont="1" applyFill="1" applyBorder="1" applyAlignment="1">
      <alignment horizontal="center" vertical="center"/>
    </xf>
    <xf numFmtId="0" fontId="2" fillId="21" borderId="18" xfId="0" applyFont="1" applyFill="1" applyBorder="1" applyAlignment="1">
      <alignment horizontal="left" vertical="center" wrapText="1"/>
    </xf>
    <xf numFmtId="170" fontId="2" fillId="0" borderId="18" xfId="75" applyNumberFormat="1" applyFont="1" applyBorder="1" applyAlignment="1">
      <alignment horizontal="right" wrapText="1"/>
    </xf>
    <xf numFmtId="0" fontId="2" fillId="0" borderId="11" xfId="75" applyFont="1" applyBorder="1" applyAlignment="1">
      <alignment horizontal="center" vertical="center"/>
    </xf>
    <xf numFmtId="0" fontId="2" fillId="0" borderId="11" xfId="75" applyFont="1" applyFill="1" applyBorder="1" applyAlignment="1">
      <alignment horizontal="left" wrapText="1"/>
    </xf>
    <xf numFmtId="170" fontId="2" fillId="0" borderId="11" xfId="75" applyNumberFormat="1" applyFont="1" applyBorder="1" applyAlignment="1">
      <alignment horizontal="right" wrapText="1"/>
    </xf>
    <xf numFmtId="0" fontId="2" fillId="0" borderId="10" xfId="75" applyFont="1" applyFill="1" applyBorder="1" applyAlignment="1">
      <alignment horizontal="left" wrapText="1"/>
    </xf>
    <xf numFmtId="0" fontId="4" fillId="0" borderId="10" xfId="75" applyFont="1" applyFill="1" applyBorder="1" applyAlignment="1">
      <alignment horizontal="left" wrapText="1"/>
    </xf>
    <xf numFmtId="170" fontId="0" fillId="0" borderId="0" xfId="0" applyNumberFormat="1"/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51" fillId="0" borderId="0" xfId="0" applyFont="1" applyAlignment="1"/>
    <xf numFmtId="0" fontId="2" fillId="0" borderId="0" xfId="0" applyFont="1" applyAlignment="1">
      <alignment horizontal="right" wrapText="1"/>
    </xf>
    <xf numFmtId="0" fontId="2" fillId="0" borderId="0" xfId="0" applyFont="1" applyAlignment="1">
      <alignment horizontal="right"/>
    </xf>
    <xf numFmtId="0" fontId="4" fillId="0" borderId="0" xfId="0" applyFont="1" applyAlignment="1">
      <alignment horizontal="centerContinuous" vertical="center"/>
    </xf>
    <xf numFmtId="0" fontId="2" fillId="0" borderId="0" xfId="0" applyFont="1" applyAlignment="1">
      <alignment vertical="center" wrapText="1"/>
    </xf>
    <xf numFmtId="0" fontId="2" fillId="0" borderId="0" xfId="105" applyFont="1" applyAlignment="1">
      <alignment horizontal="right"/>
    </xf>
    <xf numFmtId="0" fontId="2" fillId="0" borderId="10" xfId="0" applyFont="1" applyFill="1" applyBorder="1" applyAlignment="1">
      <alignment horizontal="center" vertical="center" wrapText="1"/>
    </xf>
    <xf numFmtId="173" fontId="2" fillId="0" borderId="10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/>
    </xf>
    <xf numFmtId="1" fontId="2" fillId="0" borderId="10" xfId="0" applyNumberFormat="1" applyFont="1" applyFill="1" applyBorder="1" applyAlignment="1">
      <alignment horizontal="center" vertical="center"/>
    </xf>
    <xf numFmtId="1" fontId="2" fillId="0" borderId="10" xfId="0" applyNumberFormat="1" applyFont="1" applyFill="1" applyBorder="1" applyAlignment="1">
      <alignment horizontal="center" vertical="center" wrapText="1"/>
    </xf>
    <xf numFmtId="0" fontId="11" fillId="0" borderId="25" xfId="0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vertical="center" wrapText="1"/>
    </xf>
    <xf numFmtId="169" fontId="4" fillId="0" borderId="18" xfId="0" applyNumberFormat="1" applyFont="1" applyFill="1" applyBorder="1" applyAlignment="1">
      <alignment vertical="center"/>
    </xf>
    <xf numFmtId="49" fontId="2" fillId="0" borderId="15" xfId="0" applyNumberFormat="1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left" vertical="center" wrapText="1"/>
    </xf>
    <xf numFmtId="169" fontId="2" fillId="0" borderId="15" xfId="0" applyNumberFormat="1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15" xfId="0" applyFont="1" applyFill="1" applyBorder="1" applyAlignment="1">
      <alignment horizontal="left" vertical="center" wrapText="1" indent="1"/>
    </xf>
    <xf numFmtId="0" fontId="52" fillId="0" borderId="0" xfId="0" applyFont="1" applyFill="1" applyAlignment="1">
      <alignment vertical="center"/>
    </xf>
    <xf numFmtId="0" fontId="2" fillId="0" borderId="15" xfId="0" applyFont="1" applyFill="1" applyBorder="1" applyAlignment="1">
      <alignment horizontal="left" vertical="center" wrapText="1" indent="2"/>
    </xf>
    <xf numFmtId="169" fontId="2" fillId="0" borderId="26" xfId="0" applyNumberFormat="1" applyFont="1" applyFill="1" applyBorder="1" applyAlignment="1">
      <alignment vertical="center"/>
    </xf>
    <xf numFmtId="49" fontId="2" fillId="0" borderId="26" xfId="0" applyNumberFormat="1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left" vertical="center" wrapText="1" indent="2"/>
    </xf>
    <xf numFmtId="169" fontId="53" fillId="0" borderId="25" xfId="0" applyNumberFormat="1" applyFont="1" applyFill="1" applyBorder="1" applyAlignment="1">
      <alignment vertical="center"/>
    </xf>
    <xf numFmtId="169" fontId="2" fillId="0" borderId="0" xfId="0" applyNumberFormat="1" applyFont="1" applyFill="1" applyAlignment="1">
      <alignment vertical="center"/>
    </xf>
    <xf numFmtId="49" fontId="53" fillId="0" borderId="15" xfId="0" applyNumberFormat="1" applyFont="1" applyFill="1" applyBorder="1" applyAlignment="1">
      <alignment horizontal="center" vertical="center"/>
    </xf>
    <xf numFmtId="0" fontId="53" fillId="0" borderId="15" xfId="0" applyFont="1" applyFill="1" applyBorder="1" applyAlignment="1">
      <alignment horizontal="left" vertical="center" wrapText="1"/>
    </xf>
    <xf numFmtId="173" fontId="54" fillId="0" borderId="15" xfId="0" applyNumberFormat="1" applyFont="1" applyFill="1" applyBorder="1" applyAlignment="1">
      <alignment vertical="center"/>
    </xf>
    <xf numFmtId="173" fontId="54" fillId="0" borderId="26" xfId="0" applyNumberFormat="1" applyFont="1" applyFill="1" applyBorder="1" applyAlignment="1">
      <alignment vertical="center"/>
    </xf>
    <xf numFmtId="0" fontId="53" fillId="0" borderId="15" xfId="0" applyFont="1" applyFill="1" applyBorder="1" applyAlignment="1">
      <alignment horizontal="left" vertical="center" wrapText="1" indent="2"/>
    </xf>
    <xf numFmtId="49" fontId="53" fillId="0" borderId="27" xfId="0" applyNumberFormat="1" applyFont="1" applyFill="1" applyBorder="1" applyAlignment="1">
      <alignment horizontal="center" vertical="center"/>
    </xf>
    <xf numFmtId="0" fontId="53" fillId="0" borderId="27" xfId="0" applyFont="1" applyFill="1" applyBorder="1" applyAlignment="1">
      <alignment horizontal="left" vertical="center" wrapText="1" indent="2"/>
    </xf>
    <xf numFmtId="173" fontId="54" fillId="0" borderId="27" xfId="0" applyNumberFormat="1" applyFont="1" applyFill="1" applyBorder="1" applyAlignment="1">
      <alignment vertical="center"/>
    </xf>
    <xf numFmtId="0" fontId="2" fillId="0" borderId="0" xfId="0" applyFont="1" applyFill="1" applyAlignment="1">
      <alignment vertical="center" wrapText="1"/>
    </xf>
    <xf numFmtId="169" fontId="2" fillId="0" borderId="0" xfId="0" applyNumberFormat="1" applyFont="1" applyFill="1" applyAlignment="1">
      <alignment horizontal="right" vertical="center"/>
    </xf>
    <xf numFmtId="0" fontId="51" fillId="0" borderId="0" xfId="0" applyFont="1" applyFill="1" applyAlignment="1">
      <alignment vertical="center"/>
    </xf>
    <xf numFmtId="0" fontId="3" fillId="0" borderId="0" xfId="0" applyFont="1" applyFill="1" applyAlignment="1">
      <alignment vertical="center" wrapText="1"/>
    </xf>
    <xf numFmtId="169" fontId="3" fillId="0" borderId="0" xfId="0" applyNumberFormat="1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Alignment="1">
      <alignment vertical="center" wrapText="1"/>
    </xf>
    <xf numFmtId="169" fontId="3" fillId="0" borderId="0" xfId="0" applyNumberFormat="1" applyFont="1" applyAlignment="1">
      <alignment vertical="center"/>
    </xf>
    <xf numFmtId="0" fontId="55" fillId="0" borderId="0" xfId="0" applyFont="1" applyAlignment="1">
      <alignment wrapText="1"/>
    </xf>
    <xf numFmtId="0" fontId="56" fillId="0" borderId="0" xfId="0" applyFont="1" applyAlignment="1">
      <alignment wrapText="1"/>
    </xf>
    <xf numFmtId="0" fontId="2" fillId="0" borderId="0" xfId="75" applyFont="1" applyAlignment="1">
      <alignment horizontal="right"/>
    </xf>
    <xf numFmtId="0" fontId="15" fillId="0" borderId="0" xfId="0" applyFont="1"/>
    <xf numFmtId="0" fontId="4" fillId="0" borderId="0" xfId="106" applyFont="1" applyFill="1" applyAlignment="1">
      <alignment horizontal="center" vertical="center" wrapText="1"/>
    </xf>
    <xf numFmtId="0" fontId="2" fillId="0" borderId="0" xfId="106" applyFont="1" applyFill="1" applyAlignment="1">
      <alignment horizontal="center" vertical="center"/>
    </xf>
    <xf numFmtId="0" fontId="2" fillId="0" borderId="0" xfId="106" applyFont="1" applyFill="1" applyAlignment="1">
      <alignment horizontal="right" wrapText="1"/>
    </xf>
    <xf numFmtId="0" fontId="2" fillId="15" borderId="10" xfId="0" applyFont="1" applyFill="1" applyBorder="1" applyAlignment="1">
      <alignment horizontal="center" vertical="center" wrapText="1"/>
    </xf>
    <xf numFmtId="49" fontId="2" fillId="15" borderId="10" xfId="0" applyNumberFormat="1" applyFont="1" applyFill="1" applyBorder="1" applyAlignment="1">
      <alignment horizontal="center" vertical="center" wrapText="1"/>
    </xf>
    <xf numFmtId="0" fontId="4" fillId="15" borderId="10" xfId="0" applyFont="1" applyFill="1" applyBorder="1" applyAlignment="1">
      <alignment horizontal="center" vertical="center" wrapText="1"/>
    </xf>
    <xf numFmtId="169" fontId="4" fillId="15" borderId="10" xfId="0" applyNumberFormat="1" applyFont="1" applyFill="1" applyBorder="1" applyAlignment="1">
      <alignment horizontal="center" vertical="center" wrapText="1"/>
    </xf>
    <xf numFmtId="169" fontId="4" fillId="0" borderId="10" xfId="0" applyNumberFormat="1" applyFont="1" applyFill="1" applyBorder="1" applyAlignment="1">
      <alignment horizontal="center" vertical="center" wrapText="1"/>
    </xf>
    <xf numFmtId="169" fontId="2" fillId="0" borderId="10" xfId="0" applyNumberFormat="1" applyFont="1" applyFill="1" applyBorder="1" applyAlignment="1">
      <alignment horizontal="center" vertical="center" wrapText="1"/>
    </xf>
    <xf numFmtId="0" fontId="2" fillId="15" borderId="10" xfId="0" applyFont="1" applyFill="1" applyBorder="1" applyAlignment="1">
      <alignment horizontal="center" wrapText="1"/>
    </xf>
    <xf numFmtId="49" fontId="2" fillId="15" borderId="10" xfId="0" applyNumberFormat="1" applyFont="1" applyFill="1" applyBorder="1" applyAlignment="1">
      <alignment horizontal="center" wrapText="1"/>
    </xf>
    <xf numFmtId="169" fontId="2" fillId="15" borderId="10" xfId="0" applyNumberFormat="1" applyFont="1" applyFill="1" applyBorder="1" applyAlignment="1">
      <alignment horizontal="center" wrapText="1"/>
    </xf>
    <xf numFmtId="169" fontId="2" fillId="15" borderId="10" xfId="0" applyNumberFormat="1" applyFont="1" applyFill="1" applyBorder="1" applyAlignment="1">
      <alignment horizontal="center" vertical="center" wrapText="1"/>
    </xf>
    <xf numFmtId="165" fontId="2" fillId="15" borderId="10" xfId="96" applyFont="1" applyFill="1" applyBorder="1" applyAlignment="1">
      <alignment horizontal="center" vertical="center" wrapText="1"/>
    </xf>
    <xf numFmtId="165" fontId="2" fillId="15" borderId="10" xfId="96" applyFont="1" applyFill="1" applyBorder="1" applyAlignment="1">
      <alignment vertical="center" wrapText="1"/>
    </xf>
    <xf numFmtId="169" fontId="2" fillId="21" borderId="10" xfId="0" applyNumberFormat="1" applyFont="1" applyFill="1" applyBorder="1" applyAlignment="1">
      <alignment horizontal="center" vertical="center" wrapText="1"/>
    </xf>
    <xf numFmtId="0" fontId="2" fillId="21" borderId="17" xfId="0" applyFont="1" applyFill="1" applyBorder="1" applyAlignment="1">
      <alignment vertical="center" wrapText="1"/>
    </xf>
    <xf numFmtId="0" fontId="2" fillId="15" borderId="11" xfId="0" applyFont="1" applyFill="1" applyBorder="1" applyAlignment="1">
      <alignment vertical="center" wrapText="1"/>
    </xf>
    <xf numFmtId="49" fontId="2" fillId="15" borderId="11" xfId="0" applyNumberFormat="1" applyFont="1" applyFill="1" applyBorder="1" applyAlignment="1">
      <alignment vertical="center" wrapText="1"/>
    </xf>
    <xf numFmtId="165" fontId="2" fillId="15" borderId="11" xfId="96" applyFont="1" applyFill="1" applyBorder="1" applyAlignment="1">
      <alignment vertical="center" wrapText="1"/>
    </xf>
    <xf numFmtId="0" fontId="2" fillId="21" borderId="11" xfId="0" applyFont="1" applyFill="1" applyBorder="1" applyAlignment="1">
      <alignment vertical="center" wrapText="1"/>
    </xf>
    <xf numFmtId="0" fontId="2" fillId="15" borderId="17" xfId="0" applyFont="1" applyFill="1" applyBorder="1" applyAlignment="1">
      <alignment vertical="center" wrapText="1"/>
    </xf>
    <xf numFmtId="49" fontId="2" fillId="15" borderId="17" xfId="0" applyNumberFormat="1" applyFont="1" applyFill="1" applyBorder="1" applyAlignment="1">
      <alignment vertical="center" wrapText="1"/>
    </xf>
    <xf numFmtId="165" fontId="2" fillId="15" borderId="17" xfId="96" applyFont="1" applyFill="1" applyBorder="1" applyAlignment="1">
      <alignment vertical="center" wrapText="1"/>
    </xf>
    <xf numFmtId="0" fontId="2" fillId="21" borderId="18" xfId="0" applyFont="1" applyFill="1" applyBorder="1" applyAlignment="1">
      <alignment vertical="center" wrapText="1"/>
    </xf>
    <xf numFmtId="0" fontId="2" fillId="21" borderId="18" xfId="0" applyFont="1" applyFill="1" applyBorder="1" applyAlignment="1">
      <alignment horizontal="center" vertical="center" wrapText="1"/>
    </xf>
    <xf numFmtId="49" fontId="2" fillId="21" borderId="18" xfId="0" applyNumberFormat="1" applyFont="1" applyFill="1" applyBorder="1" applyAlignment="1">
      <alignment horizontal="center" vertical="center" wrapText="1"/>
    </xf>
    <xf numFmtId="49" fontId="2" fillId="21" borderId="11" xfId="0" applyNumberFormat="1" applyFont="1" applyFill="1" applyBorder="1" applyAlignment="1">
      <alignment vertical="center" wrapText="1"/>
    </xf>
    <xf numFmtId="0" fontId="4" fillId="15" borderId="10" xfId="0" applyFont="1" applyFill="1" applyBorder="1" applyAlignment="1">
      <alignment vertical="center" wrapText="1"/>
    </xf>
    <xf numFmtId="169" fontId="4" fillId="21" borderId="10" xfId="0" applyNumberFormat="1" applyFont="1" applyFill="1" applyBorder="1" applyAlignment="1">
      <alignment horizontal="center" vertical="center" wrapText="1"/>
    </xf>
    <xf numFmtId="0" fontId="2" fillId="21" borderId="10" xfId="0" applyFont="1" applyFill="1" applyBorder="1" applyAlignment="1">
      <alignment vertical="center" wrapText="1"/>
    </xf>
    <xf numFmtId="49" fontId="57" fillId="0" borderId="17" xfId="0" applyNumberFormat="1" applyFont="1" applyBorder="1" applyAlignment="1">
      <alignment horizontal="justify" vertical="top" wrapText="1"/>
    </xf>
    <xf numFmtId="0" fontId="2" fillId="15" borderId="17" xfId="0" applyFont="1" applyFill="1" applyBorder="1" applyAlignment="1">
      <alignment horizontal="center" vertical="center" wrapText="1"/>
    </xf>
    <xf numFmtId="49" fontId="2" fillId="15" borderId="17" xfId="0" applyNumberFormat="1" applyFont="1" applyFill="1" applyBorder="1" applyAlignment="1">
      <alignment horizontal="center" vertical="center" wrapText="1"/>
    </xf>
    <xf numFmtId="0" fontId="2" fillId="0" borderId="18" xfId="75" applyFont="1" applyBorder="1" applyAlignment="1">
      <alignment horizontal="center" vertical="center" wrapText="1"/>
    </xf>
    <xf numFmtId="0" fontId="2" fillId="0" borderId="17" xfId="75" applyFont="1" applyBorder="1" applyAlignment="1">
      <alignment horizontal="center" vertical="center" wrapText="1"/>
    </xf>
    <xf numFmtId="0" fontId="2" fillId="21" borderId="11" xfId="0" applyFont="1" applyFill="1" applyBorder="1" applyAlignment="1">
      <alignment horizontal="center" vertical="center" wrapText="1"/>
    </xf>
    <xf numFmtId="49" fontId="2" fillId="21" borderId="11" xfId="0" applyNumberFormat="1" applyFont="1" applyFill="1" applyBorder="1" applyAlignment="1">
      <alignment horizontal="center" vertical="center" wrapText="1"/>
    </xf>
    <xf numFmtId="0" fontId="2" fillId="0" borderId="11" xfId="75" applyFont="1" applyBorder="1" applyAlignment="1">
      <alignment vertical="center" wrapText="1"/>
    </xf>
    <xf numFmtId="49" fontId="2" fillId="21" borderId="10" xfId="0" applyNumberFormat="1" applyFont="1" applyFill="1" applyBorder="1" applyAlignment="1">
      <alignment vertical="center" wrapText="1"/>
    </xf>
    <xf numFmtId="0" fontId="2" fillId="21" borderId="10" xfId="0" applyFont="1" applyFill="1" applyBorder="1" applyAlignment="1">
      <alignment horizontal="center" vertical="center" wrapText="1"/>
    </xf>
    <xf numFmtId="49" fontId="2" fillId="21" borderId="10" xfId="0" applyNumberFormat="1" applyFont="1" applyFill="1" applyBorder="1" applyAlignment="1">
      <alignment horizontal="center" vertical="center" wrapText="1"/>
    </xf>
    <xf numFmtId="49" fontId="42" fillId="21" borderId="11" xfId="0" applyNumberFormat="1" applyFont="1" applyFill="1" applyBorder="1" applyAlignment="1">
      <alignment horizontal="center" vertical="center" wrapText="1"/>
    </xf>
    <xf numFmtId="0" fontId="4" fillId="21" borderId="11" xfId="0" applyFont="1" applyFill="1" applyBorder="1" applyAlignment="1">
      <alignment vertical="center" wrapText="1"/>
    </xf>
    <xf numFmtId="49" fontId="4" fillId="15" borderId="10" xfId="0" applyNumberFormat="1" applyFont="1" applyFill="1" applyBorder="1" applyAlignment="1">
      <alignment horizontal="center" vertical="center" wrapText="1"/>
    </xf>
    <xf numFmtId="0" fontId="58" fillId="21" borderId="18" xfId="0" applyFont="1" applyFill="1" applyBorder="1" applyAlignment="1">
      <alignment horizontal="center" vertical="center" wrapText="1"/>
    </xf>
    <xf numFmtId="0" fontId="58" fillId="21" borderId="17" xfId="0" applyFont="1" applyFill="1" applyBorder="1" applyAlignment="1">
      <alignment horizontal="center" vertical="center" wrapText="1"/>
    </xf>
    <xf numFmtId="49" fontId="2" fillId="15" borderId="11" xfId="0" applyNumberFormat="1" applyFont="1" applyFill="1" applyBorder="1" applyAlignment="1">
      <alignment horizontal="center" vertical="center" wrapText="1"/>
    </xf>
    <xf numFmtId="49" fontId="2" fillId="15" borderId="18" xfId="75" applyNumberFormat="1" applyFont="1" applyFill="1" applyBorder="1" applyAlignment="1">
      <alignment vertical="top" wrapText="1"/>
    </xf>
    <xf numFmtId="49" fontId="4" fillId="15" borderId="18" xfId="75" applyNumberFormat="1" applyFont="1" applyFill="1" applyBorder="1" applyAlignment="1">
      <alignment vertical="top" wrapText="1"/>
    </xf>
    <xf numFmtId="49" fontId="4" fillId="15" borderId="10" xfId="0" applyNumberFormat="1" applyFont="1" applyFill="1" applyBorder="1" applyAlignment="1">
      <alignment horizontal="center" wrapText="1"/>
    </xf>
    <xf numFmtId="169" fontId="4" fillId="15" borderId="10" xfId="0" applyNumberFormat="1" applyFont="1" applyFill="1" applyBorder="1" applyAlignment="1">
      <alignment horizontal="center" wrapText="1"/>
    </xf>
    <xf numFmtId="0" fontId="4" fillId="15" borderId="0" xfId="0" applyFont="1" applyFill="1" applyBorder="1" applyAlignment="1">
      <alignment horizontal="center" vertical="center" wrapText="1"/>
    </xf>
    <xf numFmtId="0" fontId="2" fillId="15" borderId="0" xfId="0" applyFont="1" applyFill="1" applyBorder="1" applyAlignment="1">
      <alignment horizontal="center" vertical="center" wrapText="1"/>
    </xf>
    <xf numFmtId="49" fontId="4" fillId="15" borderId="0" xfId="75" applyNumberFormat="1" applyFont="1" applyFill="1" applyBorder="1" applyAlignment="1">
      <alignment horizontal="center" vertical="top" wrapText="1"/>
    </xf>
    <xf numFmtId="49" fontId="4" fillId="15" borderId="0" xfId="0" applyNumberFormat="1" applyFont="1" applyFill="1" applyBorder="1" applyAlignment="1">
      <alignment horizontal="center" wrapText="1"/>
    </xf>
    <xf numFmtId="169" fontId="4" fillId="15" borderId="0" xfId="0" applyNumberFormat="1" applyFont="1" applyFill="1" applyBorder="1" applyAlignment="1">
      <alignment horizontal="center" wrapText="1"/>
    </xf>
    <xf numFmtId="169" fontId="0" fillId="0" borderId="0" xfId="0" applyNumberFormat="1"/>
    <xf numFmtId="0" fontId="2" fillId="0" borderId="0" xfId="75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0" xfId="75" applyFont="1" applyAlignment="1">
      <alignment horizontal="right"/>
    </xf>
    <xf numFmtId="0" fontId="2" fillId="0" borderId="0" xfId="75" applyFont="1" applyAlignment="1">
      <alignment horizontal="right"/>
    </xf>
    <xf numFmtId="0" fontId="1" fillId="0" borderId="0" xfId="0" applyFont="1" applyAlignment="1"/>
    <xf numFmtId="0" fontId="1" fillId="0" borderId="0" xfId="0" applyFont="1" applyAlignment="1">
      <alignment vertical="center"/>
    </xf>
    <xf numFmtId="0" fontId="0" fillId="0" borderId="0" xfId="0" applyFont="1"/>
    <xf numFmtId="0" fontId="0" fillId="0" borderId="0" xfId="0" applyFont="1" applyAlignment="1"/>
    <xf numFmtId="0" fontId="1" fillId="0" borderId="0" xfId="0" applyFont="1"/>
    <xf numFmtId="0" fontId="2" fillId="0" borderId="0" xfId="75" applyFont="1" applyAlignment="1">
      <alignment horizontal="right"/>
    </xf>
    <xf numFmtId="0" fontId="4" fillId="0" borderId="0" xfId="75" applyFont="1" applyAlignment="1">
      <alignment horizontal="center" wrapText="1"/>
    </xf>
    <xf numFmtId="0" fontId="3" fillId="0" borderId="0" xfId="75" applyFont="1" applyAlignment="1">
      <alignment horizontal="right"/>
    </xf>
    <xf numFmtId="0" fontId="3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right" wrapText="1"/>
    </xf>
    <xf numFmtId="0" fontId="11" fillId="0" borderId="25" xfId="0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174" fontId="2" fillId="0" borderId="25" xfId="0" applyNumberFormat="1" applyFont="1" applyFill="1" applyBorder="1" applyAlignment="1">
      <alignment horizontal="center" vertical="center"/>
    </xf>
    <xf numFmtId="174" fontId="2" fillId="0" borderId="0" xfId="0" applyNumberFormat="1" applyFont="1" applyFill="1" applyAlignment="1">
      <alignment horizontal="center" vertical="center"/>
    </xf>
    <xf numFmtId="49" fontId="44" fillId="15" borderId="25" xfId="75" applyNumberFormat="1" applyFont="1" applyFill="1" applyBorder="1" applyAlignment="1">
      <alignment horizontal="left"/>
    </xf>
    <xf numFmtId="49" fontId="44" fillId="15" borderId="0" xfId="75" applyNumberFormat="1" applyFont="1" applyFill="1" applyBorder="1" applyAlignment="1">
      <alignment horizontal="left"/>
    </xf>
    <xf numFmtId="0" fontId="4" fillId="0" borderId="0" xfId="0" applyFont="1" applyFill="1" applyAlignment="1">
      <alignment horizontal="center" vertical="center" wrapText="1"/>
    </xf>
    <xf numFmtId="0" fontId="2" fillId="0" borderId="10" xfId="75" applyFont="1" applyBorder="1" applyAlignment="1">
      <alignment horizontal="center" vertical="center" wrapText="1"/>
    </xf>
    <xf numFmtId="0" fontId="2" fillId="0" borderId="10" xfId="75" applyFont="1" applyBorder="1" applyAlignment="1">
      <alignment horizontal="center" vertical="center"/>
    </xf>
    <xf numFmtId="0" fontId="2" fillId="21" borderId="10" xfId="0" applyFont="1" applyFill="1" applyBorder="1" applyAlignment="1">
      <alignment horizontal="center" vertical="center" wrapText="1"/>
    </xf>
    <xf numFmtId="0" fontId="2" fillId="21" borderId="18" xfId="0" applyFont="1" applyFill="1" applyBorder="1" applyAlignment="1">
      <alignment horizontal="center" vertical="center" wrapText="1"/>
    </xf>
    <xf numFmtId="0" fontId="2" fillId="21" borderId="11" xfId="0" applyFont="1" applyFill="1" applyBorder="1" applyAlignment="1">
      <alignment horizontal="center" vertical="center" wrapText="1"/>
    </xf>
    <xf numFmtId="49" fontId="2" fillId="21" borderId="18" xfId="0" applyNumberFormat="1" applyFont="1" applyFill="1" applyBorder="1" applyAlignment="1">
      <alignment horizontal="center" vertical="center" wrapText="1"/>
    </xf>
    <xf numFmtId="49" fontId="2" fillId="21" borderId="11" xfId="0" applyNumberFormat="1" applyFont="1" applyFill="1" applyBorder="1" applyAlignment="1">
      <alignment horizontal="center" vertical="center" wrapText="1"/>
    </xf>
    <xf numFmtId="49" fontId="42" fillId="21" borderId="18" xfId="0" applyNumberFormat="1" applyFont="1" applyFill="1" applyBorder="1" applyAlignment="1">
      <alignment horizontal="center" vertical="center" wrapText="1"/>
    </xf>
    <xf numFmtId="49" fontId="42" fillId="21" borderId="11" xfId="0" applyNumberFormat="1" applyFont="1" applyFill="1" applyBorder="1" applyAlignment="1">
      <alignment horizontal="center" vertical="center" wrapText="1"/>
    </xf>
    <xf numFmtId="0" fontId="2" fillId="15" borderId="18" xfId="75" applyFont="1" applyFill="1" applyBorder="1" applyAlignment="1">
      <alignment horizontal="center" vertical="top" wrapText="1"/>
    </xf>
    <xf numFmtId="0" fontId="2" fillId="15" borderId="11" xfId="75" applyFont="1" applyFill="1" applyBorder="1" applyAlignment="1">
      <alignment horizontal="center" vertical="top" wrapText="1"/>
    </xf>
    <xf numFmtId="0" fontId="4" fillId="0" borderId="0" xfId="106" applyFont="1" applyFill="1" applyAlignment="1">
      <alignment horizontal="center" vertical="center" wrapText="1"/>
    </xf>
    <xf numFmtId="0" fontId="2" fillId="21" borderId="17" xfId="0" applyFont="1" applyFill="1" applyBorder="1" applyAlignment="1">
      <alignment horizontal="center" vertical="center" wrapText="1"/>
    </xf>
    <xf numFmtId="49" fontId="2" fillId="15" borderId="17" xfId="0" applyNumberFormat="1" applyFont="1" applyFill="1" applyBorder="1" applyAlignment="1">
      <alignment horizontal="center" vertical="center" wrapText="1"/>
    </xf>
  </cellXfs>
  <cellStyles count="107">
    <cellStyle name="br" xfId="1"/>
    <cellStyle name="col" xfId="2"/>
    <cellStyle name="st93 28" xfId="3"/>
    <cellStyle name="style0" xfId="4"/>
    <cellStyle name="td" xfId="5"/>
    <cellStyle name="tr" xfId="6"/>
    <cellStyle name="xl21" xfId="7"/>
    <cellStyle name="xl22" xfId="8"/>
    <cellStyle name="xl22 2" xfId="9"/>
    <cellStyle name="xl23" xfId="10"/>
    <cellStyle name="xl23 2" xfId="11"/>
    <cellStyle name="xl24" xfId="12"/>
    <cellStyle name="xl24 2" xfId="13"/>
    <cellStyle name="xl25" xfId="14"/>
    <cellStyle name="xl25 2" xfId="15"/>
    <cellStyle name="xl26" xfId="16"/>
    <cellStyle name="xl26 2" xfId="17"/>
    <cellStyle name="xl27" xfId="18"/>
    <cellStyle name="xl27 2" xfId="19"/>
    <cellStyle name="xl28" xfId="20"/>
    <cellStyle name="xl28 2" xfId="21"/>
    <cellStyle name="xl29" xfId="22"/>
    <cellStyle name="xl29 2" xfId="23"/>
    <cellStyle name="xl30" xfId="24"/>
    <cellStyle name="xl30 2" xfId="25"/>
    <cellStyle name="xl31" xfId="26"/>
    <cellStyle name="xl31 2" xfId="27"/>
    <cellStyle name="xl32" xfId="28"/>
    <cellStyle name="xl32 2" xfId="29"/>
    <cellStyle name="xl33" xfId="30"/>
    <cellStyle name="xl33 2" xfId="31"/>
    <cellStyle name="xl34" xfId="32"/>
    <cellStyle name="xl34 2" xfId="33"/>
    <cellStyle name="xl35" xfId="34"/>
    <cellStyle name="xl35 2" xfId="35"/>
    <cellStyle name="xl36" xfId="36"/>
    <cellStyle name="xl36 2" xfId="37"/>
    <cellStyle name="xl37" xfId="38"/>
    <cellStyle name="xl37 2" xfId="39"/>
    <cellStyle name="xl38" xfId="40"/>
    <cellStyle name="xl38 2" xfId="41"/>
    <cellStyle name="xl39" xfId="42"/>
    <cellStyle name="xl39 2" xfId="43"/>
    <cellStyle name="xl40" xfId="44"/>
    <cellStyle name="xl40 2" xfId="45"/>
    <cellStyle name="xl41" xfId="46"/>
    <cellStyle name="xl41 2" xfId="47"/>
    <cellStyle name="xl42" xfId="48"/>
    <cellStyle name="xl42 2" xfId="49"/>
    <cellStyle name="xl43" xfId="50"/>
    <cellStyle name="xl43 2" xfId="51"/>
    <cellStyle name="xl44" xfId="52"/>
    <cellStyle name="xl44 2" xfId="53"/>
    <cellStyle name="xl45" xfId="54"/>
    <cellStyle name="xl46" xfId="55"/>
    <cellStyle name="Акцент1 2" xfId="56"/>
    <cellStyle name="Акцент2 2" xfId="57"/>
    <cellStyle name="Акцент3 2" xfId="58"/>
    <cellStyle name="Акцент4 2" xfId="59"/>
    <cellStyle name="Акцент5 2" xfId="60"/>
    <cellStyle name="Акцент6 2" xfId="61"/>
    <cellStyle name="Ввод  2" xfId="62"/>
    <cellStyle name="Вывод 2" xfId="63"/>
    <cellStyle name="Вычисление 2" xfId="64"/>
    <cellStyle name="Гиперссылка 2" xfId="65"/>
    <cellStyle name="Денежный 2" xfId="66"/>
    <cellStyle name="Заголовок 1 2" xfId="67"/>
    <cellStyle name="Заголовок 2 2" xfId="68"/>
    <cellStyle name="Заголовок 3 2" xfId="69"/>
    <cellStyle name="Заголовок 4 2" xfId="70"/>
    <cellStyle name="Итог 2" xfId="71"/>
    <cellStyle name="Контрольная ячейка 2" xfId="72"/>
    <cellStyle name="Название 2" xfId="73"/>
    <cellStyle name="Нейтральный 2" xfId="74"/>
    <cellStyle name="Обычный" xfId="0" builtinId="0"/>
    <cellStyle name="Обычный 2" xfId="75"/>
    <cellStyle name="Обычный 2 2" xfId="76"/>
    <cellStyle name="Обычный 2 2 2" xfId="77"/>
    <cellStyle name="Обычный 3" xfId="78"/>
    <cellStyle name="Обычный 3 2" xfId="79"/>
    <cellStyle name="Обычный 3 3" xfId="80"/>
    <cellStyle name="Обычный 4" xfId="81"/>
    <cellStyle name="Обычный 4 2" xfId="82"/>
    <cellStyle name="Обычный 4 2 2" xfId="83"/>
    <cellStyle name="Обычный 5" xfId="84"/>
    <cellStyle name="Обычный 7" xfId="85"/>
    <cellStyle name="Обычный 8" xfId="86"/>
    <cellStyle name="Обычный_0-2009 прил 16 программы" xfId="106"/>
    <cellStyle name="Обычный_Прил. к Закону с поправками" xfId="105"/>
    <cellStyle name="Плохой 2" xfId="87"/>
    <cellStyle name="Пояснение 2" xfId="88"/>
    <cellStyle name="Примечание 2" xfId="89"/>
    <cellStyle name="Процентный 2" xfId="90"/>
    <cellStyle name="Связанная ячейка 2" xfId="91"/>
    <cellStyle name="Стиль 1" xfId="92"/>
    <cellStyle name="Текст предупреждения 2" xfId="93"/>
    <cellStyle name="Тысячи [0]_Лист1" xfId="94"/>
    <cellStyle name="Тысячи_Лист1" xfId="95"/>
    <cellStyle name="Финансовый 2" xfId="96"/>
    <cellStyle name="Финансовый 3" xfId="97"/>
    <cellStyle name="Финансовый 3 2" xfId="98"/>
    <cellStyle name="Финансовый 4" xfId="99"/>
    <cellStyle name="Финансовый 4 2" xfId="100"/>
    <cellStyle name="Финансовый 5" xfId="101"/>
    <cellStyle name="Финансовый 6" xfId="102"/>
    <cellStyle name="Финансовый 7" xfId="103"/>
    <cellStyle name="Хороший 2" xfId="10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erver/Desktop/&#1073;&#1102;&#1076;&#1078;&#1077;&#1090;/&#1073;&#1102;&#1076;&#1078;&#1077;&#1090;%20&#1085;&#1072;%202022%20&#1075;&#1086;&#1076;/&#1080;&#1079;&#1084;.%20&#1089;&#1077;&#1085;&#1090;&#1103;&#1073;&#1088;&#1100;/&#1055;&#1088;&#1086;&#1077;&#1082;&#1090;%20&#1041;&#1102;&#1076;&#1078;&#1077;&#1090;&#1072;%202017%20&#1088;&#1072;&#1081;&#1086;&#1085;/&#1055;&#1088;&#1086;&#1077;&#1082;&#1090;%20&#1073;&#1102;&#1076;&#1078;&#1077;&#1090;&#1072;%20&#1085;&#1072;%202017-2019/&#1055;&#1088;&#1080;&#1083;&#1086;&#1078;&#1077;&#1085;&#1080;&#1103;%203_14%20&#1082;%20&#1073;&#1102;&#1076;&#1078;&#1077;&#1090;&#1091;%202017-201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73;&#1102;&#1076;&#1078;&#1077;&#1090;/&#1073;&#1102;&#1076;&#1078;&#1077;&#1090;%20&#1085;&#1072;%202019%20&#1075;/&#1080;&#1079;&#1084;.%20&#1073;&#1102;&#1076;&#1078;&#1077;&#1090;%20&#1086;&#1082;&#1090;&#1103;&#1073;&#1088;&#1100;/&#1055;&#1088;&#1086;&#1077;&#1082;&#1090;%20&#1041;&#1102;&#1076;&#1078;&#1077;&#1090;&#1072;%202017%20&#1088;&#1072;&#1081;&#1086;&#1085;/&#1055;&#1088;&#1086;&#1077;&#1082;&#1090;%20&#1073;&#1102;&#1076;&#1078;&#1077;&#1090;&#1072;%20&#1085;&#1072;%202017-2019/&#1055;&#1088;&#1080;&#1083;&#1086;&#1078;&#1077;&#1085;&#1080;&#1103;%203_14%20&#1082;%20&#1073;&#1102;&#1076;&#1078;&#1077;&#1090;&#1091;%202017-201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73;&#1102;&#1076;&#1078;&#1077;&#1090;/&#1073;&#1102;&#1076;&#1078;&#1077;&#1090;%20&#1085;&#1072;%202019%20&#1075;/&#1080;&#1079;&#1084;.%20&#1073;&#1102;&#1076;&#1078;&#1077;&#1090;%20&#1084;&#1072;&#1088;&#1090;/&#1055;&#1088;&#1086;&#1077;&#1082;&#1090;%20&#1041;&#1102;&#1076;&#1078;&#1077;&#1090;&#1072;%202017%20&#1088;&#1072;&#1081;&#1086;&#1085;/&#1055;&#1088;&#1086;&#1077;&#1082;&#1090;%20&#1073;&#1102;&#1076;&#1078;&#1077;&#1090;&#1072;%20&#1085;&#1072;%202017-2019/&#1055;&#1088;&#1080;&#1083;&#1086;&#1078;&#1077;&#1085;&#1080;&#1103;%203_14%20&#1082;%20&#1073;&#1102;&#1076;&#1078;&#1077;&#1090;&#1091;%202017-2019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erver/Desktop/&#1073;&#1102;&#1076;&#1078;&#1077;&#1090;/&#1073;&#1102;&#1076;&#1078;&#1077;&#1090;%20&#1085;&#1072;%202023%20&#1075;&#1086;&#1076;/&#1085;&#1072;&#1096;/&#1055;&#1088;&#1086;&#1077;&#1082;&#1090;%20&#1041;&#1102;&#1076;&#1078;&#1077;&#1090;&#1072;%202017%20&#1088;&#1072;&#1081;&#1086;&#1085;/&#1055;&#1088;&#1086;&#1077;&#1082;&#1090;%20&#1073;&#1102;&#1076;&#1078;&#1077;&#1090;&#1072;%20&#1085;&#1072;%202017-2019/&#1055;&#1088;&#1080;&#1083;&#1086;&#1078;&#1077;&#1085;&#1080;&#1103;%203_14%20&#1082;%20&#1073;&#1102;&#1076;&#1078;&#1077;&#1090;&#1091;%202017-2019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52;&#1086;&#1080;%20&#1076;&#1086;&#1082;&#1091;&#1084;&#1077;&#1085;&#1090;&#1099;/&#1073;&#1102;&#1076;&#1078;&#1077;&#1090;%202015%20&#1075;/&#1073;&#1102;&#1076;&#1078;&#1077;&#1090;&#1072;%202015%20&#1075;%20&#1089;.%20&#1050;&#1072;&#1088;&#1072;&#1075;&#1072;%20-03.15/03.2015/&#1055;&#1088;&#1080;&#1083;%206.2015&#1075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erver/Desktop/&#1073;&#1102;&#1076;&#1078;&#1077;&#1090;/&#1073;&#1102;&#1076;&#1078;&#1077;&#1090;%20&#1085;&#1072;%202024%20&#1075;&#1086;&#1076;/&#1080;&#1079;&#1084;%20&#1084;&#1072;&#1088;&#1090;/&#1055;&#1088;&#1080;&#1083;&#1086;&#1078;&#1077;&#1085;&#1080;&#1103;%201-5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 доходы"/>
      <sheetName val="3-1 доходы"/>
      <sheetName val="4 источн"/>
      <sheetName val="4-1"/>
      <sheetName val="5 Разд Подр "/>
      <sheetName val="5-1"/>
      <sheetName val="6 ведомств"/>
      <sheetName val="6-1"/>
      <sheetName val="7 Прогр"/>
      <sheetName val="8 Инвест"/>
      <sheetName val="8-1"/>
      <sheetName val="9 дотации "/>
      <sheetName val="9-1"/>
      <sheetName val="10 субв "/>
      <sheetName val="10-1"/>
      <sheetName val="11 Иные МБТ"/>
      <sheetName val="11-1"/>
      <sheetName val="12 МБТпос"/>
      <sheetName val="13 Заимств"/>
      <sheetName val="14 Гарантии"/>
      <sheetName val="Справочно РП"/>
      <sheetName val="рабочая"/>
      <sheetName val="попр Дох"/>
      <sheetName val="попр Расх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 доходы"/>
      <sheetName val="3-1 доходы"/>
      <sheetName val="4 источн"/>
      <sheetName val="4-1"/>
      <sheetName val="5 Разд Подр "/>
      <sheetName val="5-1"/>
      <sheetName val="6 ведомств"/>
      <sheetName val="6-1"/>
      <sheetName val="7 Прогр"/>
      <sheetName val="8 Инвест"/>
      <sheetName val="8-1"/>
      <sheetName val="9 дотации "/>
      <sheetName val="9-1"/>
      <sheetName val="10 субв "/>
      <sheetName val="10-1"/>
      <sheetName val="11 Иные МБТ"/>
      <sheetName val="11-1"/>
      <sheetName val="12 МБТпос"/>
      <sheetName val="13 Заимств"/>
      <sheetName val="14 Гарантии"/>
      <sheetName val="Справочно РП"/>
      <sheetName val="рабочая"/>
      <sheetName val="попр Дох"/>
      <sheetName val="попр Расх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 доходы"/>
      <sheetName val="3-1 доходы"/>
      <sheetName val="4 источн"/>
      <sheetName val="4-1"/>
      <sheetName val="5 Разд Подр "/>
      <sheetName val="5-1"/>
      <sheetName val="6 ведомств"/>
      <sheetName val="6-1"/>
      <sheetName val="7 Прогр"/>
      <sheetName val="8 Инвест"/>
      <sheetName val="8-1"/>
      <sheetName val="9 дотации "/>
      <sheetName val="9-1"/>
      <sheetName val="10 субв "/>
      <sheetName val="10-1"/>
      <sheetName val="11 Иные МБТ"/>
      <sheetName val="11-1"/>
      <sheetName val="12 МБТпос"/>
      <sheetName val="13 Заимств"/>
      <sheetName val="14 Гарантии"/>
      <sheetName val="Справочно РП"/>
      <sheetName val="рабочая"/>
      <sheetName val="попр Дох"/>
      <sheetName val="попр Расх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 доходы"/>
      <sheetName val="3-1 доходы"/>
      <sheetName val="4 источн"/>
      <sheetName val="4-1"/>
      <sheetName val="5 Разд Подр "/>
      <sheetName val="5-1"/>
      <sheetName val="6 ведомств"/>
      <sheetName val="6-1"/>
      <sheetName val="7 Прогр"/>
      <sheetName val="8 Инвест"/>
      <sheetName val="8-1"/>
      <sheetName val="9 дотации "/>
      <sheetName val="9-1"/>
      <sheetName val="10 субв "/>
      <sheetName val="10-1"/>
      <sheetName val="11 Иные МБТ"/>
      <sheetName val="11-1"/>
      <sheetName val="12 МБТпос"/>
      <sheetName val="13 Заимств"/>
      <sheetName val="14 Гарантии"/>
      <sheetName val="Справочно РП"/>
      <sheetName val="рабочая"/>
      <sheetName val="попр Дох"/>
      <sheetName val="попр Расх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4 расходы"/>
      <sheetName val="расх.ведомств."/>
      <sheetName val="программы"/>
      <sheetName val="прил.3"/>
      <sheetName val="расходы  учреждения"/>
    </sheetNames>
    <sheetDataSet>
      <sheetData sheetId="0" refreshError="1"/>
      <sheetData sheetId="1" refreshError="1">
        <row r="68">
          <cell r="B68" t="str">
            <v>Подпрограмма 1 "Энергосбережение и повышение энергоэффективности в с. Карага"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.1"/>
      <sheetName val="при.2"/>
      <sheetName val="при.3"/>
      <sheetName val="при.4"/>
      <sheetName val="прии.5"/>
    </sheetNames>
    <sheetDataSet>
      <sheetData sheetId="0"/>
      <sheetData sheetId="1"/>
      <sheetData sheetId="2"/>
      <sheetData sheetId="3">
        <row r="73">
          <cell r="H73">
            <v>930</v>
          </cell>
        </row>
        <row r="74">
          <cell r="H74">
            <v>220</v>
          </cell>
        </row>
        <row r="100">
          <cell r="H100">
            <v>130</v>
          </cell>
        </row>
        <row r="136">
          <cell r="H136">
            <v>970</v>
          </cell>
        </row>
        <row r="170">
          <cell r="H170">
            <v>4849</v>
          </cell>
        </row>
        <row r="188">
          <cell r="H188">
            <v>162.32400000000001</v>
          </cell>
        </row>
        <row r="190">
          <cell r="H190">
            <v>7953.8459999999995</v>
          </cell>
        </row>
        <row r="196">
          <cell r="H196">
            <v>1600</v>
          </cell>
        </row>
        <row r="224">
          <cell r="H224">
            <v>164</v>
          </cell>
        </row>
        <row r="253">
          <cell r="H253">
            <v>50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0"/>
  <sheetViews>
    <sheetView workbookViewId="0">
      <selection activeCell="B6" sqref="B6"/>
    </sheetView>
  </sheetViews>
  <sheetFormatPr defaultRowHeight="12.75" x14ac:dyDescent="0.2"/>
  <cols>
    <col min="1" max="1" width="27.140625" customWidth="1"/>
    <col min="2" max="2" width="52.42578125" customWidth="1"/>
    <col min="3" max="3" width="15.5703125" customWidth="1"/>
    <col min="6" max="6" width="15" bestFit="1" customWidth="1"/>
  </cols>
  <sheetData>
    <row r="1" spans="1:12" ht="13.5" customHeight="1" x14ac:dyDescent="0.25">
      <c r="A1" s="276" t="s">
        <v>245</v>
      </c>
      <c r="B1" s="276"/>
      <c r="C1" s="276"/>
      <c r="D1" s="36"/>
      <c r="E1" s="36"/>
      <c r="F1" s="36"/>
      <c r="G1" s="36"/>
      <c r="H1" s="36"/>
      <c r="I1" s="36"/>
      <c r="J1" s="36"/>
      <c r="K1" s="36"/>
      <c r="L1" s="36"/>
    </row>
    <row r="2" spans="1:12" ht="11.25" customHeight="1" x14ac:dyDescent="0.2">
      <c r="A2" s="277" t="s">
        <v>157</v>
      </c>
      <c r="B2" s="277"/>
      <c r="C2" s="277"/>
      <c r="D2" s="98"/>
      <c r="E2" s="98"/>
      <c r="F2" s="118"/>
      <c r="G2" s="118"/>
    </row>
    <row r="3" spans="1:12" ht="15" customHeight="1" x14ac:dyDescent="0.2">
      <c r="A3" s="277" t="s">
        <v>395</v>
      </c>
      <c r="B3" s="277"/>
      <c r="C3" s="277"/>
      <c r="D3" s="98"/>
      <c r="E3" s="98"/>
      <c r="F3" s="118"/>
      <c r="G3" s="118"/>
    </row>
    <row r="4" spans="1:12" ht="15.75" customHeight="1" x14ac:dyDescent="0.2">
      <c r="A4" s="277" t="s">
        <v>469</v>
      </c>
      <c r="B4" s="277"/>
      <c r="C4" s="277"/>
      <c r="D4" s="98"/>
      <c r="E4" s="98"/>
      <c r="F4" s="276"/>
      <c r="G4" s="276"/>
    </row>
    <row r="5" spans="1:12" ht="15.75" customHeight="1" x14ac:dyDescent="0.2">
      <c r="A5" s="266"/>
      <c r="B5" s="266"/>
      <c r="C5" s="266"/>
      <c r="D5" s="98"/>
      <c r="E5" s="98"/>
      <c r="F5" s="267"/>
      <c r="G5" s="267"/>
    </row>
    <row r="6" spans="1:12" ht="15" x14ac:dyDescent="0.25">
      <c r="A6" s="1"/>
      <c r="B6" s="1"/>
      <c r="C6" s="265" t="s">
        <v>245</v>
      </c>
    </row>
    <row r="7" spans="1:12" ht="15" x14ac:dyDescent="0.25">
      <c r="A7" s="1"/>
      <c r="B7" s="274" t="s">
        <v>157</v>
      </c>
      <c r="C7" s="274"/>
    </row>
    <row r="8" spans="1:12" ht="15" x14ac:dyDescent="0.25">
      <c r="A8" s="1"/>
      <c r="B8" s="274" t="s">
        <v>395</v>
      </c>
      <c r="C8" s="274"/>
    </row>
    <row r="9" spans="1:12" ht="15" x14ac:dyDescent="0.25">
      <c r="A9" s="1"/>
      <c r="B9" s="274" t="s">
        <v>470</v>
      </c>
      <c r="C9" s="274"/>
    </row>
    <row r="10" spans="1:12" ht="15" x14ac:dyDescent="0.25">
      <c r="A10" s="1"/>
      <c r="B10" s="114"/>
      <c r="C10" s="114" t="s">
        <v>246</v>
      </c>
    </row>
    <row r="11" spans="1:12" ht="42" customHeight="1" x14ac:dyDescent="0.2">
      <c r="A11" s="275" t="s">
        <v>396</v>
      </c>
      <c r="B11" s="275"/>
      <c r="C11" s="275"/>
    </row>
    <row r="12" spans="1:12" ht="15" x14ac:dyDescent="0.25">
      <c r="A12" s="1"/>
      <c r="B12" s="1"/>
      <c r="C12" s="115" t="s">
        <v>24</v>
      </c>
    </row>
    <row r="13" spans="1:12" ht="30" x14ac:dyDescent="0.2">
      <c r="A13" s="116" t="s">
        <v>247</v>
      </c>
      <c r="B13" s="117" t="s">
        <v>28</v>
      </c>
      <c r="C13" s="117" t="s">
        <v>248</v>
      </c>
    </row>
    <row r="14" spans="1:12" ht="15" x14ac:dyDescent="0.25">
      <c r="A14" s="26">
        <v>1</v>
      </c>
      <c r="B14" s="119">
        <v>2</v>
      </c>
      <c r="C14" s="119">
        <v>3</v>
      </c>
    </row>
    <row r="15" spans="1:12" ht="23.25" customHeight="1" x14ac:dyDescent="0.2">
      <c r="A15" s="6" t="s">
        <v>249</v>
      </c>
      <c r="B15" s="120" t="s">
        <v>250</v>
      </c>
      <c r="C15" s="121">
        <f>SUM(C16+C26+C33+C39+C29+C18+C24)</f>
        <v>5040.1483200000002</v>
      </c>
    </row>
    <row r="16" spans="1:12" ht="22.5" customHeight="1" x14ac:dyDescent="0.2">
      <c r="A16" s="6" t="s">
        <v>251</v>
      </c>
      <c r="B16" s="120" t="s">
        <v>252</v>
      </c>
      <c r="C16" s="121">
        <f>SUM(C17)</f>
        <v>291</v>
      </c>
    </row>
    <row r="17" spans="1:6" ht="75.75" customHeight="1" x14ac:dyDescent="0.25">
      <c r="A17" s="26" t="s">
        <v>253</v>
      </c>
      <c r="B17" s="35" t="s">
        <v>254</v>
      </c>
      <c r="C17" s="122">
        <f>260+31</f>
        <v>291</v>
      </c>
      <c r="F17" s="123"/>
    </row>
    <row r="18" spans="1:6" ht="45.75" customHeight="1" x14ac:dyDescent="0.2">
      <c r="A18" s="6" t="s">
        <v>255</v>
      </c>
      <c r="B18" s="120" t="s">
        <v>256</v>
      </c>
      <c r="C18" s="121">
        <f>C19</f>
        <v>501</v>
      </c>
    </row>
    <row r="19" spans="1:6" ht="33" customHeight="1" x14ac:dyDescent="0.25">
      <c r="A19" s="26" t="s">
        <v>257</v>
      </c>
      <c r="B19" s="35" t="s">
        <v>258</v>
      </c>
      <c r="C19" s="124">
        <f>C20+C21+C22+C23</f>
        <v>501</v>
      </c>
    </row>
    <row r="20" spans="1:6" ht="73.5" customHeight="1" x14ac:dyDescent="0.25">
      <c r="A20" s="125" t="s">
        <v>259</v>
      </c>
      <c r="B20" s="35" t="s">
        <v>260</v>
      </c>
      <c r="C20" s="122">
        <v>261.3</v>
      </c>
    </row>
    <row r="21" spans="1:6" ht="103.5" customHeight="1" x14ac:dyDescent="0.25">
      <c r="A21" s="125" t="s">
        <v>261</v>
      </c>
      <c r="B21" s="35" t="s">
        <v>412</v>
      </c>
      <c r="C21" s="122">
        <v>1.2</v>
      </c>
    </row>
    <row r="22" spans="1:6" ht="75.75" customHeight="1" x14ac:dyDescent="0.25">
      <c r="A22" s="125" t="s">
        <v>262</v>
      </c>
      <c r="B22" s="35" t="s">
        <v>263</v>
      </c>
      <c r="C22" s="122">
        <v>271</v>
      </c>
    </row>
    <row r="23" spans="1:6" ht="75.75" customHeight="1" x14ac:dyDescent="0.25">
      <c r="A23" s="125" t="s">
        <v>264</v>
      </c>
      <c r="B23" s="35" t="s">
        <v>265</v>
      </c>
      <c r="C23" s="122">
        <v>-32.5</v>
      </c>
    </row>
    <row r="24" spans="1:6" ht="24" customHeight="1" x14ac:dyDescent="0.25">
      <c r="A24" s="6" t="s">
        <v>389</v>
      </c>
      <c r="B24" s="120" t="s">
        <v>390</v>
      </c>
      <c r="C24" s="122">
        <f>C25</f>
        <v>1887</v>
      </c>
    </row>
    <row r="25" spans="1:6" ht="30" x14ac:dyDescent="0.25">
      <c r="A25" s="125" t="s">
        <v>391</v>
      </c>
      <c r="B25" s="35" t="s">
        <v>392</v>
      </c>
      <c r="C25" s="122">
        <f>2550-663</f>
        <v>1887</v>
      </c>
    </row>
    <row r="26" spans="1:6" ht="18.75" customHeight="1" x14ac:dyDescent="0.2">
      <c r="A26" s="6" t="s">
        <v>266</v>
      </c>
      <c r="B26" s="120" t="s">
        <v>267</v>
      </c>
      <c r="C26" s="121">
        <f>C27+C28</f>
        <v>53</v>
      </c>
    </row>
    <row r="27" spans="1:6" ht="21" customHeight="1" x14ac:dyDescent="0.25">
      <c r="A27" s="26" t="s">
        <v>268</v>
      </c>
      <c r="B27" s="126" t="s">
        <v>269</v>
      </c>
      <c r="C27" s="122">
        <f>15+5</f>
        <v>20</v>
      </c>
    </row>
    <row r="28" spans="1:6" ht="20.25" customHeight="1" x14ac:dyDescent="0.25">
      <c r="A28" s="26" t="s">
        <v>270</v>
      </c>
      <c r="B28" s="127" t="s">
        <v>271</v>
      </c>
      <c r="C28" s="122">
        <f>40-7</f>
        <v>33</v>
      </c>
    </row>
    <row r="29" spans="1:6" ht="20.25" customHeight="1" x14ac:dyDescent="0.2">
      <c r="A29" s="6" t="s">
        <v>272</v>
      </c>
      <c r="B29" s="128" t="s">
        <v>273</v>
      </c>
      <c r="C29" s="121">
        <f>C30</f>
        <v>20</v>
      </c>
    </row>
    <row r="30" spans="1:6" ht="84.75" customHeight="1" x14ac:dyDescent="0.25">
      <c r="A30" s="24" t="s">
        <v>274</v>
      </c>
      <c r="B30" s="129" t="s">
        <v>275</v>
      </c>
      <c r="C30" s="122">
        <v>20</v>
      </c>
    </row>
    <row r="31" spans="1:6" ht="31.5" hidden="1" customHeight="1" x14ac:dyDescent="0.2">
      <c r="A31" s="6" t="s">
        <v>276</v>
      </c>
      <c r="B31" s="130" t="s">
        <v>277</v>
      </c>
      <c r="C31" s="121">
        <f>C32</f>
        <v>0</v>
      </c>
    </row>
    <row r="32" spans="1:6" ht="22.5" hidden="1" customHeight="1" x14ac:dyDescent="0.25">
      <c r="A32" s="26" t="s">
        <v>278</v>
      </c>
      <c r="B32" s="126" t="s">
        <v>267</v>
      </c>
      <c r="C32" s="122">
        <v>0</v>
      </c>
    </row>
    <row r="33" spans="1:6" ht="42.75" customHeight="1" x14ac:dyDescent="0.2">
      <c r="A33" s="131" t="s">
        <v>279</v>
      </c>
      <c r="B33" s="130" t="s">
        <v>280</v>
      </c>
      <c r="C33" s="121">
        <f>SUM(C34)</f>
        <v>2286.1483200000002</v>
      </c>
    </row>
    <row r="34" spans="1:6" ht="77.25" customHeight="1" x14ac:dyDescent="0.25">
      <c r="A34" s="26" t="s">
        <v>281</v>
      </c>
      <c r="B34" s="132" t="s">
        <v>282</v>
      </c>
      <c r="C34" s="133">
        <f>2092.45924+193.68908</f>
        <v>2286.1483200000002</v>
      </c>
    </row>
    <row r="35" spans="1:6" ht="47.25" hidden="1" customHeight="1" x14ac:dyDescent="0.2">
      <c r="A35" s="6" t="s">
        <v>283</v>
      </c>
      <c r="B35" s="134" t="s">
        <v>284</v>
      </c>
      <c r="C35" s="121">
        <f>C36</f>
        <v>0</v>
      </c>
    </row>
    <row r="36" spans="1:6" ht="28.5" hidden="1" customHeight="1" x14ac:dyDescent="0.25">
      <c r="A36" s="26" t="s">
        <v>285</v>
      </c>
      <c r="B36" s="135" t="s">
        <v>286</v>
      </c>
      <c r="C36" s="122"/>
    </row>
    <row r="37" spans="1:6" ht="33" hidden="1" customHeight="1" x14ac:dyDescent="0.2">
      <c r="A37" s="6" t="s">
        <v>287</v>
      </c>
      <c r="B37" s="134" t="s">
        <v>288</v>
      </c>
      <c r="C37" s="121">
        <f>SUM(C38)</f>
        <v>0</v>
      </c>
    </row>
    <row r="38" spans="1:6" ht="47.25" hidden="1" customHeight="1" x14ac:dyDescent="0.25">
      <c r="A38" s="136" t="s">
        <v>289</v>
      </c>
      <c r="B38" s="135" t="s">
        <v>290</v>
      </c>
      <c r="C38" s="122">
        <v>0</v>
      </c>
    </row>
    <row r="39" spans="1:6" ht="25.5" customHeight="1" x14ac:dyDescent="0.2">
      <c r="A39" s="131" t="s">
        <v>291</v>
      </c>
      <c r="B39" s="130" t="s">
        <v>292</v>
      </c>
      <c r="C39" s="121">
        <f>SUM(C40)</f>
        <v>2</v>
      </c>
    </row>
    <row r="40" spans="1:6" ht="75.75" customHeight="1" x14ac:dyDescent="0.25">
      <c r="A40" s="137" t="s">
        <v>293</v>
      </c>
      <c r="B40" s="138" t="s">
        <v>294</v>
      </c>
      <c r="C40" s="122">
        <v>2</v>
      </c>
    </row>
    <row r="41" spans="1:6" ht="24" hidden="1" customHeight="1" x14ac:dyDescent="0.2">
      <c r="A41" s="6" t="s">
        <v>295</v>
      </c>
      <c r="B41" s="130" t="s">
        <v>296</v>
      </c>
      <c r="C41" s="121">
        <f>SUM(C42)</f>
        <v>0</v>
      </c>
    </row>
    <row r="42" spans="1:6" ht="25.5" hidden="1" customHeight="1" x14ac:dyDescent="0.25">
      <c r="A42" s="26" t="s">
        <v>297</v>
      </c>
      <c r="B42" s="139" t="s">
        <v>296</v>
      </c>
      <c r="C42" s="140"/>
    </row>
    <row r="43" spans="1:6" ht="30" customHeight="1" x14ac:dyDescent="0.2">
      <c r="A43" s="6" t="s">
        <v>298</v>
      </c>
      <c r="B43" s="130" t="s">
        <v>299</v>
      </c>
      <c r="C43" s="121">
        <f>SUM(C44)+C64</f>
        <v>71542.46100000001</v>
      </c>
    </row>
    <row r="44" spans="1:6" ht="33.75" customHeight="1" x14ac:dyDescent="0.2">
      <c r="A44" s="6" t="s">
        <v>300</v>
      </c>
      <c r="B44" s="130" t="s">
        <v>301</v>
      </c>
      <c r="C44" s="121">
        <f>SUM(C45+C48+C55+C59+C51)</f>
        <v>70982.46100000001</v>
      </c>
    </row>
    <row r="45" spans="1:6" ht="23.25" customHeight="1" x14ac:dyDescent="0.2">
      <c r="A45" s="6" t="s">
        <v>302</v>
      </c>
      <c r="B45" s="134" t="s">
        <v>303</v>
      </c>
      <c r="C45" s="121">
        <f>C46+C47</f>
        <v>36896</v>
      </c>
    </row>
    <row r="46" spans="1:6" ht="36.75" hidden="1" customHeight="1" x14ac:dyDescent="0.25">
      <c r="A46" s="26" t="s">
        <v>304</v>
      </c>
      <c r="B46" s="135" t="s">
        <v>305</v>
      </c>
      <c r="C46" s="141"/>
    </row>
    <row r="47" spans="1:6" ht="45" customHeight="1" x14ac:dyDescent="0.25">
      <c r="A47" s="26" t="s">
        <v>306</v>
      </c>
      <c r="B47" s="135" t="s">
        <v>307</v>
      </c>
      <c r="C47" s="122">
        <v>36896</v>
      </c>
      <c r="F47" s="123"/>
    </row>
    <row r="48" spans="1:6" ht="30" hidden="1" customHeight="1" x14ac:dyDescent="0.25">
      <c r="A48" s="26" t="s">
        <v>308</v>
      </c>
      <c r="B48" s="135" t="s">
        <v>307</v>
      </c>
      <c r="C48" s="121">
        <f>SUM(C49:C49)</f>
        <v>0</v>
      </c>
    </row>
    <row r="49" spans="1:3" ht="48.75" hidden="1" customHeight="1" x14ac:dyDescent="0.25">
      <c r="A49" s="26" t="s">
        <v>309</v>
      </c>
      <c r="B49" s="135" t="s">
        <v>307</v>
      </c>
      <c r="C49" s="141">
        <v>0</v>
      </c>
    </row>
    <row r="50" spans="1:3" ht="33" hidden="1" customHeight="1" x14ac:dyDescent="0.25">
      <c r="A50" s="26"/>
      <c r="B50" s="135"/>
      <c r="C50" s="141"/>
    </row>
    <row r="51" spans="1:3" ht="25.5" customHeight="1" x14ac:dyDescent="0.2">
      <c r="A51" s="6" t="s">
        <v>310</v>
      </c>
      <c r="B51" s="134" t="s">
        <v>311</v>
      </c>
      <c r="C51" s="142">
        <f>C52+C54+C53</f>
        <v>12802.846</v>
      </c>
    </row>
    <row r="52" spans="1:3" ht="59.25" hidden="1" customHeight="1" x14ac:dyDescent="0.25">
      <c r="A52" s="26" t="s">
        <v>312</v>
      </c>
      <c r="B52" s="143" t="s">
        <v>313</v>
      </c>
      <c r="C52" s="141"/>
    </row>
    <row r="53" spans="1:3" ht="33.75" hidden="1" customHeight="1" x14ac:dyDescent="0.25">
      <c r="A53" s="26" t="s">
        <v>314</v>
      </c>
      <c r="B53" s="143" t="s">
        <v>315</v>
      </c>
      <c r="C53" s="141"/>
    </row>
    <row r="54" spans="1:3" ht="21.75" customHeight="1" x14ac:dyDescent="0.25">
      <c r="A54" s="26" t="s">
        <v>316</v>
      </c>
      <c r="B54" s="135" t="s">
        <v>317</v>
      </c>
      <c r="C54" s="141">
        <f>7953.846+4849</f>
        <v>12802.846</v>
      </c>
    </row>
    <row r="55" spans="1:3" ht="26.25" customHeight="1" x14ac:dyDescent="0.2">
      <c r="A55" s="6" t="s">
        <v>318</v>
      </c>
      <c r="B55" s="134" t="s">
        <v>319</v>
      </c>
      <c r="C55" s="121">
        <f>SUM(C56:C58)</f>
        <v>375.65000000000003</v>
      </c>
    </row>
    <row r="56" spans="1:3" ht="63" customHeight="1" x14ac:dyDescent="0.25">
      <c r="A56" s="144" t="s">
        <v>320</v>
      </c>
      <c r="B56" s="145" t="s">
        <v>321</v>
      </c>
      <c r="C56" s="122">
        <v>348.55</v>
      </c>
    </row>
    <row r="57" spans="1:3" ht="41.25" customHeight="1" x14ac:dyDescent="0.25">
      <c r="A57" s="146" t="s">
        <v>322</v>
      </c>
      <c r="B57" s="147" t="s">
        <v>323</v>
      </c>
      <c r="C57" s="122">
        <v>4.8</v>
      </c>
    </row>
    <row r="58" spans="1:3" ht="39.75" customHeight="1" x14ac:dyDescent="0.25">
      <c r="A58" s="148" t="s">
        <v>324</v>
      </c>
      <c r="B58" s="149" t="s">
        <v>325</v>
      </c>
      <c r="C58" s="150">
        <v>22.3</v>
      </c>
    </row>
    <row r="59" spans="1:3" ht="29.25" customHeight="1" x14ac:dyDescent="0.2">
      <c r="A59" s="6" t="s">
        <v>326</v>
      </c>
      <c r="B59" s="130" t="s">
        <v>327</v>
      </c>
      <c r="C59" s="121">
        <f>SUM(C60:C63)</f>
        <v>20907.965</v>
      </c>
    </row>
    <row r="60" spans="1:3" ht="0.75" customHeight="1" x14ac:dyDescent="0.25">
      <c r="A60" s="151" t="s">
        <v>328</v>
      </c>
      <c r="B60" s="152" t="s">
        <v>329</v>
      </c>
      <c r="C60" s="153"/>
    </row>
    <row r="61" spans="1:3" ht="29.25" customHeight="1" x14ac:dyDescent="0.25">
      <c r="A61" s="26" t="s">
        <v>330</v>
      </c>
      <c r="B61" s="154" t="s">
        <v>331</v>
      </c>
      <c r="C61" s="122">
        <f>5832+13050+953.64+1000+72.325</f>
        <v>20907.965</v>
      </c>
    </row>
    <row r="62" spans="1:3" ht="45" hidden="1" customHeight="1" x14ac:dyDescent="0.25">
      <c r="A62" s="26" t="s">
        <v>330</v>
      </c>
      <c r="B62" s="154" t="s">
        <v>332</v>
      </c>
      <c r="C62" s="122"/>
    </row>
    <row r="63" spans="1:3" ht="45" hidden="1" customHeight="1" x14ac:dyDescent="0.25">
      <c r="A63" s="26" t="s">
        <v>330</v>
      </c>
      <c r="B63" s="154" t="s">
        <v>333</v>
      </c>
      <c r="C63" s="122">
        <v>0</v>
      </c>
    </row>
    <row r="64" spans="1:3" ht="33" customHeight="1" x14ac:dyDescent="0.25">
      <c r="A64" s="6" t="s">
        <v>418</v>
      </c>
      <c r="B64" s="204" t="s">
        <v>416</v>
      </c>
      <c r="C64" s="121">
        <f>C65</f>
        <v>560</v>
      </c>
    </row>
    <row r="65" spans="1:3" ht="29.25" customHeight="1" x14ac:dyDescent="0.25">
      <c r="A65" s="26" t="s">
        <v>417</v>
      </c>
      <c r="B65" s="203" t="s">
        <v>416</v>
      </c>
      <c r="C65" s="122">
        <v>560</v>
      </c>
    </row>
    <row r="66" spans="1:3" ht="19.5" customHeight="1" x14ac:dyDescent="0.2">
      <c r="A66" s="6"/>
      <c r="B66" s="155" t="s">
        <v>334</v>
      </c>
      <c r="C66" s="121">
        <f>SUM(C15+C43)</f>
        <v>76582.609320000018</v>
      </c>
    </row>
    <row r="70" spans="1:3" x14ac:dyDescent="0.2">
      <c r="C70" s="156"/>
    </row>
  </sheetData>
  <mergeCells count="9">
    <mergeCell ref="F4:G4"/>
    <mergeCell ref="B7:C7"/>
    <mergeCell ref="B8:C8"/>
    <mergeCell ref="B9:C9"/>
    <mergeCell ref="A11:C11"/>
    <mergeCell ref="A1:C1"/>
    <mergeCell ref="A2:C2"/>
    <mergeCell ref="A3:C3"/>
    <mergeCell ref="A4:C4"/>
  </mergeCells>
  <pageMargins left="0.51181102362204722" right="0.11811023622047245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46"/>
  <sheetViews>
    <sheetView workbookViewId="0">
      <selection activeCell="B6" sqref="B6:C6"/>
    </sheetView>
  </sheetViews>
  <sheetFormatPr defaultRowHeight="12.75" x14ac:dyDescent="0.2"/>
  <cols>
    <col min="1" max="1" width="28.85546875" style="157" customWidth="1"/>
    <col min="2" max="2" width="79" style="201" customWidth="1"/>
    <col min="3" max="3" width="16.140625" style="157" customWidth="1"/>
    <col min="4" max="4" width="15.28515625" style="157" customWidth="1"/>
    <col min="5" max="5" width="16.85546875" style="157" bestFit="1" customWidth="1"/>
    <col min="6" max="16384" width="9.140625" style="157"/>
  </cols>
  <sheetData>
    <row r="1" spans="1:8" customFormat="1" ht="16.5" customHeight="1" x14ac:dyDescent="0.2">
      <c r="A1" s="276" t="s">
        <v>476</v>
      </c>
      <c r="B1" s="276"/>
      <c r="C1" s="276"/>
      <c r="D1" s="157"/>
      <c r="E1" s="157"/>
      <c r="F1" s="157"/>
      <c r="G1" s="157"/>
    </row>
    <row r="2" spans="1:8" customFormat="1" ht="17.25" customHeight="1" x14ac:dyDescent="0.2">
      <c r="A2" s="276" t="s">
        <v>335</v>
      </c>
      <c r="B2" s="276"/>
      <c r="C2" s="276"/>
      <c r="D2" s="157"/>
      <c r="E2" s="157"/>
      <c r="F2" s="157"/>
      <c r="G2" s="157"/>
    </row>
    <row r="3" spans="1:8" customFormat="1" ht="16.5" customHeight="1" x14ac:dyDescent="0.2">
      <c r="A3" s="276" t="s">
        <v>415</v>
      </c>
      <c r="B3" s="276"/>
      <c r="C3" s="276"/>
      <c r="D3" s="157"/>
      <c r="E3" s="157"/>
      <c r="F3" s="157"/>
      <c r="G3" s="157"/>
    </row>
    <row r="4" spans="1:8" customFormat="1" ht="17.25" customHeight="1" x14ac:dyDescent="0.2">
      <c r="A4" s="276" t="s">
        <v>471</v>
      </c>
      <c r="B4" s="276"/>
      <c r="C4" s="276"/>
      <c r="D4" s="157"/>
      <c r="E4" s="157"/>
      <c r="F4" s="157"/>
      <c r="G4" s="157"/>
    </row>
    <row r="5" spans="1:8" customFormat="1" ht="17.25" customHeight="1" x14ac:dyDescent="0.2">
      <c r="A5" s="267"/>
      <c r="B5" s="267"/>
      <c r="C5" s="267"/>
      <c r="D5" s="157"/>
      <c r="E5" s="157"/>
      <c r="F5" s="157"/>
      <c r="G5" s="157"/>
    </row>
    <row r="6" spans="1:8" ht="15" x14ac:dyDescent="0.25">
      <c r="B6" s="278" t="s">
        <v>336</v>
      </c>
      <c r="C6" s="278"/>
    </row>
    <row r="7" spans="1:8" ht="15" x14ac:dyDescent="0.25">
      <c r="B7" s="278" t="s">
        <v>157</v>
      </c>
      <c r="C7" s="278"/>
      <c r="D7" s="159"/>
    </row>
    <row r="8" spans="1:8" ht="15" x14ac:dyDescent="0.25">
      <c r="B8" s="278" t="s">
        <v>401</v>
      </c>
      <c r="C8" s="278"/>
      <c r="D8" s="159"/>
    </row>
    <row r="9" spans="1:8" ht="15" x14ac:dyDescent="0.25">
      <c r="B9" s="274" t="s">
        <v>472</v>
      </c>
      <c r="C9" s="274"/>
      <c r="D9" s="159"/>
    </row>
    <row r="10" spans="1:8" ht="15" hidden="1" x14ac:dyDescent="0.25">
      <c r="A10" s="158"/>
      <c r="B10" s="160"/>
      <c r="C10" s="160" t="s">
        <v>337</v>
      </c>
    </row>
    <row r="11" spans="1:8" ht="18.75" hidden="1" customHeight="1" x14ac:dyDescent="0.25">
      <c r="A11" s="41"/>
      <c r="B11" s="279" t="s">
        <v>338</v>
      </c>
      <c r="C11" s="279"/>
    </row>
    <row r="12" spans="1:8" ht="15" hidden="1" x14ac:dyDescent="0.25">
      <c r="A12" s="158"/>
      <c r="B12" s="160"/>
      <c r="C12" s="161" t="s">
        <v>339</v>
      </c>
    </row>
    <row r="13" spans="1:8" ht="15" x14ac:dyDescent="0.25">
      <c r="A13" s="158"/>
      <c r="B13" s="160"/>
      <c r="C13" s="161"/>
    </row>
    <row r="14" spans="1:8" ht="14.25" x14ac:dyDescent="0.2">
      <c r="A14" s="162" t="s">
        <v>410</v>
      </c>
      <c r="B14" s="162"/>
      <c r="C14" s="162"/>
    </row>
    <row r="15" spans="1:8" ht="15" x14ac:dyDescent="0.25">
      <c r="A15" s="158"/>
      <c r="B15" s="163"/>
      <c r="C15" s="164" t="s">
        <v>96</v>
      </c>
    </row>
    <row r="16" spans="1:8" s="167" customFormat="1" ht="30" x14ac:dyDescent="0.2">
      <c r="A16" s="165" t="s">
        <v>247</v>
      </c>
      <c r="B16" s="165" t="s">
        <v>28</v>
      </c>
      <c r="C16" s="166" t="s">
        <v>248</v>
      </c>
      <c r="D16" s="280"/>
      <c r="E16" s="281"/>
      <c r="F16" s="281"/>
      <c r="G16" s="281"/>
      <c r="H16" s="281"/>
    </row>
    <row r="17" spans="1:8" s="167" customFormat="1" ht="15.75" x14ac:dyDescent="0.2">
      <c r="A17" s="168">
        <v>1</v>
      </c>
      <c r="B17" s="169">
        <v>2</v>
      </c>
      <c r="C17" s="168">
        <v>3</v>
      </c>
      <c r="D17" s="170"/>
      <c r="E17" s="171"/>
      <c r="F17" s="171"/>
      <c r="G17" s="171"/>
      <c r="H17" s="171"/>
    </row>
    <row r="18" spans="1:8" s="167" customFormat="1" ht="24" customHeight="1" x14ac:dyDescent="0.2">
      <c r="A18" s="172"/>
      <c r="B18" s="173" t="s">
        <v>340</v>
      </c>
      <c r="C18" s="174">
        <f>C19+C24+C29+C38</f>
        <v>2606.0676199999871</v>
      </c>
      <c r="D18" s="170"/>
      <c r="E18" s="171"/>
      <c r="F18" s="171"/>
      <c r="G18" s="171"/>
      <c r="H18" s="171"/>
    </row>
    <row r="19" spans="1:8" s="178" customFormat="1" ht="15" hidden="1" x14ac:dyDescent="0.2">
      <c r="A19" s="175" t="s">
        <v>341</v>
      </c>
      <c r="B19" s="176" t="s">
        <v>342</v>
      </c>
      <c r="C19" s="177">
        <f>C20-C22</f>
        <v>0</v>
      </c>
      <c r="D19" s="282" t="s">
        <v>61</v>
      </c>
      <c r="E19" s="283"/>
    </row>
    <row r="20" spans="1:8" s="178" customFormat="1" ht="30" hidden="1" x14ac:dyDescent="0.2">
      <c r="A20" s="175" t="s">
        <v>343</v>
      </c>
      <c r="B20" s="179" t="s">
        <v>344</v>
      </c>
      <c r="C20" s="177">
        <f>C21</f>
        <v>0</v>
      </c>
      <c r="E20" s="180"/>
    </row>
    <row r="21" spans="1:8" s="178" customFormat="1" ht="30" hidden="1" x14ac:dyDescent="0.2">
      <c r="A21" s="175" t="s">
        <v>345</v>
      </c>
      <c r="B21" s="181" t="s">
        <v>346</v>
      </c>
      <c r="C21" s="182"/>
      <c r="E21" s="180"/>
    </row>
    <row r="22" spans="1:8" s="178" customFormat="1" ht="30" hidden="1" x14ac:dyDescent="0.2">
      <c r="A22" s="175" t="s">
        <v>347</v>
      </c>
      <c r="B22" s="179" t="s">
        <v>348</v>
      </c>
      <c r="C22" s="177">
        <f>C23</f>
        <v>0</v>
      </c>
      <c r="D22" s="178" t="s">
        <v>61</v>
      </c>
    </row>
    <row r="23" spans="1:8" s="178" customFormat="1" ht="30" hidden="1" x14ac:dyDescent="0.2">
      <c r="A23" s="183" t="s">
        <v>349</v>
      </c>
      <c r="B23" s="184" t="s">
        <v>350</v>
      </c>
      <c r="C23" s="182"/>
    </row>
    <row r="24" spans="1:8" s="178" customFormat="1" ht="30" hidden="1" x14ac:dyDescent="0.2">
      <c r="A24" s="175" t="s">
        <v>351</v>
      </c>
      <c r="B24" s="176" t="s">
        <v>352</v>
      </c>
      <c r="C24" s="177">
        <f>C25-C27</f>
        <v>0</v>
      </c>
      <c r="D24" s="185"/>
      <c r="F24" s="186"/>
    </row>
    <row r="25" spans="1:8" s="178" customFormat="1" ht="30" hidden="1" x14ac:dyDescent="0.2">
      <c r="A25" s="175" t="s">
        <v>353</v>
      </c>
      <c r="B25" s="179" t="s">
        <v>354</v>
      </c>
      <c r="C25" s="182">
        <f>C26</f>
        <v>0</v>
      </c>
    </row>
    <row r="26" spans="1:8" s="178" customFormat="1" ht="30" hidden="1" x14ac:dyDescent="0.2">
      <c r="A26" s="175" t="s">
        <v>355</v>
      </c>
      <c r="B26" s="181" t="s">
        <v>356</v>
      </c>
      <c r="C26" s="177">
        <v>0</v>
      </c>
    </row>
    <row r="27" spans="1:8" s="178" customFormat="1" ht="30" hidden="1" x14ac:dyDescent="0.2">
      <c r="A27" s="175" t="s">
        <v>357</v>
      </c>
      <c r="B27" s="179" t="s">
        <v>358</v>
      </c>
      <c r="C27" s="182">
        <f>C28</f>
        <v>0</v>
      </c>
    </row>
    <row r="28" spans="1:8" s="178" customFormat="1" ht="45" hidden="1" x14ac:dyDescent="0.2">
      <c r="A28" s="175" t="s">
        <v>359</v>
      </c>
      <c r="B28" s="181" t="s">
        <v>360</v>
      </c>
      <c r="C28" s="177">
        <v>0</v>
      </c>
    </row>
    <row r="29" spans="1:8" s="178" customFormat="1" ht="15" x14ac:dyDescent="0.2">
      <c r="A29" s="175" t="s">
        <v>361</v>
      </c>
      <c r="B29" s="176" t="s">
        <v>362</v>
      </c>
      <c r="C29" s="182">
        <f>C34+C30</f>
        <v>2606.0676199999871</v>
      </c>
    </row>
    <row r="30" spans="1:8" s="178" customFormat="1" ht="15" x14ac:dyDescent="0.2">
      <c r="A30" s="175" t="s">
        <v>363</v>
      </c>
      <c r="B30" s="179" t="s">
        <v>364</v>
      </c>
      <c r="C30" s="177">
        <f>C31</f>
        <v>-76582.609320000018</v>
      </c>
    </row>
    <row r="31" spans="1:8" s="178" customFormat="1" ht="15" x14ac:dyDescent="0.2">
      <c r="A31" s="175" t="s">
        <v>365</v>
      </c>
      <c r="B31" s="181" t="s">
        <v>366</v>
      </c>
      <c r="C31" s="182">
        <f>C32</f>
        <v>-76582.609320000018</v>
      </c>
    </row>
    <row r="32" spans="1:8" s="178" customFormat="1" ht="15" x14ac:dyDescent="0.2">
      <c r="A32" s="175" t="s">
        <v>367</v>
      </c>
      <c r="B32" s="181" t="s">
        <v>368</v>
      </c>
      <c r="C32" s="177">
        <f>C33</f>
        <v>-76582.609320000018</v>
      </c>
    </row>
    <row r="33" spans="1:4" s="178" customFormat="1" ht="15" x14ac:dyDescent="0.2">
      <c r="A33" s="175" t="s">
        <v>369</v>
      </c>
      <c r="B33" s="181" t="s">
        <v>370</v>
      </c>
      <c r="C33" s="182">
        <f>-при.1!C66</f>
        <v>-76582.609320000018</v>
      </c>
      <c r="D33" s="178" t="s">
        <v>371</v>
      </c>
    </row>
    <row r="34" spans="1:4" s="178" customFormat="1" ht="15" x14ac:dyDescent="0.2">
      <c r="A34" s="175" t="s">
        <v>372</v>
      </c>
      <c r="B34" s="179" t="s">
        <v>373</v>
      </c>
      <c r="C34" s="177">
        <f>C35</f>
        <v>79188.676940000005</v>
      </c>
    </row>
    <row r="35" spans="1:4" s="178" customFormat="1" ht="15" x14ac:dyDescent="0.2">
      <c r="A35" s="175" t="s">
        <v>374</v>
      </c>
      <c r="B35" s="181" t="s">
        <v>375</v>
      </c>
      <c r="C35" s="182">
        <f>C36</f>
        <v>79188.676940000005</v>
      </c>
    </row>
    <row r="36" spans="1:4" s="178" customFormat="1" ht="15" x14ac:dyDescent="0.2">
      <c r="A36" s="175" t="s">
        <v>376</v>
      </c>
      <c r="B36" s="181" t="s">
        <v>377</v>
      </c>
      <c r="C36" s="177">
        <f>C37</f>
        <v>79188.676940000005</v>
      </c>
    </row>
    <row r="37" spans="1:4" s="178" customFormat="1" ht="21.75" customHeight="1" x14ac:dyDescent="0.2">
      <c r="A37" s="175" t="s">
        <v>378</v>
      </c>
      <c r="B37" s="181" t="s">
        <v>379</v>
      </c>
      <c r="C37" s="182">
        <f>при.4!H255</f>
        <v>79188.676940000005</v>
      </c>
      <c r="D37" s="178" t="s">
        <v>380</v>
      </c>
    </row>
    <row r="38" spans="1:4" s="178" customFormat="1" ht="37.5" hidden="1" x14ac:dyDescent="0.2">
      <c r="A38" s="187" t="s">
        <v>381</v>
      </c>
      <c r="B38" s="188" t="s">
        <v>382</v>
      </c>
      <c r="C38" s="189">
        <f>C39</f>
        <v>0</v>
      </c>
      <c r="D38" s="185"/>
    </row>
    <row r="39" spans="1:4" s="178" customFormat="1" ht="37.5" hidden="1" x14ac:dyDescent="0.2">
      <c r="A39" s="187" t="s">
        <v>383</v>
      </c>
      <c r="B39" s="188" t="s">
        <v>384</v>
      </c>
      <c r="C39" s="190">
        <f>C40-C41</f>
        <v>0</v>
      </c>
    </row>
    <row r="40" spans="1:4" s="178" customFormat="1" ht="37.5" hidden="1" x14ac:dyDescent="0.2">
      <c r="A40" s="187" t="s">
        <v>385</v>
      </c>
      <c r="B40" s="191" t="s">
        <v>386</v>
      </c>
      <c r="C40" s="189"/>
    </row>
    <row r="41" spans="1:4" s="178" customFormat="1" ht="0.75" customHeight="1" x14ac:dyDescent="0.2">
      <c r="A41" s="192" t="s">
        <v>387</v>
      </c>
      <c r="B41" s="193" t="s">
        <v>388</v>
      </c>
      <c r="C41" s="194">
        <v>0</v>
      </c>
    </row>
    <row r="42" spans="1:4" s="178" customFormat="1" ht="15" x14ac:dyDescent="0.2">
      <c r="B42" s="195"/>
      <c r="C42" s="196"/>
    </row>
    <row r="43" spans="1:4" s="178" customFormat="1" ht="15" x14ac:dyDescent="0.2">
      <c r="B43" s="195"/>
      <c r="C43" s="186"/>
    </row>
    <row r="44" spans="1:4" s="178" customFormat="1" ht="15" x14ac:dyDescent="0.2">
      <c r="B44" s="195"/>
      <c r="C44" s="186"/>
    </row>
    <row r="45" spans="1:4" s="178" customFormat="1" ht="15" x14ac:dyDescent="0.2">
      <c r="B45" s="195"/>
      <c r="C45" s="186"/>
    </row>
    <row r="46" spans="1:4" s="178" customFormat="1" ht="15" x14ac:dyDescent="0.2">
      <c r="A46" s="197"/>
      <c r="B46" s="195"/>
      <c r="C46" s="186"/>
    </row>
    <row r="47" spans="1:4" s="178" customFormat="1" ht="15" x14ac:dyDescent="0.2">
      <c r="A47" s="197"/>
      <c r="B47" s="195"/>
      <c r="C47" s="186"/>
    </row>
    <row r="48" spans="1:4" s="178" customFormat="1" ht="15" x14ac:dyDescent="0.2">
      <c r="B48" s="195"/>
      <c r="C48" s="186"/>
    </row>
    <row r="49" spans="2:3" s="178" customFormat="1" ht="15" x14ac:dyDescent="0.2">
      <c r="B49" s="195"/>
      <c r="C49" s="186"/>
    </row>
    <row r="50" spans="2:3" s="178" customFormat="1" ht="15" x14ac:dyDescent="0.2">
      <c r="B50" s="195"/>
      <c r="C50" s="186"/>
    </row>
    <row r="51" spans="2:3" s="178" customFormat="1" ht="15" x14ac:dyDescent="0.2">
      <c r="B51" s="195"/>
      <c r="C51" s="186"/>
    </row>
    <row r="52" spans="2:3" s="178" customFormat="1" ht="15" x14ac:dyDescent="0.2">
      <c r="B52" s="195"/>
      <c r="C52" s="186"/>
    </row>
    <row r="53" spans="2:3" s="178" customFormat="1" ht="15" x14ac:dyDescent="0.2">
      <c r="B53" s="195"/>
      <c r="C53" s="186"/>
    </row>
    <row r="54" spans="2:3" s="178" customFormat="1" ht="15" x14ac:dyDescent="0.2">
      <c r="B54" s="195"/>
      <c r="C54" s="186"/>
    </row>
    <row r="55" spans="2:3" s="178" customFormat="1" ht="15" x14ac:dyDescent="0.2">
      <c r="B55" s="195"/>
      <c r="C55" s="186"/>
    </row>
    <row r="56" spans="2:3" s="178" customFormat="1" ht="15" x14ac:dyDescent="0.2">
      <c r="B56" s="195"/>
      <c r="C56" s="186"/>
    </row>
    <row r="57" spans="2:3" s="178" customFormat="1" ht="15" x14ac:dyDescent="0.2">
      <c r="B57" s="195"/>
      <c r="C57" s="186"/>
    </row>
    <row r="58" spans="2:3" s="178" customFormat="1" ht="15" x14ac:dyDescent="0.2">
      <c r="B58" s="195"/>
      <c r="C58" s="186"/>
    </row>
    <row r="59" spans="2:3" s="178" customFormat="1" ht="15" x14ac:dyDescent="0.2">
      <c r="B59" s="195"/>
      <c r="C59" s="186"/>
    </row>
    <row r="60" spans="2:3" s="178" customFormat="1" ht="15" x14ac:dyDescent="0.2">
      <c r="B60" s="195"/>
      <c r="C60" s="186"/>
    </row>
    <row r="61" spans="2:3" s="178" customFormat="1" ht="15" x14ac:dyDescent="0.2">
      <c r="B61" s="195"/>
      <c r="C61" s="186"/>
    </row>
    <row r="62" spans="2:3" s="178" customFormat="1" ht="15" x14ac:dyDescent="0.2">
      <c r="B62" s="195"/>
      <c r="C62" s="186"/>
    </row>
    <row r="63" spans="2:3" s="178" customFormat="1" ht="15" x14ac:dyDescent="0.2">
      <c r="B63" s="195"/>
      <c r="C63" s="186"/>
    </row>
    <row r="64" spans="2:3" s="178" customFormat="1" ht="15" x14ac:dyDescent="0.2">
      <c r="B64" s="195"/>
      <c r="C64" s="186"/>
    </row>
    <row r="65" spans="2:3" s="178" customFormat="1" ht="15" x14ac:dyDescent="0.2">
      <c r="B65" s="195"/>
      <c r="C65" s="186"/>
    </row>
    <row r="66" spans="2:3" s="178" customFormat="1" ht="15" x14ac:dyDescent="0.2">
      <c r="B66" s="195"/>
      <c r="C66" s="186"/>
    </row>
    <row r="67" spans="2:3" s="178" customFormat="1" ht="15" x14ac:dyDescent="0.2">
      <c r="B67" s="195"/>
      <c r="C67" s="186"/>
    </row>
    <row r="68" spans="2:3" s="178" customFormat="1" ht="15" x14ac:dyDescent="0.2">
      <c r="B68" s="195"/>
      <c r="C68" s="186"/>
    </row>
    <row r="69" spans="2:3" s="178" customFormat="1" ht="15" x14ac:dyDescent="0.2">
      <c r="B69" s="195"/>
      <c r="C69" s="186"/>
    </row>
    <row r="70" spans="2:3" s="178" customFormat="1" ht="15" x14ac:dyDescent="0.2">
      <c r="B70" s="195"/>
      <c r="C70" s="186"/>
    </row>
    <row r="71" spans="2:3" s="178" customFormat="1" ht="15" x14ac:dyDescent="0.2">
      <c r="B71" s="195"/>
      <c r="C71" s="186"/>
    </row>
    <row r="72" spans="2:3" s="178" customFormat="1" ht="15" x14ac:dyDescent="0.2">
      <c r="B72" s="195"/>
      <c r="C72" s="186"/>
    </row>
    <row r="73" spans="2:3" s="178" customFormat="1" ht="15" x14ac:dyDescent="0.2">
      <c r="B73" s="195"/>
      <c r="C73" s="186"/>
    </row>
    <row r="74" spans="2:3" s="178" customFormat="1" ht="15" x14ac:dyDescent="0.2">
      <c r="B74" s="195"/>
      <c r="C74" s="186"/>
    </row>
    <row r="75" spans="2:3" s="178" customFormat="1" ht="15" x14ac:dyDescent="0.2">
      <c r="B75" s="195"/>
      <c r="C75" s="186"/>
    </row>
    <row r="76" spans="2:3" s="178" customFormat="1" ht="15" x14ac:dyDescent="0.2">
      <c r="B76" s="195"/>
      <c r="C76" s="186"/>
    </row>
    <row r="77" spans="2:3" s="178" customFormat="1" ht="15" x14ac:dyDescent="0.2">
      <c r="B77" s="195"/>
      <c r="C77" s="186"/>
    </row>
    <row r="78" spans="2:3" s="178" customFormat="1" ht="15" x14ac:dyDescent="0.2">
      <c r="B78" s="195"/>
      <c r="C78" s="186"/>
    </row>
    <row r="79" spans="2:3" s="178" customFormat="1" ht="15" x14ac:dyDescent="0.2">
      <c r="B79" s="195"/>
      <c r="C79" s="186"/>
    </row>
    <row r="80" spans="2:3" s="178" customFormat="1" ht="15" x14ac:dyDescent="0.2">
      <c r="B80" s="195"/>
      <c r="C80" s="186"/>
    </row>
    <row r="81" spans="2:3" s="178" customFormat="1" ht="15" x14ac:dyDescent="0.2">
      <c r="B81" s="195"/>
      <c r="C81" s="186"/>
    </row>
    <row r="82" spans="2:3" s="178" customFormat="1" ht="15" x14ac:dyDescent="0.2">
      <c r="B82" s="195"/>
      <c r="C82" s="186"/>
    </row>
    <row r="83" spans="2:3" s="178" customFormat="1" ht="15" x14ac:dyDescent="0.2">
      <c r="B83" s="195"/>
      <c r="C83" s="186"/>
    </row>
    <row r="84" spans="2:3" s="178" customFormat="1" ht="15" x14ac:dyDescent="0.2">
      <c r="B84" s="195"/>
      <c r="C84" s="186"/>
    </row>
    <row r="85" spans="2:3" s="178" customFormat="1" ht="15" x14ac:dyDescent="0.2">
      <c r="B85" s="195"/>
      <c r="C85" s="186"/>
    </row>
    <row r="86" spans="2:3" s="178" customFormat="1" ht="15" x14ac:dyDescent="0.2">
      <c r="B86" s="195"/>
      <c r="C86" s="186"/>
    </row>
    <row r="87" spans="2:3" s="178" customFormat="1" ht="15" x14ac:dyDescent="0.2">
      <c r="B87" s="195"/>
      <c r="C87" s="186"/>
    </row>
    <row r="88" spans="2:3" s="178" customFormat="1" ht="15" x14ac:dyDescent="0.2">
      <c r="B88" s="195"/>
      <c r="C88" s="186"/>
    </row>
    <row r="89" spans="2:3" s="178" customFormat="1" ht="15" x14ac:dyDescent="0.2">
      <c r="B89" s="195"/>
      <c r="C89" s="186"/>
    </row>
    <row r="90" spans="2:3" s="178" customFormat="1" ht="15" x14ac:dyDescent="0.2">
      <c r="B90" s="195"/>
      <c r="C90" s="186"/>
    </row>
    <row r="91" spans="2:3" s="178" customFormat="1" ht="15" x14ac:dyDescent="0.2">
      <c r="B91" s="195"/>
      <c r="C91" s="186"/>
    </row>
    <row r="92" spans="2:3" s="178" customFormat="1" ht="15" x14ac:dyDescent="0.2">
      <c r="B92" s="195"/>
      <c r="C92" s="186"/>
    </row>
    <row r="93" spans="2:3" s="178" customFormat="1" ht="15" x14ac:dyDescent="0.2">
      <c r="B93" s="195"/>
      <c r="C93" s="186"/>
    </row>
    <row r="94" spans="2:3" s="178" customFormat="1" ht="15" x14ac:dyDescent="0.2">
      <c r="B94" s="195"/>
      <c r="C94" s="186"/>
    </row>
    <row r="95" spans="2:3" s="178" customFormat="1" ht="15" x14ac:dyDescent="0.2">
      <c r="B95" s="195"/>
      <c r="C95" s="186"/>
    </row>
    <row r="96" spans="2:3" s="178" customFormat="1" ht="15" x14ac:dyDescent="0.2">
      <c r="B96" s="195"/>
      <c r="C96" s="186"/>
    </row>
    <row r="97" spans="2:3" s="200" customFormat="1" x14ac:dyDescent="0.2">
      <c r="B97" s="198"/>
      <c r="C97" s="199"/>
    </row>
    <row r="98" spans="2:3" s="200" customFormat="1" x14ac:dyDescent="0.2">
      <c r="B98" s="198"/>
      <c r="C98" s="199"/>
    </row>
    <row r="99" spans="2:3" s="200" customFormat="1" x14ac:dyDescent="0.2">
      <c r="B99" s="198"/>
      <c r="C99" s="199"/>
    </row>
    <row r="100" spans="2:3" s="200" customFormat="1" x14ac:dyDescent="0.2">
      <c r="B100" s="198"/>
      <c r="C100" s="199"/>
    </row>
    <row r="101" spans="2:3" s="200" customFormat="1" x14ac:dyDescent="0.2">
      <c r="B101" s="198"/>
      <c r="C101" s="199"/>
    </row>
    <row r="102" spans="2:3" s="200" customFormat="1" x14ac:dyDescent="0.2">
      <c r="B102" s="198"/>
      <c r="C102" s="199"/>
    </row>
    <row r="103" spans="2:3" s="200" customFormat="1" x14ac:dyDescent="0.2">
      <c r="B103" s="198"/>
      <c r="C103" s="199"/>
    </row>
    <row r="104" spans="2:3" s="200" customFormat="1" x14ac:dyDescent="0.2">
      <c r="B104" s="198"/>
      <c r="C104" s="199"/>
    </row>
    <row r="105" spans="2:3" s="200" customFormat="1" x14ac:dyDescent="0.2">
      <c r="B105" s="198"/>
      <c r="C105" s="199"/>
    </row>
    <row r="106" spans="2:3" s="200" customFormat="1" x14ac:dyDescent="0.2">
      <c r="B106" s="198"/>
      <c r="C106" s="199"/>
    </row>
    <row r="107" spans="2:3" s="200" customFormat="1" x14ac:dyDescent="0.2">
      <c r="B107" s="198"/>
      <c r="C107" s="199"/>
    </row>
    <row r="108" spans="2:3" s="200" customFormat="1" x14ac:dyDescent="0.2">
      <c r="B108" s="198"/>
      <c r="C108" s="199"/>
    </row>
    <row r="109" spans="2:3" s="200" customFormat="1" x14ac:dyDescent="0.2">
      <c r="B109" s="198"/>
      <c r="C109" s="199"/>
    </row>
    <row r="110" spans="2:3" s="200" customFormat="1" x14ac:dyDescent="0.2">
      <c r="B110" s="198"/>
      <c r="C110" s="199"/>
    </row>
    <row r="111" spans="2:3" s="200" customFormat="1" x14ac:dyDescent="0.2">
      <c r="B111" s="198"/>
      <c r="C111" s="199"/>
    </row>
    <row r="112" spans="2:3" s="200" customFormat="1" x14ac:dyDescent="0.2">
      <c r="B112" s="198"/>
      <c r="C112" s="199"/>
    </row>
    <row r="113" spans="2:3" s="200" customFormat="1" x14ac:dyDescent="0.2">
      <c r="B113" s="198"/>
      <c r="C113" s="199"/>
    </row>
    <row r="114" spans="2:3" s="200" customFormat="1" x14ac:dyDescent="0.2">
      <c r="B114" s="198"/>
      <c r="C114" s="199"/>
    </row>
    <row r="115" spans="2:3" s="200" customFormat="1" x14ac:dyDescent="0.2">
      <c r="B115" s="198"/>
      <c r="C115" s="199"/>
    </row>
    <row r="116" spans="2:3" s="200" customFormat="1" x14ac:dyDescent="0.2">
      <c r="B116" s="198"/>
      <c r="C116" s="199"/>
    </row>
    <row r="117" spans="2:3" s="200" customFormat="1" x14ac:dyDescent="0.2">
      <c r="B117" s="198"/>
      <c r="C117" s="199"/>
    </row>
    <row r="118" spans="2:3" x14ac:dyDescent="0.2">
      <c r="C118" s="202"/>
    </row>
    <row r="119" spans="2:3" x14ac:dyDescent="0.2">
      <c r="C119" s="202"/>
    </row>
    <row r="120" spans="2:3" x14ac:dyDescent="0.2">
      <c r="C120" s="202"/>
    </row>
    <row r="121" spans="2:3" x14ac:dyDescent="0.2">
      <c r="C121" s="202"/>
    </row>
    <row r="122" spans="2:3" x14ac:dyDescent="0.2">
      <c r="C122" s="202"/>
    </row>
    <row r="123" spans="2:3" x14ac:dyDescent="0.2">
      <c r="C123" s="202"/>
    </row>
    <row r="124" spans="2:3" x14ac:dyDescent="0.2">
      <c r="C124" s="202"/>
    </row>
    <row r="125" spans="2:3" x14ac:dyDescent="0.2">
      <c r="C125" s="202"/>
    </row>
    <row r="126" spans="2:3" x14ac:dyDescent="0.2">
      <c r="C126" s="202"/>
    </row>
    <row r="127" spans="2:3" x14ac:dyDescent="0.2">
      <c r="C127" s="202"/>
    </row>
    <row r="128" spans="2:3" x14ac:dyDescent="0.2">
      <c r="C128" s="202"/>
    </row>
    <row r="129" spans="3:3" x14ac:dyDescent="0.2">
      <c r="C129" s="202"/>
    </row>
    <row r="130" spans="3:3" x14ac:dyDescent="0.2">
      <c r="C130" s="202"/>
    </row>
    <row r="131" spans="3:3" x14ac:dyDescent="0.2">
      <c r="C131" s="202"/>
    </row>
    <row r="132" spans="3:3" x14ac:dyDescent="0.2">
      <c r="C132" s="202"/>
    </row>
    <row r="133" spans="3:3" x14ac:dyDescent="0.2">
      <c r="C133" s="202"/>
    </row>
    <row r="134" spans="3:3" x14ac:dyDescent="0.2">
      <c r="C134" s="202"/>
    </row>
    <row r="135" spans="3:3" x14ac:dyDescent="0.2">
      <c r="C135" s="202"/>
    </row>
    <row r="136" spans="3:3" x14ac:dyDescent="0.2">
      <c r="C136" s="202"/>
    </row>
    <row r="137" spans="3:3" x14ac:dyDescent="0.2">
      <c r="C137" s="202"/>
    </row>
    <row r="138" spans="3:3" x14ac:dyDescent="0.2">
      <c r="C138" s="202"/>
    </row>
    <row r="139" spans="3:3" x14ac:dyDescent="0.2">
      <c r="C139" s="202"/>
    </row>
    <row r="140" spans="3:3" x14ac:dyDescent="0.2">
      <c r="C140" s="202"/>
    </row>
    <row r="141" spans="3:3" x14ac:dyDescent="0.2">
      <c r="C141" s="202"/>
    </row>
    <row r="142" spans="3:3" x14ac:dyDescent="0.2">
      <c r="C142" s="202"/>
    </row>
    <row r="143" spans="3:3" x14ac:dyDescent="0.2">
      <c r="C143" s="202"/>
    </row>
    <row r="144" spans="3:3" x14ac:dyDescent="0.2">
      <c r="C144" s="202"/>
    </row>
    <row r="145" spans="3:3" x14ac:dyDescent="0.2">
      <c r="C145" s="202"/>
    </row>
    <row r="146" spans="3:3" x14ac:dyDescent="0.2">
      <c r="C146" s="202"/>
    </row>
    <row r="147" spans="3:3" x14ac:dyDescent="0.2">
      <c r="C147" s="202"/>
    </row>
    <row r="148" spans="3:3" x14ac:dyDescent="0.2">
      <c r="C148" s="202"/>
    </row>
    <row r="149" spans="3:3" x14ac:dyDescent="0.2">
      <c r="C149" s="202"/>
    </row>
    <row r="150" spans="3:3" x14ac:dyDescent="0.2">
      <c r="C150" s="202"/>
    </row>
    <row r="151" spans="3:3" x14ac:dyDescent="0.2">
      <c r="C151" s="202"/>
    </row>
    <row r="152" spans="3:3" x14ac:dyDescent="0.2">
      <c r="C152" s="202"/>
    </row>
    <row r="153" spans="3:3" x14ac:dyDescent="0.2">
      <c r="C153" s="202"/>
    </row>
    <row r="154" spans="3:3" x14ac:dyDescent="0.2">
      <c r="C154" s="202"/>
    </row>
    <row r="155" spans="3:3" x14ac:dyDescent="0.2">
      <c r="C155" s="202"/>
    </row>
    <row r="156" spans="3:3" x14ac:dyDescent="0.2">
      <c r="C156" s="202"/>
    </row>
    <row r="157" spans="3:3" x14ac:dyDescent="0.2">
      <c r="C157" s="202"/>
    </row>
    <row r="158" spans="3:3" x14ac:dyDescent="0.2">
      <c r="C158" s="202"/>
    </row>
    <row r="159" spans="3:3" x14ac:dyDescent="0.2">
      <c r="C159" s="202"/>
    </row>
    <row r="160" spans="3:3" x14ac:dyDescent="0.2">
      <c r="C160" s="202"/>
    </row>
    <row r="161" spans="3:3" x14ac:dyDescent="0.2">
      <c r="C161" s="202"/>
    </row>
    <row r="162" spans="3:3" x14ac:dyDescent="0.2">
      <c r="C162" s="202"/>
    </row>
    <row r="163" spans="3:3" x14ac:dyDescent="0.2">
      <c r="C163" s="202"/>
    </row>
    <row r="164" spans="3:3" x14ac:dyDescent="0.2">
      <c r="C164" s="202"/>
    </row>
    <row r="165" spans="3:3" x14ac:dyDescent="0.2">
      <c r="C165" s="202"/>
    </row>
    <row r="166" spans="3:3" x14ac:dyDescent="0.2">
      <c r="C166" s="202"/>
    </row>
    <row r="167" spans="3:3" x14ac:dyDescent="0.2">
      <c r="C167" s="202"/>
    </row>
    <row r="168" spans="3:3" x14ac:dyDescent="0.2">
      <c r="C168" s="202"/>
    </row>
    <row r="169" spans="3:3" x14ac:dyDescent="0.2">
      <c r="C169" s="202"/>
    </row>
    <row r="170" spans="3:3" x14ac:dyDescent="0.2">
      <c r="C170" s="202"/>
    </row>
    <row r="171" spans="3:3" x14ac:dyDescent="0.2">
      <c r="C171" s="202"/>
    </row>
    <row r="172" spans="3:3" x14ac:dyDescent="0.2">
      <c r="C172" s="202"/>
    </row>
    <row r="173" spans="3:3" x14ac:dyDescent="0.2">
      <c r="C173" s="202"/>
    </row>
    <row r="174" spans="3:3" x14ac:dyDescent="0.2">
      <c r="C174" s="202"/>
    </row>
    <row r="175" spans="3:3" x14ac:dyDescent="0.2">
      <c r="C175" s="202"/>
    </row>
    <row r="176" spans="3:3" x14ac:dyDescent="0.2">
      <c r="C176" s="202"/>
    </row>
    <row r="177" spans="3:3" x14ac:dyDescent="0.2">
      <c r="C177" s="202"/>
    </row>
    <row r="178" spans="3:3" x14ac:dyDescent="0.2">
      <c r="C178" s="202"/>
    </row>
    <row r="179" spans="3:3" x14ac:dyDescent="0.2">
      <c r="C179" s="202"/>
    </row>
    <row r="180" spans="3:3" x14ac:dyDescent="0.2">
      <c r="C180" s="202"/>
    </row>
    <row r="181" spans="3:3" x14ac:dyDescent="0.2">
      <c r="C181" s="202"/>
    </row>
    <row r="182" spans="3:3" x14ac:dyDescent="0.2">
      <c r="C182" s="202"/>
    </row>
    <row r="183" spans="3:3" x14ac:dyDescent="0.2">
      <c r="C183" s="202"/>
    </row>
    <row r="184" spans="3:3" x14ac:dyDescent="0.2">
      <c r="C184" s="202"/>
    </row>
    <row r="185" spans="3:3" x14ac:dyDescent="0.2">
      <c r="C185" s="202"/>
    </row>
    <row r="186" spans="3:3" x14ac:dyDescent="0.2">
      <c r="C186" s="202"/>
    </row>
    <row r="187" spans="3:3" x14ac:dyDescent="0.2">
      <c r="C187" s="202"/>
    </row>
    <row r="188" spans="3:3" x14ac:dyDescent="0.2">
      <c r="C188" s="202"/>
    </row>
    <row r="189" spans="3:3" x14ac:dyDescent="0.2">
      <c r="C189" s="202"/>
    </row>
    <row r="190" spans="3:3" x14ac:dyDescent="0.2">
      <c r="C190" s="202"/>
    </row>
    <row r="191" spans="3:3" x14ac:dyDescent="0.2">
      <c r="C191" s="202"/>
    </row>
    <row r="192" spans="3:3" x14ac:dyDescent="0.2">
      <c r="C192" s="202"/>
    </row>
    <row r="193" spans="3:3" x14ac:dyDescent="0.2">
      <c r="C193" s="202"/>
    </row>
    <row r="194" spans="3:3" x14ac:dyDescent="0.2">
      <c r="C194" s="202"/>
    </row>
    <row r="195" spans="3:3" x14ac:dyDescent="0.2">
      <c r="C195" s="202"/>
    </row>
    <row r="196" spans="3:3" x14ac:dyDescent="0.2">
      <c r="C196" s="202"/>
    </row>
    <row r="197" spans="3:3" x14ac:dyDescent="0.2">
      <c r="C197" s="202"/>
    </row>
    <row r="198" spans="3:3" x14ac:dyDescent="0.2">
      <c r="C198" s="202"/>
    </row>
    <row r="199" spans="3:3" x14ac:dyDescent="0.2">
      <c r="C199" s="202"/>
    </row>
    <row r="200" spans="3:3" x14ac:dyDescent="0.2">
      <c r="C200" s="202"/>
    </row>
    <row r="201" spans="3:3" x14ac:dyDescent="0.2">
      <c r="C201" s="202"/>
    </row>
    <row r="202" spans="3:3" x14ac:dyDescent="0.2">
      <c r="C202" s="202"/>
    </row>
    <row r="203" spans="3:3" x14ac:dyDescent="0.2">
      <c r="C203" s="202"/>
    </row>
    <row r="204" spans="3:3" x14ac:dyDescent="0.2">
      <c r="C204" s="202"/>
    </row>
    <row r="205" spans="3:3" x14ac:dyDescent="0.2">
      <c r="C205" s="202"/>
    </row>
    <row r="206" spans="3:3" x14ac:dyDescent="0.2">
      <c r="C206" s="202"/>
    </row>
    <row r="207" spans="3:3" x14ac:dyDescent="0.2">
      <c r="C207" s="202"/>
    </row>
    <row r="208" spans="3:3" x14ac:dyDescent="0.2">
      <c r="C208" s="202"/>
    </row>
    <row r="209" spans="3:3" x14ac:dyDescent="0.2">
      <c r="C209" s="202"/>
    </row>
    <row r="210" spans="3:3" x14ac:dyDescent="0.2">
      <c r="C210" s="202"/>
    </row>
    <row r="211" spans="3:3" x14ac:dyDescent="0.2">
      <c r="C211" s="202"/>
    </row>
    <row r="212" spans="3:3" x14ac:dyDescent="0.2">
      <c r="C212" s="202"/>
    </row>
    <row r="213" spans="3:3" x14ac:dyDescent="0.2">
      <c r="C213" s="202"/>
    </row>
    <row r="214" spans="3:3" x14ac:dyDescent="0.2">
      <c r="C214" s="202"/>
    </row>
    <row r="215" spans="3:3" x14ac:dyDescent="0.2">
      <c r="C215" s="202"/>
    </row>
    <row r="216" spans="3:3" x14ac:dyDescent="0.2">
      <c r="C216" s="202"/>
    </row>
    <row r="217" spans="3:3" x14ac:dyDescent="0.2">
      <c r="C217" s="202"/>
    </row>
    <row r="218" spans="3:3" x14ac:dyDescent="0.2">
      <c r="C218" s="202"/>
    </row>
    <row r="219" spans="3:3" x14ac:dyDescent="0.2">
      <c r="C219" s="202"/>
    </row>
    <row r="220" spans="3:3" x14ac:dyDescent="0.2">
      <c r="C220" s="202"/>
    </row>
    <row r="221" spans="3:3" x14ac:dyDescent="0.2">
      <c r="C221" s="202"/>
    </row>
    <row r="222" spans="3:3" x14ac:dyDescent="0.2">
      <c r="C222" s="202"/>
    </row>
    <row r="223" spans="3:3" x14ac:dyDescent="0.2">
      <c r="C223" s="202"/>
    </row>
    <row r="224" spans="3:3" x14ac:dyDescent="0.2">
      <c r="C224" s="202"/>
    </row>
    <row r="225" spans="3:3" x14ac:dyDescent="0.2">
      <c r="C225" s="202"/>
    </row>
    <row r="226" spans="3:3" x14ac:dyDescent="0.2">
      <c r="C226" s="202"/>
    </row>
    <row r="227" spans="3:3" x14ac:dyDescent="0.2">
      <c r="C227" s="202"/>
    </row>
    <row r="228" spans="3:3" x14ac:dyDescent="0.2">
      <c r="C228" s="202"/>
    </row>
    <row r="229" spans="3:3" x14ac:dyDescent="0.2">
      <c r="C229" s="202"/>
    </row>
    <row r="230" spans="3:3" x14ac:dyDescent="0.2">
      <c r="C230" s="202"/>
    </row>
    <row r="231" spans="3:3" x14ac:dyDescent="0.2">
      <c r="C231" s="202"/>
    </row>
    <row r="232" spans="3:3" x14ac:dyDescent="0.2">
      <c r="C232" s="202"/>
    </row>
    <row r="233" spans="3:3" x14ac:dyDescent="0.2">
      <c r="C233" s="202"/>
    </row>
    <row r="234" spans="3:3" x14ac:dyDescent="0.2">
      <c r="C234" s="202"/>
    </row>
    <row r="235" spans="3:3" x14ac:dyDescent="0.2">
      <c r="C235" s="202"/>
    </row>
    <row r="236" spans="3:3" x14ac:dyDescent="0.2">
      <c r="C236" s="202"/>
    </row>
    <row r="237" spans="3:3" x14ac:dyDescent="0.2">
      <c r="C237" s="202"/>
    </row>
    <row r="238" spans="3:3" x14ac:dyDescent="0.2">
      <c r="C238" s="202"/>
    </row>
    <row r="239" spans="3:3" x14ac:dyDescent="0.2">
      <c r="C239" s="202"/>
    </row>
    <row r="240" spans="3:3" x14ac:dyDescent="0.2">
      <c r="C240" s="202"/>
    </row>
    <row r="241" spans="3:3" x14ac:dyDescent="0.2">
      <c r="C241" s="202"/>
    </row>
    <row r="242" spans="3:3" x14ac:dyDescent="0.2">
      <c r="C242" s="202"/>
    </row>
    <row r="243" spans="3:3" x14ac:dyDescent="0.2">
      <c r="C243" s="202"/>
    </row>
    <row r="244" spans="3:3" x14ac:dyDescent="0.2">
      <c r="C244" s="202"/>
    </row>
    <row r="245" spans="3:3" x14ac:dyDescent="0.2">
      <c r="C245" s="202"/>
    </row>
    <row r="246" spans="3:3" x14ac:dyDescent="0.2">
      <c r="C246" s="202"/>
    </row>
    <row r="247" spans="3:3" x14ac:dyDescent="0.2">
      <c r="C247" s="202"/>
    </row>
    <row r="248" spans="3:3" x14ac:dyDescent="0.2">
      <c r="C248" s="202"/>
    </row>
    <row r="249" spans="3:3" x14ac:dyDescent="0.2">
      <c r="C249" s="202"/>
    </row>
    <row r="250" spans="3:3" x14ac:dyDescent="0.2">
      <c r="C250" s="202"/>
    </row>
    <row r="251" spans="3:3" x14ac:dyDescent="0.2">
      <c r="C251" s="202"/>
    </row>
    <row r="252" spans="3:3" x14ac:dyDescent="0.2">
      <c r="C252" s="202"/>
    </row>
    <row r="253" spans="3:3" x14ac:dyDescent="0.2">
      <c r="C253" s="202"/>
    </row>
    <row r="254" spans="3:3" x14ac:dyDescent="0.2">
      <c r="C254" s="202"/>
    </row>
    <row r="255" spans="3:3" x14ac:dyDescent="0.2">
      <c r="C255" s="202"/>
    </row>
    <row r="256" spans="3:3" x14ac:dyDescent="0.2">
      <c r="C256" s="202"/>
    </row>
    <row r="257" spans="3:3" x14ac:dyDescent="0.2">
      <c r="C257" s="202"/>
    </row>
    <row r="258" spans="3:3" x14ac:dyDescent="0.2">
      <c r="C258" s="202"/>
    </row>
    <row r="259" spans="3:3" x14ac:dyDescent="0.2">
      <c r="C259" s="202"/>
    </row>
    <row r="260" spans="3:3" x14ac:dyDescent="0.2">
      <c r="C260" s="202"/>
    </row>
    <row r="261" spans="3:3" x14ac:dyDescent="0.2">
      <c r="C261" s="202"/>
    </row>
    <row r="262" spans="3:3" x14ac:dyDescent="0.2">
      <c r="C262" s="202"/>
    </row>
    <row r="263" spans="3:3" x14ac:dyDescent="0.2">
      <c r="C263" s="202"/>
    </row>
    <row r="264" spans="3:3" x14ac:dyDescent="0.2">
      <c r="C264" s="202"/>
    </row>
    <row r="265" spans="3:3" x14ac:dyDescent="0.2">
      <c r="C265" s="202"/>
    </row>
    <row r="266" spans="3:3" x14ac:dyDescent="0.2">
      <c r="C266" s="202"/>
    </row>
    <row r="267" spans="3:3" x14ac:dyDescent="0.2">
      <c r="C267" s="202"/>
    </row>
    <row r="268" spans="3:3" x14ac:dyDescent="0.2">
      <c r="C268" s="202"/>
    </row>
    <row r="269" spans="3:3" x14ac:dyDescent="0.2">
      <c r="C269" s="202"/>
    </row>
    <row r="270" spans="3:3" x14ac:dyDescent="0.2">
      <c r="C270" s="202"/>
    </row>
    <row r="271" spans="3:3" x14ac:dyDescent="0.2">
      <c r="C271" s="202"/>
    </row>
    <row r="272" spans="3:3" x14ac:dyDescent="0.2">
      <c r="C272" s="202"/>
    </row>
    <row r="273" spans="3:3" x14ac:dyDescent="0.2">
      <c r="C273" s="202"/>
    </row>
    <row r="274" spans="3:3" x14ac:dyDescent="0.2">
      <c r="C274" s="202"/>
    </row>
    <row r="275" spans="3:3" x14ac:dyDescent="0.2">
      <c r="C275" s="202"/>
    </row>
    <row r="276" spans="3:3" x14ac:dyDescent="0.2">
      <c r="C276" s="202"/>
    </row>
    <row r="277" spans="3:3" x14ac:dyDescent="0.2">
      <c r="C277" s="202"/>
    </row>
    <row r="278" spans="3:3" x14ac:dyDescent="0.2">
      <c r="C278" s="202"/>
    </row>
    <row r="279" spans="3:3" x14ac:dyDescent="0.2">
      <c r="C279" s="202"/>
    </row>
    <row r="280" spans="3:3" x14ac:dyDescent="0.2">
      <c r="C280" s="202"/>
    </row>
    <row r="281" spans="3:3" x14ac:dyDescent="0.2">
      <c r="C281" s="202"/>
    </row>
    <row r="282" spans="3:3" x14ac:dyDescent="0.2">
      <c r="C282" s="202"/>
    </row>
    <row r="283" spans="3:3" x14ac:dyDescent="0.2">
      <c r="C283" s="202"/>
    </row>
    <row r="284" spans="3:3" x14ac:dyDescent="0.2">
      <c r="C284" s="202"/>
    </row>
    <row r="285" spans="3:3" x14ac:dyDescent="0.2">
      <c r="C285" s="202"/>
    </row>
    <row r="286" spans="3:3" x14ac:dyDescent="0.2">
      <c r="C286" s="202"/>
    </row>
    <row r="287" spans="3:3" x14ac:dyDescent="0.2">
      <c r="C287" s="202"/>
    </row>
    <row r="288" spans="3:3" x14ac:dyDescent="0.2">
      <c r="C288" s="202"/>
    </row>
    <row r="289" spans="3:3" x14ac:dyDescent="0.2">
      <c r="C289" s="202"/>
    </row>
    <row r="290" spans="3:3" x14ac:dyDescent="0.2">
      <c r="C290" s="202"/>
    </row>
    <row r="291" spans="3:3" x14ac:dyDescent="0.2">
      <c r="C291" s="202"/>
    </row>
    <row r="292" spans="3:3" x14ac:dyDescent="0.2">
      <c r="C292" s="202"/>
    </row>
    <row r="293" spans="3:3" x14ac:dyDescent="0.2">
      <c r="C293" s="202"/>
    </row>
    <row r="294" spans="3:3" x14ac:dyDescent="0.2">
      <c r="C294" s="202"/>
    </row>
    <row r="295" spans="3:3" x14ac:dyDescent="0.2">
      <c r="C295" s="202"/>
    </row>
    <row r="296" spans="3:3" x14ac:dyDescent="0.2">
      <c r="C296" s="202"/>
    </row>
    <row r="297" spans="3:3" x14ac:dyDescent="0.2">
      <c r="C297" s="202"/>
    </row>
    <row r="298" spans="3:3" x14ac:dyDescent="0.2">
      <c r="C298" s="202"/>
    </row>
    <row r="299" spans="3:3" x14ac:dyDescent="0.2">
      <c r="C299" s="202"/>
    </row>
    <row r="300" spans="3:3" x14ac:dyDescent="0.2">
      <c r="C300" s="202"/>
    </row>
    <row r="301" spans="3:3" x14ac:dyDescent="0.2">
      <c r="C301" s="202"/>
    </row>
    <row r="302" spans="3:3" x14ac:dyDescent="0.2">
      <c r="C302" s="202"/>
    </row>
    <row r="303" spans="3:3" x14ac:dyDescent="0.2">
      <c r="C303" s="202"/>
    </row>
    <row r="304" spans="3:3" x14ac:dyDescent="0.2">
      <c r="C304" s="202"/>
    </row>
    <row r="305" spans="3:3" x14ac:dyDescent="0.2">
      <c r="C305" s="202"/>
    </row>
    <row r="306" spans="3:3" x14ac:dyDescent="0.2">
      <c r="C306" s="202"/>
    </row>
    <row r="307" spans="3:3" x14ac:dyDescent="0.2">
      <c r="C307" s="202"/>
    </row>
    <row r="308" spans="3:3" x14ac:dyDescent="0.2">
      <c r="C308" s="202"/>
    </row>
    <row r="309" spans="3:3" x14ac:dyDescent="0.2">
      <c r="C309" s="202"/>
    </row>
    <row r="310" spans="3:3" x14ac:dyDescent="0.2">
      <c r="C310" s="202"/>
    </row>
    <row r="311" spans="3:3" x14ac:dyDescent="0.2">
      <c r="C311" s="202"/>
    </row>
    <row r="312" spans="3:3" x14ac:dyDescent="0.2">
      <c r="C312" s="202"/>
    </row>
    <row r="313" spans="3:3" x14ac:dyDescent="0.2">
      <c r="C313" s="202"/>
    </row>
    <row r="314" spans="3:3" x14ac:dyDescent="0.2">
      <c r="C314" s="202"/>
    </row>
    <row r="315" spans="3:3" x14ac:dyDescent="0.2">
      <c r="C315" s="202"/>
    </row>
    <row r="316" spans="3:3" x14ac:dyDescent="0.2">
      <c r="C316" s="202"/>
    </row>
    <row r="317" spans="3:3" x14ac:dyDescent="0.2">
      <c r="C317" s="202"/>
    </row>
    <row r="318" spans="3:3" x14ac:dyDescent="0.2">
      <c r="C318" s="202"/>
    </row>
    <row r="319" spans="3:3" x14ac:dyDescent="0.2">
      <c r="C319" s="202"/>
    </row>
    <row r="320" spans="3:3" x14ac:dyDescent="0.2">
      <c r="C320" s="202"/>
    </row>
    <row r="321" spans="3:3" x14ac:dyDescent="0.2">
      <c r="C321" s="202"/>
    </row>
    <row r="322" spans="3:3" x14ac:dyDescent="0.2">
      <c r="C322" s="202"/>
    </row>
    <row r="323" spans="3:3" x14ac:dyDescent="0.2">
      <c r="C323" s="202"/>
    </row>
    <row r="324" spans="3:3" x14ac:dyDescent="0.2">
      <c r="C324" s="202"/>
    </row>
    <row r="325" spans="3:3" x14ac:dyDescent="0.2">
      <c r="C325" s="202"/>
    </row>
    <row r="326" spans="3:3" x14ac:dyDescent="0.2">
      <c r="C326" s="202"/>
    </row>
    <row r="327" spans="3:3" x14ac:dyDescent="0.2">
      <c r="C327" s="202"/>
    </row>
    <row r="328" spans="3:3" x14ac:dyDescent="0.2">
      <c r="C328" s="202"/>
    </row>
    <row r="329" spans="3:3" x14ac:dyDescent="0.2">
      <c r="C329" s="202"/>
    </row>
    <row r="330" spans="3:3" x14ac:dyDescent="0.2">
      <c r="C330" s="202"/>
    </row>
    <row r="331" spans="3:3" x14ac:dyDescent="0.2">
      <c r="C331" s="202"/>
    </row>
    <row r="332" spans="3:3" x14ac:dyDescent="0.2">
      <c r="C332" s="202"/>
    </row>
    <row r="333" spans="3:3" x14ac:dyDescent="0.2">
      <c r="C333" s="202"/>
    </row>
    <row r="334" spans="3:3" x14ac:dyDescent="0.2">
      <c r="C334" s="202"/>
    </row>
    <row r="335" spans="3:3" x14ac:dyDescent="0.2">
      <c r="C335" s="202"/>
    </row>
    <row r="336" spans="3:3" x14ac:dyDescent="0.2">
      <c r="C336" s="202"/>
    </row>
    <row r="337" spans="3:3" x14ac:dyDescent="0.2">
      <c r="C337" s="202"/>
    </row>
    <row r="338" spans="3:3" x14ac:dyDescent="0.2">
      <c r="C338" s="202"/>
    </row>
    <row r="339" spans="3:3" x14ac:dyDescent="0.2">
      <c r="C339" s="202"/>
    </row>
    <row r="340" spans="3:3" x14ac:dyDescent="0.2">
      <c r="C340" s="202"/>
    </row>
    <row r="341" spans="3:3" x14ac:dyDescent="0.2">
      <c r="C341" s="202"/>
    </row>
    <row r="342" spans="3:3" x14ac:dyDescent="0.2">
      <c r="C342" s="202"/>
    </row>
    <row r="343" spans="3:3" x14ac:dyDescent="0.2">
      <c r="C343" s="202"/>
    </row>
    <row r="344" spans="3:3" x14ac:dyDescent="0.2">
      <c r="C344" s="202"/>
    </row>
    <row r="345" spans="3:3" x14ac:dyDescent="0.2">
      <c r="C345" s="202"/>
    </row>
    <row r="346" spans="3:3" x14ac:dyDescent="0.2">
      <c r="C346" s="202"/>
    </row>
    <row r="347" spans="3:3" x14ac:dyDescent="0.2">
      <c r="C347" s="202"/>
    </row>
    <row r="348" spans="3:3" x14ac:dyDescent="0.2">
      <c r="C348" s="202"/>
    </row>
    <row r="349" spans="3:3" x14ac:dyDescent="0.2">
      <c r="C349" s="202"/>
    </row>
    <row r="350" spans="3:3" x14ac:dyDescent="0.2">
      <c r="C350" s="202"/>
    </row>
    <row r="351" spans="3:3" x14ac:dyDescent="0.2">
      <c r="C351" s="202"/>
    </row>
    <row r="352" spans="3:3" x14ac:dyDescent="0.2">
      <c r="C352" s="202"/>
    </row>
    <row r="353" spans="3:3" x14ac:dyDescent="0.2">
      <c r="C353" s="202"/>
    </row>
    <row r="354" spans="3:3" x14ac:dyDescent="0.2">
      <c r="C354" s="202"/>
    </row>
    <row r="355" spans="3:3" x14ac:dyDescent="0.2">
      <c r="C355" s="202"/>
    </row>
    <row r="356" spans="3:3" x14ac:dyDescent="0.2">
      <c r="C356" s="202"/>
    </row>
    <row r="357" spans="3:3" x14ac:dyDescent="0.2">
      <c r="C357" s="202"/>
    </row>
    <row r="358" spans="3:3" x14ac:dyDescent="0.2">
      <c r="C358" s="202"/>
    </row>
    <row r="359" spans="3:3" x14ac:dyDescent="0.2">
      <c r="C359" s="202"/>
    </row>
    <row r="360" spans="3:3" x14ac:dyDescent="0.2">
      <c r="C360" s="202"/>
    </row>
    <row r="361" spans="3:3" x14ac:dyDescent="0.2">
      <c r="C361" s="202"/>
    </row>
    <row r="362" spans="3:3" x14ac:dyDescent="0.2">
      <c r="C362" s="202"/>
    </row>
    <row r="363" spans="3:3" x14ac:dyDescent="0.2">
      <c r="C363" s="202"/>
    </row>
    <row r="364" spans="3:3" x14ac:dyDescent="0.2">
      <c r="C364" s="202"/>
    </row>
    <row r="365" spans="3:3" x14ac:dyDescent="0.2">
      <c r="C365" s="202"/>
    </row>
    <row r="366" spans="3:3" x14ac:dyDescent="0.2">
      <c r="C366" s="202"/>
    </row>
    <row r="367" spans="3:3" x14ac:dyDescent="0.2">
      <c r="C367" s="202"/>
    </row>
    <row r="368" spans="3:3" x14ac:dyDescent="0.2">
      <c r="C368" s="202"/>
    </row>
    <row r="369" spans="3:3" x14ac:dyDescent="0.2">
      <c r="C369" s="202"/>
    </row>
    <row r="370" spans="3:3" x14ac:dyDescent="0.2">
      <c r="C370" s="202"/>
    </row>
    <row r="371" spans="3:3" x14ac:dyDescent="0.2">
      <c r="C371" s="202"/>
    </row>
    <row r="372" spans="3:3" x14ac:dyDescent="0.2">
      <c r="C372" s="202"/>
    </row>
    <row r="373" spans="3:3" x14ac:dyDescent="0.2">
      <c r="C373" s="202"/>
    </row>
    <row r="374" spans="3:3" x14ac:dyDescent="0.2">
      <c r="C374" s="202"/>
    </row>
    <row r="375" spans="3:3" x14ac:dyDescent="0.2">
      <c r="C375" s="202"/>
    </row>
    <row r="376" spans="3:3" x14ac:dyDescent="0.2">
      <c r="C376" s="202"/>
    </row>
    <row r="377" spans="3:3" x14ac:dyDescent="0.2">
      <c r="C377" s="202"/>
    </row>
    <row r="378" spans="3:3" x14ac:dyDescent="0.2">
      <c r="C378" s="202"/>
    </row>
    <row r="379" spans="3:3" x14ac:dyDescent="0.2">
      <c r="C379" s="202"/>
    </row>
    <row r="380" spans="3:3" x14ac:dyDescent="0.2">
      <c r="C380" s="202"/>
    </row>
    <row r="381" spans="3:3" x14ac:dyDescent="0.2">
      <c r="C381" s="202"/>
    </row>
    <row r="382" spans="3:3" x14ac:dyDescent="0.2">
      <c r="C382" s="202"/>
    </row>
    <row r="383" spans="3:3" x14ac:dyDescent="0.2">
      <c r="C383" s="202"/>
    </row>
    <row r="384" spans="3:3" x14ac:dyDescent="0.2">
      <c r="C384" s="202"/>
    </row>
    <row r="385" spans="3:3" x14ac:dyDescent="0.2">
      <c r="C385" s="202"/>
    </row>
    <row r="386" spans="3:3" x14ac:dyDescent="0.2">
      <c r="C386" s="202"/>
    </row>
    <row r="387" spans="3:3" x14ac:dyDescent="0.2">
      <c r="C387" s="202"/>
    </row>
    <row r="388" spans="3:3" x14ac:dyDescent="0.2">
      <c r="C388" s="202"/>
    </row>
    <row r="389" spans="3:3" x14ac:dyDescent="0.2">
      <c r="C389" s="202"/>
    </row>
    <row r="390" spans="3:3" x14ac:dyDescent="0.2">
      <c r="C390" s="202"/>
    </row>
    <row r="391" spans="3:3" x14ac:dyDescent="0.2">
      <c r="C391" s="202"/>
    </row>
    <row r="392" spans="3:3" x14ac:dyDescent="0.2">
      <c r="C392" s="202"/>
    </row>
    <row r="393" spans="3:3" x14ac:dyDescent="0.2">
      <c r="C393" s="202"/>
    </row>
    <row r="394" spans="3:3" x14ac:dyDescent="0.2">
      <c r="C394" s="202"/>
    </row>
    <row r="395" spans="3:3" x14ac:dyDescent="0.2">
      <c r="C395" s="202"/>
    </row>
    <row r="396" spans="3:3" x14ac:dyDescent="0.2">
      <c r="C396" s="202"/>
    </row>
    <row r="397" spans="3:3" x14ac:dyDescent="0.2">
      <c r="C397" s="202"/>
    </row>
    <row r="398" spans="3:3" x14ac:dyDescent="0.2">
      <c r="C398" s="202"/>
    </row>
    <row r="399" spans="3:3" x14ac:dyDescent="0.2">
      <c r="C399" s="202"/>
    </row>
    <row r="400" spans="3:3" x14ac:dyDescent="0.2">
      <c r="C400" s="202"/>
    </row>
    <row r="401" spans="3:3" x14ac:dyDescent="0.2">
      <c r="C401" s="202"/>
    </row>
    <row r="402" spans="3:3" x14ac:dyDescent="0.2">
      <c r="C402" s="202"/>
    </row>
    <row r="403" spans="3:3" x14ac:dyDescent="0.2">
      <c r="C403" s="202"/>
    </row>
    <row r="404" spans="3:3" x14ac:dyDescent="0.2">
      <c r="C404" s="202"/>
    </row>
    <row r="405" spans="3:3" x14ac:dyDescent="0.2">
      <c r="C405" s="202"/>
    </row>
    <row r="406" spans="3:3" x14ac:dyDescent="0.2">
      <c r="C406" s="202"/>
    </row>
    <row r="407" spans="3:3" x14ac:dyDescent="0.2">
      <c r="C407" s="202"/>
    </row>
    <row r="408" spans="3:3" x14ac:dyDescent="0.2">
      <c r="C408" s="202"/>
    </row>
    <row r="409" spans="3:3" x14ac:dyDescent="0.2">
      <c r="C409" s="202"/>
    </row>
    <row r="410" spans="3:3" x14ac:dyDescent="0.2">
      <c r="C410" s="202"/>
    </row>
    <row r="411" spans="3:3" x14ac:dyDescent="0.2">
      <c r="C411" s="202"/>
    </row>
    <row r="412" spans="3:3" x14ac:dyDescent="0.2">
      <c r="C412" s="202"/>
    </row>
    <row r="413" spans="3:3" x14ac:dyDescent="0.2">
      <c r="C413" s="202"/>
    </row>
    <row r="414" spans="3:3" x14ac:dyDescent="0.2">
      <c r="C414" s="202"/>
    </row>
    <row r="415" spans="3:3" x14ac:dyDescent="0.2">
      <c r="C415" s="202"/>
    </row>
    <row r="416" spans="3:3" x14ac:dyDescent="0.2">
      <c r="C416" s="202"/>
    </row>
    <row r="417" spans="3:3" x14ac:dyDescent="0.2">
      <c r="C417" s="202"/>
    </row>
    <row r="418" spans="3:3" x14ac:dyDescent="0.2">
      <c r="C418" s="202"/>
    </row>
    <row r="419" spans="3:3" x14ac:dyDescent="0.2">
      <c r="C419" s="202"/>
    </row>
    <row r="420" spans="3:3" x14ac:dyDescent="0.2">
      <c r="C420" s="202"/>
    </row>
    <row r="421" spans="3:3" x14ac:dyDescent="0.2">
      <c r="C421" s="202"/>
    </row>
    <row r="422" spans="3:3" x14ac:dyDescent="0.2">
      <c r="C422" s="202"/>
    </row>
    <row r="423" spans="3:3" x14ac:dyDescent="0.2">
      <c r="C423" s="202"/>
    </row>
    <row r="424" spans="3:3" x14ac:dyDescent="0.2">
      <c r="C424" s="202"/>
    </row>
    <row r="425" spans="3:3" x14ac:dyDescent="0.2">
      <c r="C425" s="202"/>
    </row>
    <row r="426" spans="3:3" x14ac:dyDescent="0.2">
      <c r="C426" s="202"/>
    </row>
    <row r="427" spans="3:3" x14ac:dyDescent="0.2">
      <c r="C427" s="202"/>
    </row>
    <row r="428" spans="3:3" x14ac:dyDescent="0.2">
      <c r="C428" s="202"/>
    </row>
    <row r="429" spans="3:3" x14ac:dyDescent="0.2">
      <c r="C429" s="202"/>
    </row>
    <row r="430" spans="3:3" x14ac:dyDescent="0.2">
      <c r="C430" s="202"/>
    </row>
    <row r="431" spans="3:3" x14ac:dyDescent="0.2">
      <c r="C431" s="202"/>
    </row>
    <row r="432" spans="3:3" x14ac:dyDescent="0.2">
      <c r="C432" s="202"/>
    </row>
    <row r="433" spans="3:3" x14ac:dyDescent="0.2">
      <c r="C433" s="202"/>
    </row>
    <row r="434" spans="3:3" x14ac:dyDescent="0.2">
      <c r="C434" s="202"/>
    </row>
    <row r="435" spans="3:3" x14ac:dyDescent="0.2">
      <c r="C435" s="202"/>
    </row>
    <row r="436" spans="3:3" x14ac:dyDescent="0.2">
      <c r="C436" s="202"/>
    </row>
    <row r="437" spans="3:3" x14ac:dyDescent="0.2">
      <c r="C437" s="202"/>
    </row>
    <row r="438" spans="3:3" x14ac:dyDescent="0.2">
      <c r="C438" s="202"/>
    </row>
    <row r="439" spans="3:3" x14ac:dyDescent="0.2">
      <c r="C439" s="202"/>
    </row>
    <row r="440" spans="3:3" x14ac:dyDescent="0.2">
      <c r="C440" s="202"/>
    </row>
    <row r="441" spans="3:3" x14ac:dyDescent="0.2">
      <c r="C441" s="202"/>
    </row>
    <row r="442" spans="3:3" x14ac:dyDescent="0.2">
      <c r="C442" s="202"/>
    </row>
    <row r="443" spans="3:3" x14ac:dyDescent="0.2">
      <c r="C443" s="202"/>
    </row>
    <row r="444" spans="3:3" x14ac:dyDescent="0.2">
      <c r="C444" s="202"/>
    </row>
    <row r="445" spans="3:3" x14ac:dyDescent="0.2">
      <c r="C445" s="202"/>
    </row>
    <row r="446" spans="3:3" x14ac:dyDescent="0.2">
      <c r="C446" s="202"/>
    </row>
  </sheetData>
  <mergeCells count="11">
    <mergeCell ref="B8:C8"/>
    <mergeCell ref="B9:C9"/>
    <mergeCell ref="B11:C11"/>
    <mergeCell ref="D16:H16"/>
    <mergeCell ref="D19:E19"/>
    <mergeCell ref="B7:C7"/>
    <mergeCell ref="A1:C1"/>
    <mergeCell ref="A2:C2"/>
    <mergeCell ref="A3:C3"/>
    <mergeCell ref="A4:C4"/>
    <mergeCell ref="B6:C6"/>
  </mergeCells>
  <pageMargins left="0" right="0" top="0" bottom="0" header="0" footer="0"/>
  <pageSetup paperSize="9" scale="8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7"/>
  <sheetViews>
    <sheetView workbookViewId="0">
      <selection activeCell="G6" sqref="G6"/>
    </sheetView>
  </sheetViews>
  <sheetFormatPr defaultRowHeight="12.75" x14ac:dyDescent="0.2"/>
  <cols>
    <col min="1" max="1" width="2.7109375" bestFit="1" customWidth="1"/>
    <col min="2" max="2" width="6.140625" bestFit="1" customWidth="1"/>
    <col min="3" max="3" width="6.140625" customWidth="1"/>
    <col min="4" max="4" width="13.42578125" style="108" bestFit="1" customWidth="1"/>
    <col min="5" max="5" width="6.42578125" customWidth="1"/>
    <col min="6" max="6" width="50.28515625" customWidth="1"/>
    <col min="7" max="7" width="14" customWidth="1"/>
  </cols>
  <sheetData>
    <row r="1" spans="1:12" ht="15" customHeight="1" x14ac:dyDescent="0.25">
      <c r="A1" s="276" t="s">
        <v>193</v>
      </c>
      <c r="B1" s="276"/>
      <c r="C1" s="276"/>
      <c r="D1" s="276"/>
      <c r="E1" s="276"/>
      <c r="F1" s="276"/>
      <c r="G1" s="276"/>
      <c r="H1" s="36"/>
      <c r="I1" s="36"/>
      <c r="J1" s="36"/>
      <c r="K1" s="36"/>
      <c r="L1" s="36"/>
    </row>
    <row r="2" spans="1:12" ht="15" customHeight="1" x14ac:dyDescent="0.2">
      <c r="A2" s="269"/>
      <c r="B2" s="269"/>
      <c r="C2" s="269"/>
      <c r="D2" s="270"/>
      <c r="E2" s="269"/>
      <c r="F2" s="276" t="s">
        <v>157</v>
      </c>
      <c r="G2" s="276"/>
    </row>
    <row r="3" spans="1:12" ht="15" customHeight="1" x14ac:dyDescent="0.2">
      <c r="A3" s="269"/>
      <c r="B3" s="269"/>
      <c r="C3" s="269"/>
      <c r="D3" s="270"/>
      <c r="E3" s="269"/>
      <c r="F3" s="276" t="s">
        <v>395</v>
      </c>
      <c r="G3" s="276"/>
    </row>
    <row r="4" spans="1:12" ht="14.25" customHeight="1" x14ac:dyDescent="0.2">
      <c r="A4" s="269"/>
      <c r="B4" s="269"/>
      <c r="C4" s="269"/>
      <c r="D4" s="270"/>
      <c r="E4" s="269"/>
      <c r="F4" s="276" t="s">
        <v>469</v>
      </c>
      <c r="G4" s="276"/>
    </row>
    <row r="5" spans="1:12" ht="14.25" customHeight="1" x14ac:dyDescent="0.2">
      <c r="A5" s="98"/>
      <c r="B5" s="98"/>
      <c r="C5" s="98"/>
      <c r="E5" s="98"/>
      <c r="F5" s="267"/>
      <c r="G5" s="267"/>
    </row>
    <row r="6" spans="1:12" ht="15" x14ac:dyDescent="0.25">
      <c r="A6" s="1"/>
      <c r="B6" s="1"/>
      <c r="C6" s="1"/>
      <c r="D6" s="109"/>
      <c r="E6" s="1"/>
      <c r="F6" s="1"/>
      <c r="G6" s="268" t="s">
        <v>193</v>
      </c>
    </row>
    <row r="7" spans="1:12" ht="15" x14ac:dyDescent="0.25">
      <c r="A7" s="1"/>
      <c r="B7" s="1"/>
      <c r="C7" s="1"/>
      <c r="D7" s="109"/>
      <c r="E7" s="1"/>
      <c r="F7" s="274" t="s">
        <v>157</v>
      </c>
      <c r="G7" s="274"/>
    </row>
    <row r="8" spans="1:12" ht="15" x14ac:dyDescent="0.25">
      <c r="A8" s="1"/>
      <c r="B8" s="1"/>
      <c r="C8" s="1"/>
      <c r="D8" s="109"/>
      <c r="E8" s="1"/>
      <c r="F8" s="274" t="s">
        <v>395</v>
      </c>
      <c r="G8" s="274"/>
    </row>
    <row r="9" spans="1:12" ht="15" x14ac:dyDescent="0.25">
      <c r="A9" s="1"/>
      <c r="B9" s="1"/>
      <c r="C9" s="1"/>
      <c r="D9" s="109"/>
      <c r="E9" s="1"/>
      <c r="F9" s="274" t="s">
        <v>473</v>
      </c>
      <c r="G9" s="274"/>
    </row>
    <row r="10" spans="1:12" ht="15" x14ac:dyDescent="0.25">
      <c r="A10" s="1"/>
      <c r="B10" s="1"/>
      <c r="C10" s="1"/>
      <c r="D10" s="109"/>
      <c r="E10" s="1"/>
      <c r="F10" s="2"/>
      <c r="G10" s="2"/>
    </row>
    <row r="11" spans="1:12" ht="48" customHeight="1" x14ac:dyDescent="0.2">
      <c r="A11" s="275" t="s">
        <v>402</v>
      </c>
      <c r="B11" s="275"/>
      <c r="C11" s="275"/>
      <c r="D11" s="275"/>
      <c r="E11" s="275"/>
      <c r="F11" s="275"/>
      <c r="G11" s="275"/>
    </row>
    <row r="12" spans="1:12" ht="15" x14ac:dyDescent="0.25">
      <c r="A12" s="1"/>
      <c r="B12" s="1"/>
      <c r="C12" s="1"/>
      <c r="D12" s="109"/>
      <c r="E12" s="1"/>
      <c r="F12" s="2"/>
      <c r="G12" s="3" t="s">
        <v>24</v>
      </c>
    </row>
    <row r="13" spans="1:12" ht="45" x14ac:dyDescent="0.2">
      <c r="A13" s="39" t="s">
        <v>25</v>
      </c>
      <c r="B13" s="39" t="s">
        <v>26</v>
      </c>
      <c r="C13" s="39" t="s">
        <v>27</v>
      </c>
      <c r="D13" s="80" t="s">
        <v>1</v>
      </c>
      <c r="E13" s="80" t="s">
        <v>2</v>
      </c>
      <c r="F13" s="39" t="s">
        <v>28</v>
      </c>
      <c r="G13" s="39" t="s">
        <v>29</v>
      </c>
    </row>
    <row r="14" spans="1:12" ht="15" x14ac:dyDescent="0.2">
      <c r="A14" s="39">
        <v>1</v>
      </c>
      <c r="B14" s="39">
        <v>2</v>
      </c>
      <c r="C14" s="39">
        <v>3</v>
      </c>
      <c r="D14" s="39">
        <v>4</v>
      </c>
      <c r="E14" s="39">
        <v>5</v>
      </c>
      <c r="F14" s="39">
        <v>6</v>
      </c>
      <c r="G14" s="39">
        <v>7</v>
      </c>
    </row>
    <row r="15" spans="1:12" ht="15" x14ac:dyDescent="0.2">
      <c r="A15" s="4" t="s">
        <v>30</v>
      </c>
      <c r="B15" s="5" t="s">
        <v>4</v>
      </c>
      <c r="C15" s="5"/>
      <c r="D15" s="81"/>
      <c r="E15" s="81"/>
      <c r="F15" s="6" t="s">
        <v>31</v>
      </c>
      <c r="G15" s="7">
        <f>G16+G22+G34+G28</f>
        <v>18105.853040000002</v>
      </c>
    </row>
    <row r="16" spans="1:12" ht="47.25" customHeight="1" x14ac:dyDescent="0.2">
      <c r="A16" s="8"/>
      <c r="B16" s="4" t="s">
        <v>4</v>
      </c>
      <c r="C16" s="4" t="s">
        <v>9</v>
      </c>
      <c r="D16" s="4"/>
      <c r="E16" s="4"/>
      <c r="F16" s="37" t="s">
        <v>32</v>
      </c>
      <c r="G16" s="19">
        <f>G17</f>
        <v>2967.6669999999999</v>
      </c>
    </row>
    <row r="17" spans="1:7" ht="15" x14ac:dyDescent="0.2">
      <c r="A17" s="32"/>
      <c r="B17" s="12" t="s">
        <v>4</v>
      </c>
      <c r="C17" s="12" t="s">
        <v>9</v>
      </c>
      <c r="D17" s="12" t="s">
        <v>79</v>
      </c>
      <c r="E17" s="12"/>
      <c r="F17" s="13" t="s">
        <v>33</v>
      </c>
      <c r="G17" s="14">
        <f>G20</f>
        <v>2967.6669999999999</v>
      </c>
    </row>
    <row r="18" spans="1:7" ht="15" x14ac:dyDescent="0.2">
      <c r="A18" s="32"/>
      <c r="B18" s="12" t="s">
        <v>4</v>
      </c>
      <c r="C18" s="12" t="s">
        <v>9</v>
      </c>
      <c r="D18" s="12" t="s">
        <v>79</v>
      </c>
      <c r="E18" s="12"/>
      <c r="F18" s="13" t="s">
        <v>33</v>
      </c>
      <c r="G18" s="14">
        <f>G19</f>
        <v>2967.6669999999999</v>
      </c>
    </row>
    <row r="19" spans="1:7" ht="15" x14ac:dyDescent="0.2">
      <c r="A19" s="32"/>
      <c r="B19" s="12" t="s">
        <v>4</v>
      </c>
      <c r="C19" s="12" t="s">
        <v>9</v>
      </c>
      <c r="D19" s="12" t="s">
        <v>79</v>
      </c>
      <c r="E19" s="12"/>
      <c r="F19" s="13" t="s">
        <v>33</v>
      </c>
      <c r="G19" s="14">
        <f>G20</f>
        <v>2967.6669999999999</v>
      </c>
    </row>
    <row r="20" spans="1:7" ht="15" x14ac:dyDescent="0.2">
      <c r="A20" s="11"/>
      <c r="B20" s="12" t="s">
        <v>4</v>
      </c>
      <c r="C20" s="12" t="s">
        <v>9</v>
      </c>
      <c r="D20" s="12" t="s">
        <v>75</v>
      </c>
      <c r="E20" s="12"/>
      <c r="F20" s="13" t="s">
        <v>5</v>
      </c>
      <c r="G20" s="14">
        <f>G21</f>
        <v>2967.6669999999999</v>
      </c>
    </row>
    <row r="21" spans="1:7" ht="75" customHeight="1" x14ac:dyDescent="0.2">
      <c r="A21" s="11"/>
      <c r="B21" s="12" t="s">
        <v>4</v>
      </c>
      <c r="C21" s="12" t="s">
        <v>9</v>
      </c>
      <c r="D21" s="12" t="s">
        <v>75</v>
      </c>
      <c r="E21" s="12" t="s">
        <v>21</v>
      </c>
      <c r="F21" s="13" t="s">
        <v>34</v>
      </c>
      <c r="G21" s="14">
        <f>при.4!H22</f>
        <v>2967.6669999999999</v>
      </c>
    </row>
    <row r="22" spans="1:7" ht="76.5" customHeight="1" x14ac:dyDescent="0.2">
      <c r="A22" s="8"/>
      <c r="B22" s="4" t="s">
        <v>4</v>
      </c>
      <c r="C22" s="4" t="s">
        <v>20</v>
      </c>
      <c r="D22" s="4"/>
      <c r="E22" s="4"/>
      <c r="F22" s="38" t="s">
        <v>39</v>
      </c>
      <c r="G22" s="19">
        <f>G23</f>
        <v>4890.5540000000001</v>
      </c>
    </row>
    <row r="23" spans="1:7" ht="15" x14ac:dyDescent="0.2">
      <c r="A23" s="4"/>
      <c r="B23" s="15" t="s">
        <v>4</v>
      </c>
      <c r="C23" s="15" t="s">
        <v>20</v>
      </c>
      <c r="D23" s="15" t="s">
        <v>79</v>
      </c>
      <c r="E23" s="15"/>
      <c r="F23" s="16" t="s">
        <v>35</v>
      </c>
      <c r="G23" s="10">
        <f>G26</f>
        <v>4890.5540000000001</v>
      </c>
    </row>
    <row r="24" spans="1:7" ht="15" x14ac:dyDescent="0.2">
      <c r="A24" s="4"/>
      <c r="B24" s="15" t="s">
        <v>4</v>
      </c>
      <c r="C24" s="15" t="s">
        <v>20</v>
      </c>
      <c r="D24" s="15" t="s">
        <v>79</v>
      </c>
      <c r="E24" s="15"/>
      <c r="F24" s="16" t="s">
        <v>35</v>
      </c>
      <c r="G24" s="10">
        <f>G25</f>
        <v>4890.5540000000001</v>
      </c>
    </row>
    <row r="25" spans="1:7" ht="15" x14ac:dyDescent="0.2">
      <c r="A25" s="4"/>
      <c r="B25" s="15" t="s">
        <v>4</v>
      </c>
      <c r="C25" s="15" t="s">
        <v>20</v>
      </c>
      <c r="D25" s="15" t="s">
        <v>79</v>
      </c>
      <c r="E25" s="15"/>
      <c r="F25" s="16" t="s">
        <v>35</v>
      </c>
      <c r="G25" s="10">
        <f>G26</f>
        <v>4890.5540000000001</v>
      </c>
    </row>
    <row r="26" spans="1:7" ht="50.25" customHeight="1" x14ac:dyDescent="0.2">
      <c r="A26" s="8"/>
      <c r="B26" s="15" t="s">
        <v>4</v>
      </c>
      <c r="C26" s="15" t="s">
        <v>20</v>
      </c>
      <c r="D26" s="15" t="s">
        <v>76</v>
      </c>
      <c r="E26" s="15"/>
      <c r="F26" s="16" t="s">
        <v>36</v>
      </c>
      <c r="G26" s="10">
        <f>G27</f>
        <v>4890.5540000000001</v>
      </c>
    </row>
    <row r="27" spans="1:7" ht="74.25" customHeight="1" x14ac:dyDescent="0.2">
      <c r="A27" s="8"/>
      <c r="B27" s="15" t="s">
        <v>4</v>
      </c>
      <c r="C27" s="15" t="s">
        <v>20</v>
      </c>
      <c r="D27" s="15" t="s">
        <v>76</v>
      </c>
      <c r="E27" s="15" t="s">
        <v>21</v>
      </c>
      <c r="F27" s="16" t="s">
        <v>34</v>
      </c>
      <c r="G27" s="10">
        <f>при.4!H29</f>
        <v>4890.5540000000001</v>
      </c>
    </row>
    <row r="28" spans="1:7" ht="15" x14ac:dyDescent="0.2">
      <c r="A28" s="8"/>
      <c r="B28" s="4" t="s">
        <v>4</v>
      </c>
      <c r="C28" s="4" t="s">
        <v>40</v>
      </c>
      <c r="D28" s="4"/>
      <c r="E28" s="4"/>
      <c r="F28" s="20" t="s">
        <v>6</v>
      </c>
      <c r="G28" s="19">
        <f>G29</f>
        <v>7.5</v>
      </c>
    </row>
    <row r="29" spans="1:7" ht="15" x14ac:dyDescent="0.2">
      <c r="A29" s="12"/>
      <c r="B29" s="12" t="s">
        <v>4</v>
      </c>
      <c r="C29" s="12" t="s">
        <v>40</v>
      </c>
      <c r="D29" s="12" t="s">
        <v>79</v>
      </c>
      <c r="E29" s="12"/>
      <c r="F29" s="13" t="s">
        <v>33</v>
      </c>
      <c r="G29" s="10">
        <f>G32</f>
        <v>7.5</v>
      </c>
    </row>
    <row r="30" spans="1:7" ht="15" x14ac:dyDescent="0.2">
      <c r="A30" s="12"/>
      <c r="B30" s="12" t="s">
        <v>4</v>
      </c>
      <c r="C30" s="12" t="s">
        <v>40</v>
      </c>
      <c r="D30" s="12" t="s">
        <v>79</v>
      </c>
      <c r="E30" s="12"/>
      <c r="F30" s="13" t="s">
        <v>33</v>
      </c>
      <c r="G30" s="10">
        <f>G31</f>
        <v>7.5</v>
      </c>
    </row>
    <row r="31" spans="1:7" ht="15" x14ac:dyDescent="0.2">
      <c r="A31" s="12"/>
      <c r="B31" s="12" t="s">
        <v>4</v>
      </c>
      <c r="C31" s="12" t="s">
        <v>40</v>
      </c>
      <c r="D31" s="12" t="s">
        <v>79</v>
      </c>
      <c r="E31" s="12"/>
      <c r="F31" s="13" t="s">
        <v>33</v>
      </c>
      <c r="G31" s="10">
        <f>G32</f>
        <v>7.5</v>
      </c>
    </row>
    <row r="32" spans="1:7" ht="15" x14ac:dyDescent="0.2">
      <c r="A32" s="12"/>
      <c r="B32" s="12" t="s">
        <v>4</v>
      </c>
      <c r="C32" s="12" t="s">
        <v>40</v>
      </c>
      <c r="D32" s="12" t="s">
        <v>135</v>
      </c>
      <c r="E32" s="12"/>
      <c r="F32" s="13" t="s">
        <v>41</v>
      </c>
      <c r="G32" s="10">
        <f>G33</f>
        <v>7.5</v>
      </c>
    </row>
    <row r="33" spans="1:7" ht="15" x14ac:dyDescent="0.2">
      <c r="A33" s="12"/>
      <c r="B33" s="12" t="s">
        <v>4</v>
      </c>
      <c r="C33" s="12" t="s">
        <v>40</v>
      </c>
      <c r="D33" s="12" t="s">
        <v>135</v>
      </c>
      <c r="E33" s="12" t="s">
        <v>23</v>
      </c>
      <c r="F33" s="13" t="s">
        <v>38</v>
      </c>
      <c r="G33" s="10">
        <f>при.4!H41</f>
        <v>7.5</v>
      </c>
    </row>
    <row r="34" spans="1:7" ht="15" x14ac:dyDescent="0.2">
      <c r="A34" s="8"/>
      <c r="B34" s="4" t="s">
        <v>4</v>
      </c>
      <c r="C34" s="4" t="s">
        <v>42</v>
      </c>
      <c r="D34" s="4"/>
      <c r="E34" s="4"/>
      <c r="F34" s="20" t="s">
        <v>10</v>
      </c>
      <c r="G34" s="19">
        <f>G35+G52+G59</f>
        <v>10240.13204</v>
      </c>
    </row>
    <row r="35" spans="1:7" ht="15" x14ac:dyDescent="0.2">
      <c r="A35" s="8"/>
      <c r="B35" s="12" t="s">
        <v>4</v>
      </c>
      <c r="C35" s="12" t="s">
        <v>42</v>
      </c>
      <c r="D35" s="12" t="s">
        <v>79</v>
      </c>
      <c r="E35" s="12"/>
      <c r="F35" s="13" t="s">
        <v>43</v>
      </c>
      <c r="G35" s="10">
        <f>G36</f>
        <v>8990.1320400000004</v>
      </c>
    </row>
    <row r="36" spans="1:7" ht="15" x14ac:dyDescent="0.2">
      <c r="A36" s="8"/>
      <c r="B36" s="12" t="s">
        <v>4</v>
      </c>
      <c r="C36" s="12" t="s">
        <v>42</v>
      </c>
      <c r="D36" s="12" t="s">
        <v>79</v>
      </c>
      <c r="E36" s="12"/>
      <c r="F36" s="13" t="s">
        <v>43</v>
      </c>
      <c r="G36" s="10">
        <f>G37</f>
        <v>8990.1320400000004</v>
      </c>
    </row>
    <row r="37" spans="1:7" ht="15" x14ac:dyDescent="0.2">
      <c r="A37" s="8"/>
      <c r="B37" s="12" t="s">
        <v>4</v>
      </c>
      <c r="C37" s="12" t="s">
        <v>42</v>
      </c>
      <c r="D37" s="12" t="s">
        <v>79</v>
      </c>
      <c r="E37" s="12"/>
      <c r="F37" s="13" t="s">
        <v>43</v>
      </c>
      <c r="G37" s="10">
        <f>G38+G42+G50+G46+G44+G48+G40</f>
        <v>8990.1320400000004</v>
      </c>
    </row>
    <row r="38" spans="1:7" ht="60" x14ac:dyDescent="0.2">
      <c r="A38" s="8"/>
      <c r="B38" s="12" t="s">
        <v>4</v>
      </c>
      <c r="C38" s="12" t="s">
        <v>42</v>
      </c>
      <c r="D38" s="12" t="s">
        <v>83</v>
      </c>
      <c r="E38" s="12"/>
      <c r="F38" s="13" t="s">
        <v>44</v>
      </c>
      <c r="G38" s="10">
        <f>G39</f>
        <v>5291.7790000000005</v>
      </c>
    </row>
    <row r="39" spans="1:7" ht="75" x14ac:dyDescent="0.2">
      <c r="A39" s="8"/>
      <c r="B39" s="12" t="s">
        <v>4</v>
      </c>
      <c r="C39" s="12" t="s">
        <v>42</v>
      </c>
      <c r="D39" s="12" t="s">
        <v>83</v>
      </c>
      <c r="E39" s="12" t="s">
        <v>21</v>
      </c>
      <c r="F39" s="13" t="s">
        <v>34</v>
      </c>
      <c r="G39" s="10">
        <f>при.4!H47</f>
        <v>5291.7790000000005</v>
      </c>
    </row>
    <row r="40" spans="1:7" ht="15" x14ac:dyDescent="0.2">
      <c r="A40" s="8"/>
      <c r="B40" s="12" t="s">
        <v>4</v>
      </c>
      <c r="C40" s="12" t="s">
        <v>42</v>
      </c>
      <c r="D40" s="12" t="s">
        <v>83</v>
      </c>
      <c r="E40" s="12"/>
      <c r="F40" s="54" t="s">
        <v>393</v>
      </c>
      <c r="G40" s="10">
        <f>G41</f>
        <v>72.325000000000003</v>
      </c>
    </row>
    <row r="41" spans="1:7" ht="15" x14ac:dyDescent="0.2">
      <c r="A41" s="8"/>
      <c r="B41" s="12" t="s">
        <v>4</v>
      </c>
      <c r="C41" s="12" t="s">
        <v>42</v>
      </c>
      <c r="D41" s="12" t="s">
        <v>83</v>
      </c>
      <c r="E41" s="12" t="s">
        <v>170</v>
      </c>
      <c r="F41" s="54" t="s">
        <v>394</v>
      </c>
      <c r="G41" s="10">
        <f>при.4!H49</f>
        <v>72.325000000000003</v>
      </c>
    </row>
    <row r="42" spans="1:7" ht="15" x14ac:dyDescent="0.2">
      <c r="A42" s="8"/>
      <c r="B42" s="12" t="s">
        <v>4</v>
      </c>
      <c r="C42" s="12" t="s">
        <v>42</v>
      </c>
      <c r="D42" s="12" t="s">
        <v>84</v>
      </c>
      <c r="E42" s="12"/>
      <c r="F42" s="13" t="s">
        <v>45</v>
      </c>
      <c r="G42" s="10">
        <f>G43</f>
        <v>3603.72804</v>
      </c>
    </row>
    <row r="43" spans="1:7" ht="30" x14ac:dyDescent="0.2">
      <c r="A43" s="8"/>
      <c r="B43" s="12" t="s">
        <v>4</v>
      </c>
      <c r="C43" s="12" t="s">
        <v>42</v>
      </c>
      <c r="D43" s="12" t="s">
        <v>84</v>
      </c>
      <c r="E43" s="12" t="s">
        <v>22</v>
      </c>
      <c r="F43" s="54" t="s">
        <v>204</v>
      </c>
      <c r="G43" s="10">
        <f>при.4!H51</f>
        <v>3603.72804</v>
      </c>
    </row>
    <row r="44" spans="1:7" ht="15" hidden="1" x14ac:dyDescent="0.2">
      <c r="A44" s="8"/>
      <c r="B44" s="12" t="s">
        <v>4</v>
      </c>
      <c r="C44" s="12" t="s">
        <v>42</v>
      </c>
      <c r="D44" s="12" t="s">
        <v>195</v>
      </c>
      <c r="E44" s="12"/>
      <c r="F44" s="13" t="s">
        <v>190</v>
      </c>
      <c r="G44" s="10">
        <f>G45</f>
        <v>0</v>
      </c>
    </row>
    <row r="45" spans="1:7" ht="30" hidden="1" x14ac:dyDescent="0.2">
      <c r="A45" s="8"/>
      <c r="B45" s="12" t="s">
        <v>4</v>
      </c>
      <c r="C45" s="12" t="s">
        <v>42</v>
      </c>
      <c r="D45" s="12" t="s">
        <v>195</v>
      </c>
      <c r="E45" s="12" t="s">
        <v>22</v>
      </c>
      <c r="F45" s="13" t="s">
        <v>37</v>
      </c>
      <c r="G45" s="10">
        <f>при.4!H53</f>
        <v>0</v>
      </c>
    </row>
    <row r="46" spans="1:7" ht="90" hidden="1" x14ac:dyDescent="0.25">
      <c r="A46" s="8"/>
      <c r="B46" s="12" t="s">
        <v>4</v>
      </c>
      <c r="C46" s="12" t="s">
        <v>42</v>
      </c>
      <c r="D46" s="12" t="s">
        <v>192</v>
      </c>
      <c r="E46" s="12"/>
      <c r="F46" s="35" t="s">
        <v>191</v>
      </c>
      <c r="G46" s="10">
        <f>G47</f>
        <v>0</v>
      </c>
    </row>
    <row r="47" spans="1:7" ht="15" hidden="1" x14ac:dyDescent="0.2">
      <c r="A47" s="8"/>
      <c r="B47" s="12" t="s">
        <v>4</v>
      </c>
      <c r="C47" s="12" t="s">
        <v>42</v>
      </c>
      <c r="D47" s="12" t="s">
        <v>192</v>
      </c>
      <c r="E47" s="12" t="s">
        <v>23</v>
      </c>
      <c r="F47" s="95" t="s">
        <v>38</v>
      </c>
      <c r="G47" s="10"/>
    </row>
    <row r="48" spans="1:7" ht="30" hidden="1" x14ac:dyDescent="0.2">
      <c r="A48" s="8"/>
      <c r="B48" s="12" t="s">
        <v>4</v>
      </c>
      <c r="C48" s="12" t="s">
        <v>42</v>
      </c>
      <c r="D48" s="12" t="s">
        <v>200</v>
      </c>
      <c r="E48" s="12"/>
      <c r="F48" s="95" t="s">
        <v>199</v>
      </c>
      <c r="G48" s="10">
        <f>G49</f>
        <v>0</v>
      </c>
    </row>
    <row r="49" spans="1:7" ht="30" hidden="1" x14ac:dyDescent="0.2">
      <c r="A49" s="8"/>
      <c r="B49" s="12" t="s">
        <v>202</v>
      </c>
      <c r="C49" s="12" t="s">
        <v>42</v>
      </c>
      <c r="D49" s="12" t="s">
        <v>200</v>
      </c>
      <c r="E49" s="12" t="s">
        <v>22</v>
      </c>
      <c r="F49" s="13" t="s">
        <v>37</v>
      </c>
      <c r="G49" s="10">
        <f>при.4!H57</f>
        <v>0</v>
      </c>
    </row>
    <row r="50" spans="1:7" ht="80.25" customHeight="1" x14ac:dyDescent="0.2">
      <c r="A50" s="8"/>
      <c r="B50" s="12" t="s">
        <v>4</v>
      </c>
      <c r="C50" s="12" t="s">
        <v>42</v>
      </c>
      <c r="D50" s="8" t="s">
        <v>85</v>
      </c>
      <c r="E50" s="8"/>
      <c r="F50" s="112" t="s">
        <v>233</v>
      </c>
      <c r="G50" s="10">
        <f>G51</f>
        <v>22.3</v>
      </c>
    </row>
    <row r="51" spans="1:7" ht="30" x14ac:dyDescent="0.2">
      <c r="A51" s="8"/>
      <c r="B51" s="12" t="s">
        <v>4</v>
      </c>
      <c r="C51" s="12" t="s">
        <v>42</v>
      </c>
      <c r="D51" s="8" t="s">
        <v>85</v>
      </c>
      <c r="E51" s="8" t="s">
        <v>22</v>
      </c>
      <c r="F51" s="54" t="s">
        <v>204</v>
      </c>
      <c r="G51" s="10">
        <f>при.4!H59</f>
        <v>22.3</v>
      </c>
    </row>
    <row r="52" spans="1:7" ht="45" x14ac:dyDescent="0.2">
      <c r="A52" s="8"/>
      <c r="B52" s="12" t="s">
        <v>4</v>
      </c>
      <c r="C52" s="12" t="s">
        <v>42</v>
      </c>
      <c r="D52" s="8" t="s">
        <v>111</v>
      </c>
      <c r="E52" s="8"/>
      <c r="F52" s="17" t="s">
        <v>115</v>
      </c>
      <c r="G52" s="10">
        <f>G53</f>
        <v>100</v>
      </c>
    </row>
    <row r="53" spans="1:7" ht="45" x14ac:dyDescent="0.2">
      <c r="A53" s="8"/>
      <c r="B53" s="12" t="s">
        <v>4</v>
      </c>
      <c r="C53" s="12" t="s">
        <v>42</v>
      </c>
      <c r="D53" s="8" t="s">
        <v>112</v>
      </c>
      <c r="E53" s="8"/>
      <c r="F53" s="17" t="s">
        <v>116</v>
      </c>
      <c r="G53" s="10">
        <f>G54</f>
        <v>100</v>
      </c>
    </row>
    <row r="54" spans="1:7" ht="48.75" customHeight="1" x14ac:dyDescent="0.2">
      <c r="A54" s="8"/>
      <c r="B54" s="12" t="s">
        <v>4</v>
      </c>
      <c r="C54" s="12" t="s">
        <v>42</v>
      </c>
      <c r="D54" s="8" t="s">
        <v>219</v>
      </c>
      <c r="E54" s="8"/>
      <c r="F54" s="17" t="s">
        <v>136</v>
      </c>
      <c r="G54" s="10">
        <f>G55+G57</f>
        <v>100</v>
      </c>
    </row>
    <row r="55" spans="1:7" ht="75" hidden="1" x14ac:dyDescent="0.2">
      <c r="A55" s="8"/>
      <c r="B55" s="12" t="s">
        <v>4</v>
      </c>
      <c r="C55" s="12" t="s">
        <v>42</v>
      </c>
      <c r="D55" s="8" t="s">
        <v>101</v>
      </c>
      <c r="E55" s="8"/>
      <c r="F55" s="17" t="s">
        <v>49</v>
      </c>
      <c r="G55" s="10">
        <f>G56</f>
        <v>0</v>
      </c>
    </row>
    <row r="56" spans="1:7" ht="30" hidden="1" x14ac:dyDescent="0.2">
      <c r="A56" s="8"/>
      <c r="B56" s="12" t="s">
        <v>4</v>
      </c>
      <c r="C56" s="12" t="s">
        <v>42</v>
      </c>
      <c r="D56" s="8" t="s">
        <v>101</v>
      </c>
      <c r="E56" s="8" t="s">
        <v>22</v>
      </c>
      <c r="F56" s="54" t="s">
        <v>204</v>
      </c>
      <c r="G56" s="10">
        <f>при.4!H63</f>
        <v>0</v>
      </c>
    </row>
    <row r="57" spans="1:7" ht="75" x14ac:dyDescent="0.2">
      <c r="A57" s="8"/>
      <c r="B57" s="12" t="s">
        <v>4</v>
      </c>
      <c r="C57" s="12" t="s">
        <v>42</v>
      </c>
      <c r="D57" s="8" t="s">
        <v>220</v>
      </c>
      <c r="E57" s="8"/>
      <c r="F57" s="17" t="s">
        <v>49</v>
      </c>
      <c r="G57" s="10">
        <f>G58</f>
        <v>100</v>
      </c>
    </row>
    <row r="58" spans="1:7" ht="30" x14ac:dyDescent="0.2">
      <c r="A58" s="8"/>
      <c r="B58" s="12" t="s">
        <v>4</v>
      </c>
      <c r="C58" s="12" t="s">
        <v>42</v>
      </c>
      <c r="D58" s="8" t="s">
        <v>220</v>
      </c>
      <c r="E58" s="8" t="s">
        <v>22</v>
      </c>
      <c r="F58" s="54" t="s">
        <v>204</v>
      </c>
      <c r="G58" s="10">
        <f>при.4!H66</f>
        <v>100</v>
      </c>
    </row>
    <row r="59" spans="1:7" ht="47.25" x14ac:dyDescent="0.2">
      <c r="A59" s="8"/>
      <c r="B59" s="12" t="s">
        <v>4</v>
      </c>
      <c r="C59" s="12" t="s">
        <v>42</v>
      </c>
      <c r="D59" s="8" t="s">
        <v>156</v>
      </c>
      <c r="E59" s="8"/>
      <c r="F59" s="91" t="s">
        <v>147</v>
      </c>
      <c r="G59" s="10">
        <f>G60</f>
        <v>1150</v>
      </c>
    </row>
    <row r="60" spans="1:7" ht="45.75" customHeight="1" x14ac:dyDescent="0.2">
      <c r="A60" s="8"/>
      <c r="B60" s="12" t="s">
        <v>4</v>
      </c>
      <c r="C60" s="12" t="s">
        <v>42</v>
      </c>
      <c r="D60" s="8" t="s">
        <v>155</v>
      </c>
      <c r="E60" s="8"/>
      <c r="F60" s="92" t="s">
        <v>174</v>
      </c>
      <c r="G60" s="10">
        <f>G61</f>
        <v>1150</v>
      </c>
    </row>
    <row r="61" spans="1:7" ht="60" x14ac:dyDescent="0.2">
      <c r="A61" s="8"/>
      <c r="B61" s="12" t="s">
        <v>4</v>
      </c>
      <c r="C61" s="12" t="s">
        <v>42</v>
      </c>
      <c r="D61" s="8" t="s">
        <v>221</v>
      </c>
      <c r="E61" s="8"/>
      <c r="F61" s="54" t="s">
        <v>148</v>
      </c>
      <c r="G61" s="10">
        <f>G62</f>
        <v>1150</v>
      </c>
    </row>
    <row r="62" spans="1:7" ht="75" x14ac:dyDescent="0.2">
      <c r="A62" s="8"/>
      <c r="B62" s="12" t="s">
        <v>4</v>
      </c>
      <c r="C62" s="12" t="s">
        <v>42</v>
      </c>
      <c r="D62" s="8" t="s">
        <v>222</v>
      </c>
      <c r="E62" s="8"/>
      <c r="F62" s="70" t="s">
        <v>49</v>
      </c>
      <c r="G62" s="10">
        <f>G63+G64</f>
        <v>1150</v>
      </c>
    </row>
    <row r="63" spans="1:7" ht="30" x14ac:dyDescent="0.2">
      <c r="A63" s="8"/>
      <c r="B63" s="12" t="s">
        <v>4</v>
      </c>
      <c r="C63" s="12" t="s">
        <v>42</v>
      </c>
      <c r="D63" s="8" t="s">
        <v>222</v>
      </c>
      <c r="E63" s="8" t="s">
        <v>22</v>
      </c>
      <c r="F63" s="54" t="s">
        <v>204</v>
      </c>
      <c r="G63" s="10">
        <f>при.4!H74</f>
        <v>930</v>
      </c>
    </row>
    <row r="64" spans="1:7" ht="15" x14ac:dyDescent="0.2">
      <c r="A64" s="8"/>
      <c r="B64" s="12" t="s">
        <v>4</v>
      </c>
      <c r="C64" s="12" t="s">
        <v>42</v>
      </c>
      <c r="D64" s="8" t="s">
        <v>222</v>
      </c>
      <c r="E64" s="8" t="s">
        <v>23</v>
      </c>
      <c r="F64" s="54" t="s">
        <v>38</v>
      </c>
      <c r="G64" s="10">
        <f>при.4!H75</f>
        <v>220</v>
      </c>
    </row>
    <row r="65" spans="1:7" ht="15" x14ac:dyDescent="0.2">
      <c r="A65" s="8" t="s">
        <v>68</v>
      </c>
      <c r="B65" s="50" t="s">
        <v>9</v>
      </c>
      <c r="C65" s="50" t="s">
        <v>95</v>
      </c>
      <c r="D65" s="50"/>
      <c r="E65" s="50"/>
      <c r="F65" s="77" t="s">
        <v>11</v>
      </c>
      <c r="G65" s="19">
        <f>G66</f>
        <v>348.55</v>
      </c>
    </row>
    <row r="66" spans="1:7" ht="15" x14ac:dyDescent="0.25">
      <c r="A66" s="8"/>
      <c r="B66" s="46" t="s">
        <v>9</v>
      </c>
      <c r="C66" s="46" t="s">
        <v>14</v>
      </c>
      <c r="D66" s="46"/>
      <c r="E66" s="46"/>
      <c r="F66" s="74" t="s">
        <v>64</v>
      </c>
      <c r="G66" s="10">
        <f>G67</f>
        <v>348.55</v>
      </c>
    </row>
    <row r="67" spans="1:7" ht="15" x14ac:dyDescent="0.25">
      <c r="A67" s="8"/>
      <c r="B67" s="46" t="s">
        <v>9</v>
      </c>
      <c r="C67" s="46" t="s">
        <v>14</v>
      </c>
      <c r="D67" s="51" t="s">
        <v>79</v>
      </c>
      <c r="E67" s="46"/>
      <c r="F67" s="74" t="s">
        <v>33</v>
      </c>
      <c r="G67" s="10">
        <f>G68</f>
        <v>348.55</v>
      </c>
    </row>
    <row r="68" spans="1:7" ht="15" x14ac:dyDescent="0.25">
      <c r="A68" s="8"/>
      <c r="B68" s="46" t="s">
        <v>9</v>
      </c>
      <c r="C68" s="46" t="s">
        <v>14</v>
      </c>
      <c r="D68" s="51" t="s">
        <v>79</v>
      </c>
      <c r="E68" s="46"/>
      <c r="F68" s="74" t="s">
        <v>33</v>
      </c>
      <c r="G68" s="10">
        <f>G69</f>
        <v>348.55</v>
      </c>
    </row>
    <row r="69" spans="1:7" ht="15" x14ac:dyDescent="0.25">
      <c r="A69" s="8"/>
      <c r="B69" s="46" t="s">
        <v>9</v>
      </c>
      <c r="C69" s="46" t="s">
        <v>14</v>
      </c>
      <c r="D69" s="51" t="s">
        <v>79</v>
      </c>
      <c r="E69" s="46"/>
      <c r="F69" s="74" t="s">
        <v>33</v>
      </c>
      <c r="G69" s="10">
        <f>G70</f>
        <v>348.55</v>
      </c>
    </row>
    <row r="70" spans="1:7" ht="45" x14ac:dyDescent="0.25">
      <c r="A70" s="8"/>
      <c r="B70" s="46" t="s">
        <v>9</v>
      </c>
      <c r="C70" s="46" t="s">
        <v>14</v>
      </c>
      <c r="D70" s="51" t="s">
        <v>86</v>
      </c>
      <c r="E70" s="46"/>
      <c r="F70" s="74" t="s">
        <v>234</v>
      </c>
      <c r="G70" s="10">
        <f>G71+G72</f>
        <v>348.55</v>
      </c>
    </row>
    <row r="71" spans="1:7" ht="15" x14ac:dyDescent="0.25">
      <c r="A71" s="8"/>
      <c r="B71" s="46" t="s">
        <v>9</v>
      </c>
      <c r="C71" s="46" t="s">
        <v>14</v>
      </c>
      <c r="D71" s="51" t="s">
        <v>86</v>
      </c>
      <c r="E71" s="46" t="s">
        <v>21</v>
      </c>
      <c r="F71" s="74" t="s">
        <v>65</v>
      </c>
      <c r="G71" s="10">
        <v>245.55</v>
      </c>
    </row>
    <row r="72" spans="1:7" ht="30" x14ac:dyDescent="0.25">
      <c r="A72" s="8"/>
      <c r="B72" s="46" t="s">
        <v>9</v>
      </c>
      <c r="C72" s="46" t="s">
        <v>14</v>
      </c>
      <c r="D72" s="52" t="s">
        <v>86</v>
      </c>
      <c r="E72" s="46" t="s">
        <v>22</v>
      </c>
      <c r="F72" s="54" t="s">
        <v>37</v>
      </c>
      <c r="G72" s="10">
        <v>103</v>
      </c>
    </row>
    <row r="73" spans="1:7" ht="28.5" x14ac:dyDescent="0.2">
      <c r="A73" s="4" t="s">
        <v>69</v>
      </c>
      <c r="B73" s="4" t="s">
        <v>14</v>
      </c>
      <c r="C73" s="4"/>
      <c r="D73" s="4"/>
      <c r="E73" s="4"/>
      <c r="F73" s="18" t="s">
        <v>18</v>
      </c>
      <c r="G73" s="19">
        <f>G80+G74+G86</f>
        <v>234.8</v>
      </c>
    </row>
    <row r="74" spans="1:7" ht="15" x14ac:dyDescent="0.2">
      <c r="A74" s="4"/>
      <c r="B74" s="8" t="s">
        <v>14</v>
      </c>
      <c r="C74" s="8" t="s">
        <v>20</v>
      </c>
      <c r="D74" s="4"/>
      <c r="E74" s="4"/>
      <c r="F74" s="85" t="s">
        <v>66</v>
      </c>
      <c r="G74" s="10">
        <f>G75</f>
        <v>4.8</v>
      </c>
    </row>
    <row r="75" spans="1:7" ht="15" x14ac:dyDescent="0.2">
      <c r="A75" s="4"/>
      <c r="B75" s="8" t="s">
        <v>14</v>
      </c>
      <c r="C75" s="8" t="s">
        <v>20</v>
      </c>
      <c r="D75" s="60" t="s">
        <v>79</v>
      </c>
      <c r="E75" s="4"/>
      <c r="F75" s="13" t="s">
        <v>33</v>
      </c>
      <c r="G75" s="10">
        <f>G76</f>
        <v>4.8</v>
      </c>
    </row>
    <row r="76" spans="1:7" ht="15" x14ac:dyDescent="0.2">
      <c r="A76" s="4"/>
      <c r="B76" s="8" t="s">
        <v>14</v>
      </c>
      <c r="C76" s="8" t="s">
        <v>20</v>
      </c>
      <c r="D76" s="60" t="s">
        <v>79</v>
      </c>
      <c r="E76" s="4"/>
      <c r="F76" s="13" t="s">
        <v>33</v>
      </c>
      <c r="G76" s="10">
        <f>G77</f>
        <v>4.8</v>
      </c>
    </row>
    <row r="77" spans="1:7" ht="15" x14ac:dyDescent="0.2">
      <c r="A77" s="4"/>
      <c r="B77" s="8" t="s">
        <v>14</v>
      </c>
      <c r="C77" s="8" t="s">
        <v>20</v>
      </c>
      <c r="D77" s="60" t="s">
        <v>79</v>
      </c>
      <c r="E77" s="4"/>
      <c r="F77" s="13" t="s">
        <v>33</v>
      </c>
      <c r="G77" s="10">
        <f>G78</f>
        <v>4.8</v>
      </c>
    </row>
    <row r="78" spans="1:7" ht="45" x14ac:dyDescent="0.2">
      <c r="A78" s="4"/>
      <c r="B78" s="8" t="s">
        <v>14</v>
      </c>
      <c r="C78" s="8" t="s">
        <v>20</v>
      </c>
      <c r="D78" s="59" t="s">
        <v>139</v>
      </c>
      <c r="E78" s="4"/>
      <c r="F78" s="61" t="s">
        <v>232</v>
      </c>
      <c r="G78" s="10">
        <f>G79</f>
        <v>4.8</v>
      </c>
    </row>
    <row r="79" spans="1:7" ht="30" x14ac:dyDescent="0.2">
      <c r="A79" s="4"/>
      <c r="B79" s="8" t="s">
        <v>14</v>
      </c>
      <c r="C79" s="8" t="s">
        <v>20</v>
      </c>
      <c r="D79" s="59" t="s">
        <v>139</v>
      </c>
      <c r="E79" s="8" t="s">
        <v>22</v>
      </c>
      <c r="F79" s="54" t="s">
        <v>204</v>
      </c>
      <c r="G79" s="10">
        <f>при.4!H90</f>
        <v>4.8</v>
      </c>
    </row>
    <row r="80" spans="1:7" ht="15" x14ac:dyDescent="0.2">
      <c r="A80" s="4"/>
      <c r="B80" s="8" t="s">
        <v>14</v>
      </c>
      <c r="C80" s="8" t="s">
        <v>46</v>
      </c>
      <c r="D80" s="8"/>
      <c r="E80" s="8"/>
      <c r="F80" s="9" t="s">
        <v>203</v>
      </c>
      <c r="G80" s="10">
        <f>G81</f>
        <v>100</v>
      </c>
    </row>
    <row r="81" spans="1:7" ht="15" x14ac:dyDescent="0.2">
      <c r="A81" s="4"/>
      <c r="B81" s="8" t="s">
        <v>14</v>
      </c>
      <c r="C81" s="8" t="s">
        <v>46</v>
      </c>
      <c r="D81" s="12" t="s">
        <v>79</v>
      </c>
      <c r="E81" s="12"/>
      <c r="F81" s="13" t="s">
        <v>35</v>
      </c>
      <c r="G81" s="10">
        <f>G84</f>
        <v>100</v>
      </c>
    </row>
    <row r="82" spans="1:7" ht="15" x14ac:dyDescent="0.2">
      <c r="A82" s="4"/>
      <c r="B82" s="8" t="s">
        <v>14</v>
      </c>
      <c r="C82" s="8" t="s">
        <v>46</v>
      </c>
      <c r="D82" s="12" t="s">
        <v>79</v>
      </c>
      <c r="E82" s="12"/>
      <c r="F82" s="13" t="s">
        <v>35</v>
      </c>
      <c r="G82" s="10">
        <f>G83</f>
        <v>100</v>
      </c>
    </row>
    <row r="83" spans="1:7" ht="15" x14ac:dyDescent="0.2">
      <c r="A83" s="4"/>
      <c r="B83" s="8" t="s">
        <v>14</v>
      </c>
      <c r="C83" s="8" t="s">
        <v>46</v>
      </c>
      <c r="D83" s="12" t="s">
        <v>79</v>
      </c>
      <c r="E83" s="12"/>
      <c r="F83" s="13" t="s">
        <v>35</v>
      </c>
      <c r="G83" s="10">
        <f>G84</f>
        <v>100</v>
      </c>
    </row>
    <row r="84" spans="1:7" ht="45" x14ac:dyDescent="0.2">
      <c r="A84" s="4"/>
      <c r="B84" s="8" t="s">
        <v>14</v>
      </c>
      <c r="C84" s="8" t="s">
        <v>46</v>
      </c>
      <c r="D84" s="12" t="s">
        <v>87</v>
      </c>
      <c r="E84" s="8"/>
      <c r="F84" s="9" t="s">
        <v>47</v>
      </c>
      <c r="G84" s="10">
        <f>G85</f>
        <v>100</v>
      </c>
    </row>
    <row r="85" spans="1:7" ht="30" x14ac:dyDescent="0.2">
      <c r="A85" s="4"/>
      <c r="B85" s="8" t="s">
        <v>14</v>
      </c>
      <c r="C85" s="8" t="s">
        <v>46</v>
      </c>
      <c r="D85" s="12" t="s">
        <v>87</v>
      </c>
      <c r="E85" s="8" t="s">
        <v>22</v>
      </c>
      <c r="F85" s="54" t="s">
        <v>204</v>
      </c>
      <c r="G85" s="10">
        <f>при.4!H96</f>
        <v>100</v>
      </c>
    </row>
    <row r="86" spans="1:7" ht="45" x14ac:dyDescent="0.2">
      <c r="A86" s="4"/>
      <c r="B86" s="8" t="s">
        <v>14</v>
      </c>
      <c r="C86" s="8" t="s">
        <v>187</v>
      </c>
      <c r="D86" s="12"/>
      <c r="E86" s="8"/>
      <c r="F86" s="54" t="s">
        <v>240</v>
      </c>
      <c r="G86" s="10">
        <f>G87</f>
        <v>130</v>
      </c>
    </row>
    <row r="87" spans="1:7" ht="60" customHeight="1" x14ac:dyDescent="0.2">
      <c r="A87" s="4"/>
      <c r="B87" s="8" t="s">
        <v>14</v>
      </c>
      <c r="C87" s="8" t="s">
        <v>187</v>
      </c>
      <c r="D87" s="15" t="s">
        <v>241</v>
      </c>
      <c r="E87" s="8"/>
      <c r="F87" s="54" t="s">
        <v>403</v>
      </c>
      <c r="G87" s="10">
        <f>G88</f>
        <v>130</v>
      </c>
    </row>
    <row r="88" spans="1:7" ht="29.25" customHeight="1" x14ac:dyDescent="0.25">
      <c r="A88" s="4"/>
      <c r="B88" s="8" t="s">
        <v>14</v>
      </c>
      <c r="C88" s="8" t="s">
        <v>187</v>
      </c>
      <c r="D88" s="46" t="s">
        <v>243</v>
      </c>
      <c r="E88" s="8"/>
      <c r="F88" s="54" t="s">
        <v>242</v>
      </c>
      <c r="G88" s="10">
        <f>G89</f>
        <v>130</v>
      </c>
    </row>
    <row r="89" spans="1:7" ht="75" x14ac:dyDescent="0.2">
      <c r="A89" s="4"/>
      <c r="B89" s="8" t="s">
        <v>14</v>
      </c>
      <c r="C89" s="8" t="s">
        <v>187</v>
      </c>
      <c r="D89" s="15" t="s">
        <v>244</v>
      </c>
      <c r="E89" s="8"/>
      <c r="F89" s="70" t="s">
        <v>49</v>
      </c>
      <c r="G89" s="10">
        <f>G90</f>
        <v>130</v>
      </c>
    </row>
    <row r="90" spans="1:7" ht="30" x14ac:dyDescent="0.2">
      <c r="A90" s="4"/>
      <c r="B90" s="8" t="s">
        <v>14</v>
      </c>
      <c r="C90" s="8" t="s">
        <v>187</v>
      </c>
      <c r="D90" s="15" t="s">
        <v>244</v>
      </c>
      <c r="E90" s="8" t="s">
        <v>22</v>
      </c>
      <c r="F90" s="54" t="s">
        <v>204</v>
      </c>
      <c r="G90" s="10">
        <f>при.4!H101</f>
        <v>130</v>
      </c>
    </row>
    <row r="91" spans="1:7" ht="14.25" x14ac:dyDescent="0.2">
      <c r="A91" s="4" t="s">
        <v>398</v>
      </c>
      <c r="B91" s="4" t="s">
        <v>20</v>
      </c>
      <c r="C91" s="4"/>
      <c r="D91" s="4"/>
      <c r="E91" s="4"/>
      <c r="F91" s="18" t="s">
        <v>19</v>
      </c>
      <c r="G91" s="19">
        <f>G98+G106+G92</f>
        <v>3970</v>
      </c>
    </row>
    <row r="92" spans="1:7" ht="15" hidden="1" x14ac:dyDescent="0.2">
      <c r="A92" s="4"/>
      <c r="B92" s="8" t="s">
        <v>20</v>
      </c>
      <c r="C92" s="8" t="s">
        <v>13</v>
      </c>
      <c r="D92" s="4"/>
      <c r="E92" s="4"/>
      <c r="F92" s="9" t="s">
        <v>159</v>
      </c>
      <c r="G92" s="10">
        <f>G93</f>
        <v>0</v>
      </c>
    </row>
    <row r="93" spans="1:7" ht="15" hidden="1" x14ac:dyDescent="0.2">
      <c r="A93" s="4"/>
      <c r="B93" s="8" t="s">
        <v>20</v>
      </c>
      <c r="C93" s="8" t="s">
        <v>13</v>
      </c>
      <c r="D93" s="51" t="s">
        <v>79</v>
      </c>
      <c r="E93" s="4"/>
      <c r="F93" s="13" t="s">
        <v>35</v>
      </c>
      <c r="G93" s="10">
        <f>G94</f>
        <v>0</v>
      </c>
    </row>
    <row r="94" spans="1:7" ht="15" hidden="1" x14ac:dyDescent="0.2">
      <c r="A94" s="4"/>
      <c r="B94" s="8" t="s">
        <v>20</v>
      </c>
      <c r="C94" s="8" t="s">
        <v>13</v>
      </c>
      <c r="D94" s="51" t="s">
        <v>79</v>
      </c>
      <c r="E94" s="4"/>
      <c r="F94" s="13" t="s">
        <v>35</v>
      </c>
      <c r="G94" s="10">
        <f>G95</f>
        <v>0</v>
      </c>
    </row>
    <row r="95" spans="1:7" ht="15" hidden="1" x14ac:dyDescent="0.2">
      <c r="A95" s="4"/>
      <c r="B95" s="8" t="s">
        <v>20</v>
      </c>
      <c r="C95" s="8" t="s">
        <v>13</v>
      </c>
      <c r="D95" s="51" t="s">
        <v>79</v>
      </c>
      <c r="E95" s="4"/>
      <c r="F95" s="13" t="s">
        <v>35</v>
      </c>
      <c r="G95" s="10">
        <f>G96</f>
        <v>0</v>
      </c>
    </row>
    <row r="96" spans="1:7" ht="15" hidden="1" x14ac:dyDescent="0.2">
      <c r="A96" s="4"/>
      <c r="B96" s="8" t="s">
        <v>20</v>
      </c>
      <c r="C96" s="8" t="s">
        <v>13</v>
      </c>
      <c r="D96" s="51" t="s">
        <v>160</v>
      </c>
      <c r="E96" s="4"/>
      <c r="F96" s="74" t="s">
        <v>145</v>
      </c>
      <c r="G96" s="10">
        <f>G97</f>
        <v>0</v>
      </c>
    </row>
    <row r="97" spans="1:7" ht="30" hidden="1" x14ac:dyDescent="0.2">
      <c r="A97" s="4"/>
      <c r="B97" s="8" t="s">
        <v>20</v>
      </c>
      <c r="C97" s="8" t="s">
        <v>13</v>
      </c>
      <c r="D97" s="51" t="s">
        <v>160</v>
      </c>
      <c r="E97" s="8" t="s">
        <v>22</v>
      </c>
      <c r="F97" s="54" t="s">
        <v>37</v>
      </c>
      <c r="G97" s="10">
        <f>при.4!H108</f>
        <v>0</v>
      </c>
    </row>
    <row r="98" spans="1:7" ht="15" x14ac:dyDescent="0.2">
      <c r="A98" s="4"/>
      <c r="B98" s="8" t="s">
        <v>20</v>
      </c>
      <c r="C98" s="8" t="s">
        <v>46</v>
      </c>
      <c r="D98" s="8"/>
      <c r="E98" s="8"/>
      <c r="F98" s="9" t="s">
        <v>48</v>
      </c>
      <c r="G98" s="10">
        <f>G99</f>
        <v>3000</v>
      </c>
    </row>
    <row r="99" spans="1:7" ht="15" x14ac:dyDescent="0.2">
      <c r="A99" s="4"/>
      <c r="B99" s="8" t="s">
        <v>20</v>
      </c>
      <c r="C99" s="8" t="s">
        <v>46</v>
      </c>
      <c r="D99" s="8" t="s">
        <v>79</v>
      </c>
      <c r="E99" s="8"/>
      <c r="F99" s="13" t="s">
        <v>35</v>
      </c>
      <c r="G99" s="10">
        <f>G100</f>
        <v>3000</v>
      </c>
    </row>
    <row r="100" spans="1:7" ht="15" x14ac:dyDescent="0.2">
      <c r="A100" s="4"/>
      <c r="B100" s="8" t="s">
        <v>20</v>
      </c>
      <c r="C100" s="8" t="s">
        <v>46</v>
      </c>
      <c r="D100" s="8" t="s">
        <v>79</v>
      </c>
      <c r="E100" s="8"/>
      <c r="F100" s="13" t="s">
        <v>35</v>
      </c>
      <c r="G100" s="10">
        <f>G101</f>
        <v>3000</v>
      </c>
    </row>
    <row r="101" spans="1:7" ht="15" x14ac:dyDescent="0.2">
      <c r="A101" s="4"/>
      <c r="B101" s="8" t="s">
        <v>20</v>
      </c>
      <c r="C101" s="8" t="s">
        <v>46</v>
      </c>
      <c r="D101" s="8" t="s">
        <v>79</v>
      </c>
      <c r="E101" s="8"/>
      <c r="F101" s="13" t="s">
        <v>35</v>
      </c>
      <c r="G101" s="10">
        <f>G102+G104</f>
        <v>3000</v>
      </c>
    </row>
    <row r="102" spans="1:7" ht="75" hidden="1" x14ac:dyDescent="0.2">
      <c r="A102" s="4"/>
      <c r="B102" s="8" t="s">
        <v>20</v>
      </c>
      <c r="C102" s="8" t="s">
        <v>46</v>
      </c>
      <c r="D102" s="8" t="s">
        <v>88</v>
      </c>
      <c r="E102" s="8"/>
      <c r="F102" s="9" t="s">
        <v>71</v>
      </c>
      <c r="G102" s="10">
        <f>G103</f>
        <v>0</v>
      </c>
    </row>
    <row r="103" spans="1:7" ht="30" hidden="1" x14ac:dyDescent="0.2">
      <c r="A103" s="4"/>
      <c r="B103" s="8" t="s">
        <v>20</v>
      </c>
      <c r="C103" s="8" t="s">
        <v>46</v>
      </c>
      <c r="D103" s="8" t="s">
        <v>88</v>
      </c>
      <c r="E103" s="8" t="s">
        <v>22</v>
      </c>
      <c r="F103" s="17" t="s">
        <v>37</v>
      </c>
      <c r="G103" s="10"/>
    </row>
    <row r="104" spans="1:7" ht="15" x14ac:dyDescent="0.2">
      <c r="A104" s="4"/>
      <c r="B104" s="8" t="s">
        <v>20</v>
      </c>
      <c r="C104" s="8" t="s">
        <v>46</v>
      </c>
      <c r="D104" s="8" t="s">
        <v>88</v>
      </c>
      <c r="E104" s="8"/>
      <c r="F104" s="17" t="s">
        <v>74</v>
      </c>
      <c r="G104" s="10">
        <f>G105</f>
        <v>3000</v>
      </c>
    </row>
    <row r="105" spans="1:7" ht="30" x14ac:dyDescent="0.2">
      <c r="A105" s="4"/>
      <c r="B105" s="8" t="s">
        <v>20</v>
      </c>
      <c r="C105" s="8" t="s">
        <v>46</v>
      </c>
      <c r="D105" s="8" t="s">
        <v>88</v>
      </c>
      <c r="E105" s="8" t="s">
        <v>22</v>
      </c>
      <c r="F105" s="54" t="s">
        <v>204</v>
      </c>
      <c r="G105" s="10">
        <f>при.4!H116</f>
        <v>3000</v>
      </c>
    </row>
    <row r="106" spans="1:7" ht="15" x14ac:dyDescent="0.25">
      <c r="A106" s="4"/>
      <c r="B106" s="40" t="s">
        <v>20</v>
      </c>
      <c r="C106" s="40" t="s">
        <v>73</v>
      </c>
      <c r="D106" s="40"/>
      <c r="E106" s="40"/>
      <c r="F106" s="86" t="s">
        <v>60</v>
      </c>
      <c r="G106" s="31">
        <f>G115</f>
        <v>970</v>
      </c>
    </row>
    <row r="107" spans="1:7" ht="78.75" hidden="1" customHeight="1" x14ac:dyDescent="0.2">
      <c r="A107" s="4"/>
      <c r="B107" s="8" t="s">
        <v>20</v>
      </c>
      <c r="C107" s="8" t="s">
        <v>73</v>
      </c>
      <c r="D107" s="8" t="s">
        <v>107</v>
      </c>
      <c r="E107" s="8"/>
      <c r="F107" s="34" t="s">
        <v>150</v>
      </c>
      <c r="G107" s="10" t="e">
        <f>G108</f>
        <v>#REF!</v>
      </c>
    </row>
    <row r="108" spans="1:7" ht="30" hidden="1" x14ac:dyDescent="0.2">
      <c r="A108" s="4"/>
      <c r="B108" s="8" t="s">
        <v>20</v>
      </c>
      <c r="C108" s="8" t="s">
        <v>73</v>
      </c>
      <c r="D108" s="8" t="s">
        <v>108</v>
      </c>
      <c r="E108" s="8"/>
      <c r="F108" s="49" t="s">
        <v>72</v>
      </c>
      <c r="G108" s="10" t="e">
        <f>G109</f>
        <v>#REF!</v>
      </c>
    </row>
    <row r="109" spans="1:7" ht="49.5" hidden="1" customHeight="1" x14ac:dyDescent="0.2">
      <c r="A109" s="4"/>
      <c r="B109" s="8" t="s">
        <v>20</v>
      </c>
      <c r="C109" s="8" t="s">
        <v>73</v>
      </c>
      <c r="D109" s="8" t="s">
        <v>108</v>
      </c>
      <c r="E109" s="8"/>
      <c r="F109" s="49" t="s">
        <v>121</v>
      </c>
      <c r="G109" s="10" t="e">
        <f>G110+G113</f>
        <v>#REF!</v>
      </c>
    </row>
    <row r="110" spans="1:7" ht="75" hidden="1" x14ac:dyDescent="0.2">
      <c r="A110" s="4"/>
      <c r="B110" s="8" t="s">
        <v>20</v>
      </c>
      <c r="C110" s="8" t="s">
        <v>73</v>
      </c>
      <c r="D110" s="8" t="s">
        <v>98</v>
      </c>
      <c r="E110" s="8"/>
      <c r="F110" s="49" t="s">
        <v>49</v>
      </c>
      <c r="G110" s="10" t="e">
        <f>G111</f>
        <v>#REF!</v>
      </c>
    </row>
    <row r="111" spans="1:7" ht="45" hidden="1" x14ac:dyDescent="0.2">
      <c r="A111" s="4"/>
      <c r="B111" s="8" t="s">
        <v>20</v>
      </c>
      <c r="C111" s="8" t="s">
        <v>73</v>
      </c>
      <c r="D111" s="8" t="s">
        <v>98</v>
      </c>
      <c r="E111" s="8" t="s">
        <v>23</v>
      </c>
      <c r="F111" s="16" t="s">
        <v>123</v>
      </c>
      <c r="G111" s="10" t="e">
        <f>#REF!</f>
        <v>#REF!</v>
      </c>
    </row>
    <row r="112" spans="1:7" ht="75" hidden="1" x14ac:dyDescent="0.2">
      <c r="A112" s="4"/>
      <c r="B112" s="8" t="s">
        <v>20</v>
      </c>
      <c r="C112" s="8" t="s">
        <v>73</v>
      </c>
      <c r="D112" s="8" t="s">
        <v>151</v>
      </c>
      <c r="E112" s="8"/>
      <c r="F112" s="49" t="s">
        <v>49</v>
      </c>
      <c r="G112" s="10"/>
    </row>
    <row r="113" spans="1:7" ht="75" hidden="1" x14ac:dyDescent="0.2">
      <c r="A113" s="4"/>
      <c r="B113" s="8" t="s">
        <v>20</v>
      </c>
      <c r="C113" s="8" t="s">
        <v>73</v>
      </c>
      <c r="D113" s="8" t="s">
        <v>152</v>
      </c>
      <c r="E113" s="8"/>
      <c r="F113" s="49" t="s">
        <v>49</v>
      </c>
      <c r="G113" s="10">
        <f>G114</f>
        <v>0</v>
      </c>
    </row>
    <row r="114" spans="1:7" ht="45" hidden="1" x14ac:dyDescent="0.2">
      <c r="A114" s="4"/>
      <c r="B114" s="8" t="s">
        <v>20</v>
      </c>
      <c r="C114" s="8" t="s">
        <v>73</v>
      </c>
      <c r="D114" s="8" t="s">
        <v>153</v>
      </c>
      <c r="E114" s="8" t="s">
        <v>23</v>
      </c>
      <c r="F114" s="16" t="s">
        <v>123</v>
      </c>
      <c r="G114" s="10"/>
    </row>
    <row r="115" spans="1:7" ht="45" x14ac:dyDescent="0.2">
      <c r="A115" s="4"/>
      <c r="B115" s="8" t="s">
        <v>20</v>
      </c>
      <c r="C115" s="8" t="s">
        <v>73</v>
      </c>
      <c r="D115" s="8" t="s">
        <v>113</v>
      </c>
      <c r="E115" s="8"/>
      <c r="F115" s="88" t="s">
        <v>217</v>
      </c>
      <c r="G115" s="10">
        <f>G116</f>
        <v>970</v>
      </c>
    </row>
    <row r="116" spans="1:7" ht="36" customHeight="1" x14ac:dyDescent="0.2">
      <c r="A116" s="4"/>
      <c r="B116" s="8" t="s">
        <v>20</v>
      </c>
      <c r="C116" s="8" t="s">
        <v>73</v>
      </c>
      <c r="D116" s="8" t="s">
        <v>114</v>
      </c>
      <c r="E116" s="8"/>
      <c r="F116" s="17" t="s">
        <v>161</v>
      </c>
      <c r="G116" s="10">
        <f>G117</f>
        <v>970</v>
      </c>
    </row>
    <row r="117" spans="1:7" ht="45" x14ac:dyDescent="0.2">
      <c r="A117" s="4"/>
      <c r="B117" s="8" t="s">
        <v>20</v>
      </c>
      <c r="C117" s="8" t="s">
        <v>73</v>
      </c>
      <c r="D117" s="8" t="s">
        <v>223</v>
      </c>
      <c r="E117" s="8"/>
      <c r="F117" s="17" t="s">
        <v>162</v>
      </c>
      <c r="G117" s="10">
        <f>G118+G120+G122</f>
        <v>970</v>
      </c>
    </row>
    <row r="118" spans="1:7" ht="75" hidden="1" x14ac:dyDescent="0.2">
      <c r="A118" s="4"/>
      <c r="B118" s="8" t="s">
        <v>20</v>
      </c>
      <c r="C118" s="8" t="s">
        <v>73</v>
      </c>
      <c r="D118" s="8" t="s">
        <v>99</v>
      </c>
      <c r="E118" s="8"/>
      <c r="F118" s="17" t="str">
        <f>F110</f>
        <v>Реализация мероприятий соответствующей подпрограммы в рамках соответствующей муниципальной программы, за исключением обособленных расходов, которым присваиваются уникальные коды</v>
      </c>
      <c r="G118" s="10">
        <f>G119</f>
        <v>0</v>
      </c>
    </row>
    <row r="119" spans="1:7" ht="30" hidden="1" x14ac:dyDescent="0.2">
      <c r="A119" s="4"/>
      <c r="B119" s="8" t="s">
        <v>20</v>
      </c>
      <c r="C119" s="8" t="s">
        <v>73</v>
      </c>
      <c r="D119" s="8" t="s">
        <v>99</v>
      </c>
      <c r="E119" s="8" t="s">
        <v>22</v>
      </c>
      <c r="F119" s="54" t="s">
        <v>204</v>
      </c>
      <c r="G119" s="10">
        <f>при.4!H141</f>
        <v>0</v>
      </c>
    </row>
    <row r="120" spans="1:7" ht="15" hidden="1" x14ac:dyDescent="0.2">
      <c r="A120" s="4"/>
      <c r="B120" s="8" t="s">
        <v>20</v>
      </c>
      <c r="C120" s="8" t="s">
        <v>73</v>
      </c>
      <c r="D120" s="8" t="s">
        <v>211</v>
      </c>
      <c r="E120" s="8"/>
      <c r="F120" s="95" t="s">
        <v>38</v>
      </c>
      <c r="G120" s="10">
        <f>G121</f>
        <v>0</v>
      </c>
    </row>
    <row r="121" spans="1:7" ht="44.25" hidden="1" customHeight="1" x14ac:dyDescent="0.2">
      <c r="A121" s="4"/>
      <c r="B121" s="8" t="s">
        <v>20</v>
      </c>
      <c r="C121" s="8" t="s">
        <v>73</v>
      </c>
      <c r="D121" s="8" t="s">
        <v>211</v>
      </c>
      <c r="E121" s="8" t="s">
        <v>23</v>
      </c>
      <c r="F121" s="54" t="s">
        <v>123</v>
      </c>
      <c r="G121" s="10">
        <f>при.4!H139</f>
        <v>0</v>
      </c>
    </row>
    <row r="122" spans="1:7" ht="76.5" customHeight="1" x14ac:dyDescent="0.2">
      <c r="A122" s="4"/>
      <c r="B122" s="8" t="s">
        <v>20</v>
      </c>
      <c r="C122" s="8" t="s">
        <v>73</v>
      </c>
      <c r="D122" s="8" t="s">
        <v>224</v>
      </c>
      <c r="E122" s="8"/>
      <c r="F122" s="70" t="s">
        <v>49</v>
      </c>
      <c r="G122" s="10">
        <f>G123</f>
        <v>970</v>
      </c>
    </row>
    <row r="123" spans="1:7" ht="33" customHeight="1" x14ac:dyDescent="0.2">
      <c r="A123" s="4"/>
      <c r="B123" s="8" t="s">
        <v>20</v>
      </c>
      <c r="C123" s="8" t="s">
        <v>73</v>
      </c>
      <c r="D123" s="8" t="s">
        <v>224</v>
      </c>
      <c r="E123" s="8" t="s">
        <v>22</v>
      </c>
      <c r="F123" s="54" t="s">
        <v>204</v>
      </c>
      <c r="G123" s="10">
        <f>при.4!H137</f>
        <v>970</v>
      </c>
    </row>
    <row r="124" spans="1:7" ht="14.25" x14ac:dyDescent="0.2">
      <c r="A124" s="4" t="s">
        <v>399</v>
      </c>
      <c r="B124" s="4" t="s">
        <v>7</v>
      </c>
      <c r="C124" s="4" t="s">
        <v>95</v>
      </c>
      <c r="D124" s="4"/>
      <c r="E124" s="4"/>
      <c r="F124" s="105" t="s">
        <v>0</v>
      </c>
      <c r="G124" s="19">
        <f>G125+G133+G158</f>
        <v>47190.483350000002</v>
      </c>
    </row>
    <row r="125" spans="1:7" ht="15" x14ac:dyDescent="0.2">
      <c r="A125" s="4"/>
      <c r="B125" s="22" t="s">
        <v>7</v>
      </c>
      <c r="C125" s="22" t="s">
        <v>4</v>
      </c>
      <c r="D125" s="22"/>
      <c r="E125" s="22"/>
      <c r="F125" s="23" t="s">
        <v>8</v>
      </c>
      <c r="G125" s="10">
        <f>G126</f>
        <v>26717.741860000002</v>
      </c>
    </row>
    <row r="126" spans="1:7" ht="15" x14ac:dyDescent="0.2">
      <c r="A126" s="4"/>
      <c r="B126" s="8" t="s">
        <v>7</v>
      </c>
      <c r="C126" s="22" t="s">
        <v>4</v>
      </c>
      <c r="D126" s="12" t="s">
        <v>79</v>
      </c>
      <c r="E126" s="12"/>
      <c r="F126" s="13" t="s">
        <v>35</v>
      </c>
      <c r="G126" s="10">
        <f>G127</f>
        <v>26717.741860000002</v>
      </c>
    </row>
    <row r="127" spans="1:7" ht="15" x14ac:dyDescent="0.2">
      <c r="A127" s="4"/>
      <c r="B127" s="8" t="s">
        <v>7</v>
      </c>
      <c r="C127" s="22" t="s">
        <v>4</v>
      </c>
      <c r="D127" s="12" t="s">
        <v>79</v>
      </c>
      <c r="E127" s="12"/>
      <c r="F127" s="13" t="s">
        <v>35</v>
      </c>
      <c r="G127" s="10">
        <f>G128</f>
        <v>26717.741860000002</v>
      </c>
    </row>
    <row r="128" spans="1:7" ht="15" x14ac:dyDescent="0.2">
      <c r="A128" s="4"/>
      <c r="B128" s="8" t="s">
        <v>7</v>
      </c>
      <c r="C128" s="22" t="s">
        <v>4</v>
      </c>
      <c r="D128" s="12" t="s">
        <v>79</v>
      </c>
      <c r="E128" s="12"/>
      <c r="F128" s="13" t="s">
        <v>35</v>
      </c>
      <c r="G128" s="10">
        <f>G129+G131</f>
        <v>26717.741860000002</v>
      </c>
    </row>
    <row r="129" spans="1:7" ht="30" x14ac:dyDescent="0.2">
      <c r="A129" s="4"/>
      <c r="B129" s="8" t="s">
        <v>7</v>
      </c>
      <c r="C129" s="22" t="s">
        <v>4</v>
      </c>
      <c r="D129" s="12" t="s">
        <v>89</v>
      </c>
      <c r="E129" s="8"/>
      <c r="F129" s="9" t="s">
        <v>137</v>
      </c>
      <c r="G129" s="10">
        <f>G130</f>
        <v>26717.741860000002</v>
      </c>
    </row>
    <row r="130" spans="1:7" ht="30" x14ac:dyDescent="0.2">
      <c r="A130" s="4"/>
      <c r="B130" s="8" t="s">
        <v>7</v>
      </c>
      <c r="C130" s="22" t="s">
        <v>4</v>
      </c>
      <c r="D130" s="12" t="s">
        <v>89</v>
      </c>
      <c r="E130" s="8" t="s">
        <v>22</v>
      </c>
      <c r="F130" s="54" t="s">
        <v>204</v>
      </c>
      <c r="G130" s="10">
        <f>при.4!H148</f>
        <v>26717.741860000002</v>
      </c>
    </row>
    <row r="131" spans="1:7" ht="30" hidden="1" x14ac:dyDescent="0.2">
      <c r="A131" s="4"/>
      <c r="B131" s="8" t="s">
        <v>7</v>
      </c>
      <c r="C131" s="22" t="s">
        <v>4</v>
      </c>
      <c r="D131" s="12" t="s">
        <v>120</v>
      </c>
      <c r="E131" s="8"/>
      <c r="F131" s="9" t="s">
        <v>137</v>
      </c>
      <c r="G131" s="10">
        <f>G132</f>
        <v>0</v>
      </c>
    </row>
    <row r="132" spans="1:7" ht="30" hidden="1" x14ac:dyDescent="0.2">
      <c r="A132" s="4"/>
      <c r="B132" s="8" t="s">
        <v>7</v>
      </c>
      <c r="C132" s="22" t="s">
        <v>4</v>
      </c>
      <c r="D132" s="12" t="s">
        <v>120</v>
      </c>
      <c r="E132" s="8" t="s">
        <v>22</v>
      </c>
      <c r="F132" s="54" t="s">
        <v>204</v>
      </c>
      <c r="G132" s="10"/>
    </row>
    <row r="133" spans="1:7" ht="15" x14ac:dyDescent="0.2">
      <c r="A133" s="4"/>
      <c r="B133" s="8" t="s">
        <v>7</v>
      </c>
      <c r="C133" s="22" t="s">
        <v>14</v>
      </c>
      <c r="D133" s="12"/>
      <c r="E133" s="8"/>
      <c r="F133" s="38" t="s">
        <v>15</v>
      </c>
      <c r="G133" s="10">
        <f>G134+G141</f>
        <v>10756.57149</v>
      </c>
    </row>
    <row r="134" spans="1:7" ht="15" x14ac:dyDescent="0.2">
      <c r="A134" s="4"/>
      <c r="B134" s="8" t="s">
        <v>7</v>
      </c>
      <c r="C134" s="22" t="s">
        <v>14</v>
      </c>
      <c r="D134" s="12" t="s">
        <v>79</v>
      </c>
      <c r="E134" s="8"/>
      <c r="F134" s="13" t="s">
        <v>35</v>
      </c>
      <c r="G134" s="10">
        <f>G135</f>
        <v>429.86899</v>
      </c>
    </row>
    <row r="135" spans="1:7" ht="15" x14ac:dyDescent="0.2">
      <c r="A135" s="4"/>
      <c r="B135" s="8" t="s">
        <v>7</v>
      </c>
      <c r="C135" s="22" t="s">
        <v>14</v>
      </c>
      <c r="D135" s="12" t="s">
        <v>79</v>
      </c>
      <c r="E135" s="8"/>
      <c r="F135" s="13" t="s">
        <v>35</v>
      </c>
      <c r="G135" s="10">
        <f>G136</f>
        <v>429.86899</v>
      </c>
    </row>
    <row r="136" spans="1:7" ht="15" x14ac:dyDescent="0.2">
      <c r="A136" s="4"/>
      <c r="B136" s="8" t="s">
        <v>7</v>
      </c>
      <c r="C136" s="22" t="s">
        <v>14</v>
      </c>
      <c r="D136" s="12" t="s">
        <v>79</v>
      </c>
      <c r="E136" s="8"/>
      <c r="F136" s="13" t="s">
        <v>35</v>
      </c>
      <c r="G136" s="10">
        <f>G137+G139</f>
        <v>429.86899</v>
      </c>
    </row>
    <row r="137" spans="1:7" ht="15" x14ac:dyDescent="0.2">
      <c r="A137" s="4"/>
      <c r="B137" s="8" t="s">
        <v>7</v>
      </c>
      <c r="C137" s="22" t="s">
        <v>14</v>
      </c>
      <c r="D137" s="12" t="s">
        <v>90</v>
      </c>
      <c r="E137" s="8"/>
      <c r="F137" s="17" t="s">
        <v>17</v>
      </c>
      <c r="G137" s="10">
        <f>G138</f>
        <v>429.86899</v>
      </c>
    </row>
    <row r="138" spans="1:7" ht="30" x14ac:dyDescent="0.2">
      <c r="A138" s="4"/>
      <c r="B138" s="8" t="s">
        <v>7</v>
      </c>
      <c r="C138" s="22" t="s">
        <v>14</v>
      </c>
      <c r="D138" s="12" t="s">
        <v>90</v>
      </c>
      <c r="E138" s="8" t="s">
        <v>22</v>
      </c>
      <c r="F138" s="54" t="s">
        <v>204</v>
      </c>
      <c r="G138" s="10">
        <f>при.4!H156</f>
        <v>429.86899</v>
      </c>
    </row>
    <row r="139" spans="1:7" ht="15" hidden="1" x14ac:dyDescent="0.2">
      <c r="A139" s="4"/>
      <c r="B139" s="8" t="s">
        <v>7</v>
      </c>
      <c r="C139" s="22" t="s">
        <v>14</v>
      </c>
      <c r="D139" s="12" t="s">
        <v>91</v>
      </c>
      <c r="E139" s="8"/>
      <c r="F139" s="9" t="s">
        <v>50</v>
      </c>
      <c r="G139" s="10">
        <f>G140</f>
        <v>0</v>
      </c>
    </row>
    <row r="140" spans="1:7" ht="30" hidden="1" x14ac:dyDescent="0.2">
      <c r="A140" s="4"/>
      <c r="B140" s="8" t="s">
        <v>7</v>
      </c>
      <c r="C140" s="22" t="s">
        <v>14</v>
      </c>
      <c r="D140" s="12" t="s">
        <v>91</v>
      </c>
      <c r="E140" s="8" t="s">
        <v>22</v>
      </c>
      <c r="F140" s="17" t="s">
        <v>37</v>
      </c>
      <c r="G140" s="10"/>
    </row>
    <row r="141" spans="1:7" ht="30" x14ac:dyDescent="0.2">
      <c r="A141" s="58"/>
      <c r="B141" s="15" t="s">
        <v>7</v>
      </c>
      <c r="C141" s="62" t="s">
        <v>14</v>
      </c>
      <c r="D141" s="15" t="s">
        <v>164</v>
      </c>
      <c r="E141" s="15"/>
      <c r="F141" s="34" t="s">
        <v>163</v>
      </c>
      <c r="G141" s="63">
        <f>G142</f>
        <v>10326.702499999999</v>
      </c>
    </row>
    <row r="142" spans="1:7" ht="30" x14ac:dyDescent="0.2">
      <c r="A142" s="58"/>
      <c r="B142" s="15" t="s">
        <v>7</v>
      </c>
      <c r="C142" s="62" t="s">
        <v>14</v>
      </c>
      <c r="D142" s="15" t="s">
        <v>166</v>
      </c>
      <c r="E142" s="15"/>
      <c r="F142" s="70" t="s">
        <v>165</v>
      </c>
      <c r="G142" s="63">
        <f>G143</f>
        <v>10326.702499999999</v>
      </c>
    </row>
    <row r="143" spans="1:7" ht="30" x14ac:dyDescent="0.2">
      <c r="A143" s="58"/>
      <c r="B143" s="15" t="s">
        <v>7</v>
      </c>
      <c r="C143" s="62" t="s">
        <v>14</v>
      </c>
      <c r="D143" s="15" t="s">
        <v>225</v>
      </c>
      <c r="E143" s="15"/>
      <c r="F143" s="70" t="s">
        <v>167</v>
      </c>
      <c r="G143" s="63">
        <f>G144+G146+G148+G150+G153+G155+G152</f>
        <v>10326.702499999999</v>
      </c>
    </row>
    <row r="144" spans="1:7" ht="75" x14ac:dyDescent="0.2">
      <c r="A144" s="58"/>
      <c r="B144" s="15" t="s">
        <v>7</v>
      </c>
      <c r="C144" s="62" t="s">
        <v>14</v>
      </c>
      <c r="D144" s="15" t="s">
        <v>226</v>
      </c>
      <c r="E144" s="15"/>
      <c r="F144" s="70" t="s">
        <v>49</v>
      </c>
      <c r="G144" s="63">
        <f>G145</f>
        <v>5477.7025000000003</v>
      </c>
    </row>
    <row r="145" spans="1:7" ht="30" x14ac:dyDescent="0.2">
      <c r="A145" s="58"/>
      <c r="B145" s="15" t="s">
        <v>7</v>
      </c>
      <c r="C145" s="62" t="s">
        <v>14</v>
      </c>
      <c r="D145" s="15" t="s">
        <v>226</v>
      </c>
      <c r="E145" s="15" t="s">
        <v>22</v>
      </c>
      <c r="F145" s="54" t="s">
        <v>204</v>
      </c>
      <c r="G145" s="63">
        <f>при.4!H163</f>
        <v>5477.7025000000003</v>
      </c>
    </row>
    <row r="146" spans="1:7" ht="75" hidden="1" x14ac:dyDescent="0.2">
      <c r="A146" s="58"/>
      <c r="B146" s="15" t="s">
        <v>7</v>
      </c>
      <c r="C146" s="62" t="s">
        <v>14</v>
      </c>
      <c r="D146" s="15" t="s">
        <v>168</v>
      </c>
      <c r="E146" s="15"/>
      <c r="F146" s="70" t="s">
        <v>49</v>
      </c>
      <c r="G146" s="63">
        <f>G147</f>
        <v>0</v>
      </c>
    </row>
    <row r="147" spans="1:7" ht="30" hidden="1" x14ac:dyDescent="0.2">
      <c r="A147" s="58"/>
      <c r="B147" s="15" t="s">
        <v>7</v>
      </c>
      <c r="C147" s="62" t="s">
        <v>14</v>
      </c>
      <c r="D147" s="15" t="s">
        <v>168</v>
      </c>
      <c r="E147" s="15" t="s">
        <v>22</v>
      </c>
      <c r="F147" s="54" t="s">
        <v>204</v>
      </c>
      <c r="G147" s="63">
        <f>при.4!H165</f>
        <v>0</v>
      </c>
    </row>
    <row r="148" spans="1:7" ht="45" hidden="1" x14ac:dyDescent="0.25">
      <c r="A148" s="58"/>
      <c r="B148" s="15" t="s">
        <v>7</v>
      </c>
      <c r="C148" s="62" t="s">
        <v>14</v>
      </c>
      <c r="D148" s="15" t="s">
        <v>198</v>
      </c>
      <c r="E148" s="15"/>
      <c r="F148" s="35" t="s">
        <v>196</v>
      </c>
      <c r="G148" s="63">
        <f>G149</f>
        <v>0</v>
      </c>
    </row>
    <row r="149" spans="1:7" ht="30" hidden="1" x14ac:dyDescent="0.2">
      <c r="A149" s="58"/>
      <c r="B149" s="15" t="s">
        <v>7</v>
      </c>
      <c r="C149" s="62" t="s">
        <v>14</v>
      </c>
      <c r="D149" s="15" t="s">
        <v>198</v>
      </c>
      <c r="E149" s="15" t="s">
        <v>22</v>
      </c>
      <c r="F149" s="54" t="s">
        <v>37</v>
      </c>
      <c r="G149" s="63">
        <f>при.4!H169</f>
        <v>0</v>
      </c>
    </row>
    <row r="150" spans="1:7" ht="45" hidden="1" x14ac:dyDescent="0.25">
      <c r="A150" s="58"/>
      <c r="B150" s="15" t="s">
        <v>7</v>
      </c>
      <c r="C150" s="62" t="s">
        <v>14</v>
      </c>
      <c r="D150" s="15" t="s">
        <v>236</v>
      </c>
      <c r="E150" s="15"/>
      <c r="F150" s="35" t="s">
        <v>196</v>
      </c>
      <c r="G150" s="63">
        <f>G151</f>
        <v>4849</v>
      </c>
    </row>
    <row r="151" spans="1:7" ht="30" hidden="1" x14ac:dyDescent="0.2">
      <c r="A151" s="58"/>
      <c r="B151" s="15" t="s">
        <v>7</v>
      </c>
      <c r="C151" s="62" t="s">
        <v>14</v>
      </c>
      <c r="D151" s="15" t="s">
        <v>236</v>
      </c>
      <c r="E151" s="15" t="s">
        <v>22</v>
      </c>
      <c r="F151" s="54" t="s">
        <v>37</v>
      </c>
      <c r="G151" s="63">
        <f>при.4!H171</f>
        <v>4849</v>
      </c>
    </row>
    <row r="152" spans="1:7" ht="75" hidden="1" x14ac:dyDescent="0.2">
      <c r="A152" s="58"/>
      <c r="B152" s="15" t="s">
        <v>7</v>
      </c>
      <c r="C152" s="62" t="s">
        <v>14</v>
      </c>
      <c r="D152" s="15" t="s">
        <v>238</v>
      </c>
      <c r="E152" s="15"/>
      <c r="F152" s="70" t="s">
        <v>49</v>
      </c>
      <c r="G152" s="63">
        <f>G153+G154</f>
        <v>0</v>
      </c>
    </row>
    <row r="153" spans="1:7" ht="15" hidden="1" x14ac:dyDescent="0.2">
      <c r="A153" s="58"/>
      <c r="B153" s="15" t="s">
        <v>7</v>
      </c>
      <c r="C153" s="62" t="s">
        <v>14</v>
      </c>
      <c r="D153" s="15" t="s">
        <v>239</v>
      </c>
      <c r="E153" s="15" t="s">
        <v>23</v>
      </c>
      <c r="F153" s="95" t="s">
        <v>38</v>
      </c>
      <c r="G153" s="63">
        <f>при.4!H173</f>
        <v>0</v>
      </c>
    </row>
    <row r="154" spans="1:7" ht="30" hidden="1" x14ac:dyDescent="0.2">
      <c r="A154" s="58"/>
      <c r="B154" s="15" t="s">
        <v>7</v>
      </c>
      <c r="C154" s="62" t="s">
        <v>14</v>
      </c>
      <c r="D154" s="15" t="s">
        <v>238</v>
      </c>
      <c r="E154" s="15" t="s">
        <v>22</v>
      </c>
      <c r="F154" s="54" t="s">
        <v>37</v>
      </c>
      <c r="G154" s="63">
        <f>при.4!H174</f>
        <v>0</v>
      </c>
    </row>
    <row r="155" spans="1:7" ht="75" hidden="1" x14ac:dyDescent="0.2">
      <c r="A155" s="58"/>
      <c r="B155" s="15" t="s">
        <v>7</v>
      </c>
      <c r="C155" s="62" t="s">
        <v>14</v>
      </c>
      <c r="D155" s="15" t="s">
        <v>216</v>
      </c>
      <c r="E155" s="15"/>
      <c r="F155" s="70" t="s">
        <v>49</v>
      </c>
      <c r="G155" s="63">
        <f>G156+G157</f>
        <v>0</v>
      </c>
    </row>
    <row r="156" spans="1:7" ht="15" hidden="1" x14ac:dyDescent="0.2">
      <c r="A156" s="58"/>
      <c r="B156" s="15" t="s">
        <v>7</v>
      </c>
      <c r="C156" s="62" t="s">
        <v>14</v>
      </c>
      <c r="D156" s="15" t="s">
        <v>216</v>
      </c>
      <c r="E156" s="15" t="s">
        <v>23</v>
      </c>
      <c r="F156" s="95" t="s">
        <v>38</v>
      </c>
      <c r="G156" s="63">
        <f>при.4!H176</f>
        <v>0</v>
      </c>
    </row>
    <row r="157" spans="1:7" ht="30" hidden="1" x14ac:dyDescent="0.2">
      <c r="A157" s="58"/>
      <c r="B157" s="15" t="s">
        <v>7</v>
      </c>
      <c r="C157" s="62" t="s">
        <v>14</v>
      </c>
      <c r="D157" s="15" t="s">
        <v>216</v>
      </c>
      <c r="E157" s="15" t="s">
        <v>22</v>
      </c>
      <c r="F157" s="54" t="s">
        <v>37</v>
      </c>
      <c r="G157" s="63"/>
    </row>
    <row r="158" spans="1:7" ht="28.5" x14ac:dyDescent="0.2">
      <c r="A158" s="58"/>
      <c r="B158" s="15" t="s">
        <v>7</v>
      </c>
      <c r="C158" s="62" t="s">
        <v>7</v>
      </c>
      <c r="D158" s="15"/>
      <c r="E158" s="15"/>
      <c r="F158" s="48" t="s">
        <v>51</v>
      </c>
      <c r="G158" s="63">
        <f>G159</f>
        <v>9716.1699999999983</v>
      </c>
    </row>
    <row r="159" spans="1:7" ht="71.25" customHeight="1" x14ac:dyDescent="0.2">
      <c r="A159" s="58"/>
      <c r="B159" s="15" t="s">
        <v>7</v>
      </c>
      <c r="C159" s="62" t="s">
        <v>7</v>
      </c>
      <c r="D159" s="15" t="s">
        <v>107</v>
      </c>
      <c r="E159" s="15"/>
      <c r="F159" s="34" t="s">
        <v>405</v>
      </c>
      <c r="G159" s="63">
        <f>G160+G171</f>
        <v>9716.1699999999983</v>
      </c>
    </row>
    <row r="160" spans="1:7" ht="30" x14ac:dyDescent="0.2">
      <c r="A160" s="58"/>
      <c r="B160" s="15" t="s">
        <v>7</v>
      </c>
      <c r="C160" s="62" t="s">
        <v>7</v>
      </c>
      <c r="D160" s="15" t="s">
        <v>108</v>
      </c>
      <c r="E160" s="15"/>
      <c r="F160" s="70" t="s">
        <v>72</v>
      </c>
      <c r="G160" s="63">
        <f>G161</f>
        <v>8116.1699999999992</v>
      </c>
    </row>
    <row r="161" spans="1:7" ht="47.25" customHeight="1" x14ac:dyDescent="0.2">
      <c r="A161" s="58"/>
      <c r="B161" s="15" t="s">
        <v>7</v>
      </c>
      <c r="C161" s="62" t="s">
        <v>7</v>
      </c>
      <c r="D161" s="15" t="s">
        <v>227</v>
      </c>
      <c r="E161" s="15"/>
      <c r="F161" s="70" t="s">
        <v>121</v>
      </c>
      <c r="G161" s="63">
        <f>G162+G166+G169</f>
        <v>8116.1699999999992</v>
      </c>
    </row>
    <row r="162" spans="1:7" ht="90" x14ac:dyDescent="0.2">
      <c r="A162" s="58"/>
      <c r="B162" s="15" t="s">
        <v>7</v>
      </c>
      <c r="C162" s="62" t="s">
        <v>7</v>
      </c>
      <c r="D162" s="15" t="s">
        <v>235</v>
      </c>
      <c r="E162" s="15"/>
      <c r="F162" s="70" t="s">
        <v>411</v>
      </c>
      <c r="G162" s="63">
        <f>G163</f>
        <v>162.32400000000001</v>
      </c>
    </row>
    <row r="163" spans="1:7" ht="15" x14ac:dyDescent="0.2">
      <c r="A163" s="58"/>
      <c r="B163" s="15" t="s">
        <v>7</v>
      </c>
      <c r="C163" s="62" t="s">
        <v>7</v>
      </c>
      <c r="D163" s="15" t="s">
        <v>235</v>
      </c>
      <c r="E163" s="15" t="s">
        <v>23</v>
      </c>
      <c r="F163" s="95" t="s">
        <v>38</v>
      </c>
      <c r="G163" s="63">
        <f>при.4!H189</f>
        <v>162.32400000000001</v>
      </c>
    </row>
    <row r="164" spans="1:7" ht="45" hidden="1" x14ac:dyDescent="0.2">
      <c r="A164" s="58"/>
      <c r="B164" s="15" t="s">
        <v>7</v>
      </c>
      <c r="C164" s="62" t="s">
        <v>7</v>
      </c>
      <c r="D164" s="15" t="s">
        <v>130</v>
      </c>
      <c r="E164" s="15"/>
      <c r="F164" s="54" t="s">
        <v>123</v>
      </c>
      <c r="G164" s="63">
        <f>G165</f>
        <v>0</v>
      </c>
    </row>
    <row r="165" spans="1:7" ht="45" hidden="1" x14ac:dyDescent="0.2">
      <c r="A165" s="58"/>
      <c r="B165" s="15" t="s">
        <v>7</v>
      </c>
      <c r="C165" s="62" t="s">
        <v>7</v>
      </c>
      <c r="D165" s="15" t="s">
        <v>130</v>
      </c>
      <c r="E165" s="15" t="s">
        <v>23</v>
      </c>
      <c r="F165" s="54" t="s">
        <v>123</v>
      </c>
      <c r="G165" s="63"/>
    </row>
    <row r="166" spans="1:7" ht="90" x14ac:dyDescent="0.2">
      <c r="A166" s="58"/>
      <c r="B166" s="15" t="s">
        <v>7</v>
      </c>
      <c r="C166" s="62" t="s">
        <v>7</v>
      </c>
      <c r="D166" s="15" t="s">
        <v>409</v>
      </c>
      <c r="E166" s="15"/>
      <c r="F166" s="70" t="s">
        <v>218</v>
      </c>
      <c r="G166" s="63">
        <f>G168</f>
        <v>7953.8459999999995</v>
      </c>
    </row>
    <row r="167" spans="1:7" ht="36" hidden="1" customHeight="1" x14ac:dyDescent="0.2">
      <c r="A167" s="58"/>
      <c r="B167" s="15" t="s">
        <v>7</v>
      </c>
      <c r="C167" s="62" t="s">
        <v>7</v>
      </c>
      <c r="D167" s="15" t="s">
        <v>109</v>
      </c>
      <c r="E167" s="15"/>
      <c r="F167" s="54" t="s">
        <v>123</v>
      </c>
      <c r="G167" s="63"/>
    </row>
    <row r="168" spans="1:7" ht="15" x14ac:dyDescent="0.2">
      <c r="A168" s="58"/>
      <c r="B168" s="15" t="s">
        <v>7</v>
      </c>
      <c r="C168" s="62" t="s">
        <v>7</v>
      </c>
      <c r="D168" s="15" t="s">
        <v>409</v>
      </c>
      <c r="E168" s="15" t="s">
        <v>23</v>
      </c>
      <c r="F168" s="95" t="s">
        <v>38</v>
      </c>
      <c r="G168" s="63">
        <f>при.4!H191</f>
        <v>7953.8459999999995</v>
      </c>
    </row>
    <row r="169" spans="1:7" ht="45" hidden="1" x14ac:dyDescent="0.25">
      <c r="A169" s="58"/>
      <c r="B169" s="15" t="s">
        <v>7</v>
      </c>
      <c r="C169" s="62" t="s">
        <v>7</v>
      </c>
      <c r="D169" s="15" t="s">
        <v>197</v>
      </c>
      <c r="E169" s="15"/>
      <c r="F169" s="35" t="s">
        <v>196</v>
      </c>
      <c r="G169" s="63">
        <f>G170</f>
        <v>0</v>
      </c>
    </row>
    <row r="170" spans="1:7" ht="15" hidden="1" x14ac:dyDescent="0.2">
      <c r="A170" s="58"/>
      <c r="B170" s="15" t="s">
        <v>7</v>
      </c>
      <c r="C170" s="62" t="s">
        <v>7</v>
      </c>
      <c r="D170" s="15" t="s">
        <v>197</v>
      </c>
      <c r="E170" s="15" t="s">
        <v>23</v>
      </c>
      <c r="F170" s="95" t="s">
        <v>38</v>
      </c>
      <c r="G170" s="63"/>
    </row>
    <row r="171" spans="1:7" ht="30" x14ac:dyDescent="0.2">
      <c r="A171" s="58"/>
      <c r="B171" s="15" t="s">
        <v>7</v>
      </c>
      <c r="C171" s="62" t="s">
        <v>7</v>
      </c>
      <c r="D171" s="15" t="s">
        <v>212</v>
      </c>
      <c r="E171" s="15"/>
      <c r="F171" s="70" t="s">
        <v>194</v>
      </c>
      <c r="G171" s="63">
        <f>G172</f>
        <v>1600</v>
      </c>
    </row>
    <row r="172" spans="1:7" ht="45" x14ac:dyDescent="0.2">
      <c r="A172" s="58"/>
      <c r="B172" s="15" t="s">
        <v>7</v>
      </c>
      <c r="C172" s="62" t="s">
        <v>7</v>
      </c>
      <c r="D172" s="15" t="s">
        <v>212</v>
      </c>
      <c r="E172" s="15"/>
      <c r="F172" s="70" t="s">
        <v>129</v>
      </c>
      <c r="G172" s="63">
        <f>G173+G175</f>
        <v>1600</v>
      </c>
    </row>
    <row r="173" spans="1:7" ht="75" x14ac:dyDescent="0.2">
      <c r="A173" s="58"/>
      <c r="B173" s="15" t="s">
        <v>7</v>
      </c>
      <c r="C173" s="62" t="s">
        <v>7</v>
      </c>
      <c r="D173" s="15" t="s">
        <v>213</v>
      </c>
      <c r="E173" s="15"/>
      <c r="F173" s="70" t="s">
        <v>49</v>
      </c>
      <c r="G173" s="63">
        <f>G174</f>
        <v>1600</v>
      </c>
    </row>
    <row r="174" spans="1:7" ht="15" x14ac:dyDescent="0.2">
      <c r="A174" s="58"/>
      <c r="B174" s="15" t="s">
        <v>7</v>
      </c>
      <c r="C174" s="62" t="s">
        <v>7</v>
      </c>
      <c r="D174" s="15" t="s">
        <v>213</v>
      </c>
      <c r="E174" s="15" t="s">
        <v>23</v>
      </c>
      <c r="F174" s="95" t="s">
        <v>38</v>
      </c>
      <c r="G174" s="63">
        <f>при.4!H197</f>
        <v>1600</v>
      </c>
    </row>
    <row r="175" spans="1:7" ht="75" hidden="1" x14ac:dyDescent="0.2">
      <c r="A175" s="58"/>
      <c r="B175" s="15" t="s">
        <v>7</v>
      </c>
      <c r="C175" s="62" t="s">
        <v>7</v>
      </c>
      <c r="D175" s="15" t="s">
        <v>214</v>
      </c>
      <c r="E175" s="15"/>
      <c r="F175" s="70" t="s">
        <v>49</v>
      </c>
      <c r="G175" s="63">
        <f>G176</f>
        <v>0</v>
      </c>
    </row>
    <row r="176" spans="1:7" ht="28.5" hidden="1" customHeight="1" x14ac:dyDescent="0.2">
      <c r="A176" s="58"/>
      <c r="B176" s="15" t="s">
        <v>7</v>
      </c>
      <c r="C176" s="62" t="s">
        <v>7</v>
      </c>
      <c r="D176" s="15" t="s">
        <v>214</v>
      </c>
      <c r="E176" s="15" t="s">
        <v>23</v>
      </c>
      <c r="F176" s="95" t="s">
        <v>38</v>
      </c>
      <c r="G176" s="63"/>
    </row>
    <row r="177" spans="1:7" ht="36.75" hidden="1" customHeight="1" x14ac:dyDescent="0.2">
      <c r="A177" s="58"/>
      <c r="B177" s="15" t="s">
        <v>52</v>
      </c>
      <c r="C177" s="62" t="s">
        <v>7</v>
      </c>
      <c r="D177" s="24" t="s">
        <v>138</v>
      </c>
      <c r="E177" s="15"/>
      <c r="F177" s="55" t="s">
        <v>140</v>
      </c>
      <c r="G177" s="63">
        <f>G178</f>
        <v>0</v>
      </c>
    </row>
    <row r="178" spans="1:7" ht="45" hidden="1" x14ac:dyDescent="0.2">
      <c r="A178" s="58"/>
      <c r="B178" s="15" t="s">
        <v>52</v>
      </c>
      <c r="C178" s="62" t="s">
        <v>7</v>
      </c>
      <c r="D178" s="24" t="s">
        <v>105</v>
      </c>
      <c r="E178" s="15"/>
      <c r="F178" s="55" t="s">
        <v>178</v>
      </c>
      <c r="G178" s="63">
        <f>G179</f>
        <v>0</v>
      </c>
    </row>
    <row r="179" spans="1:7" ht="51" hidden="1" customHeight="1" x14ac:dyDescent="0.2">
      <c r="A179" s="58"/>
      <c r="B179" s="15" t="s">
        <v>52</v>
      </c>
      <c r="C179" s="62" t="s">
        <v>7</v>
      </c>
      <c r="D179" s="24" t="s">
        <v>105</v>
      </c>
      <c r="E179" s="15"/>
      <c r="F179" s="55" t="s">
        <v>133</v>
      </c>
      <c r="G179" s="63">
        <f>G182+G184</f>
        <v>0</v>
      </c>
    </row>
    <row r="180" spans="1:7" ht="75" hidden="1" x14ac:dyDescent="0.2">
      <c r="A180" s="58"/>
      <c r="B180" s="15" t="s">
        <v>52</v>
      </c>
      <c r="C180" s="62" t="s">
        <v>7</v>
      </c>
      <c r="D180" s="24" t="s">
        <v>100</v>
      </c>
      <c r="E180" s="15"/>
      <c r="F180" s="49" t="s">
        <v>49</v>
      </c>
      <c r="G180" s="63">
        <f>G181</f>
        <v>0</v>
      </c>
    </row>
    <row r="181" spans="1:7" ht="30" hidden="1" x14ac:dyDescent="0.2">
      <c r="A181" s="58"/>
      <c r="B181" s="15" t="s">
        <v>52</v>
      </c>
      <c r="C181" s="62" t="s">
        <v>7</v>
      </c>
      <c r="D181" s="15" t="s">
        <v>100</v>
      </c>
      <c r="E181" s="15" t="s">
        <v>22</v>
      </c>
      <c r="F181" s="16" t="s">
        <v>37</v>
      </c>
      <c r="G181" s="63"/>
    </row>
    <row r="182" spans="1:7" ht="75" hidden="1" x14ac:dyDescent="0.2">
      <c r="A182" s="58"/>
      <c r="B182" s="15" t="s">
        <v>52</v>
      </c>
      <c r="C182" s="62" t="s">
        <v>7</v>
      </c>
      <c r="D182" s="15" t="s">
        <v>172</v>
      </c>
      <c r="E182" s="15"/>
      <c r="F182" s="49" t="s">
        <v>49</v>
      </c>
      <c r="G182" s="63">
        <f>G183</f>
        <v>0</v>
      </c>
    </row>
    <row r="183" spans="1:7" ht="30" hidden="1" x14ac:dyDescent="0.2">
      <c r="A183" s="58"/>
      <c r="B183" s="15" t="s">
        <v>52</v>
      </c>
      <c r="C183" s="62" t="s">
        <v>7</v>
      </c>
      <c r="D183" s="15" t="s">
        <v>172</v>
      </c>
      <c r="E183" s="15" t="s">
        <v>22</v>
      </c>
      <c r="F183" s="54" t="s">
        <v>204</v>
      </c>
      <c r="G183" s="63">
        <f>при.4!H214</f>
        <v>0</v>
      </c>
    </row>
    <row r="184" spans="1:7" ht="75" hidden="1" x14ac:dyDescent="0.2">
      <c r="A184" s="58"/>
      <c r="B184" s="15" t="s">
        <v>52</v>
      </c>
      <c r="C184" s="62" t="s">
        <v>7</v>
      </c>
      <c r="D184" s="15" t="s">
        <v>100</v>
      </c>
      <c r="E184" s="15"/>
      <c r="F184" s="49" t="s">
        <v>49</v>
      </c>
      <c r="G184" s="63">
        <f>G185</f>
        <v>0</v>
      </c>
    </row>
    <row r="185" spans="1:7" ht="30" hidden="1" x14ac:dyDescent="0.2">
      <c r="A185" s="58"/>
      <c r="B185" s="15" t="s">
        <v>52</v>
      </c>
      <c r="C185" s="62" t="s">
        <v>7</v>
      </c>
      <c r="D185" s="15" t="s">
        <v>100</v>
      </c>
      <c r="E185" s="15" t="s">
        <v>22</v>
      </c>
      <c r="F185" s="16" t="s">
        <v>37</v>
      </c>
      <c r="G185" s="63">
        <f>при.4!H216</f>
        <v>0</v>
      </c>
    </row>
    <row r="186" spans="1:7" ht="15" x14ac:dyDescent="0.2">
      <c r="A186" s="4" t="s">
        <v>400</v>
      </c>
      <c r="B186" s="58" t="s">
        <v>13</v>
      </c>
      <c r="C186" s="58"/>
      <c r="D186" s="58"/>
      <c r="E186" s="15"/>
      <c r="F186" s="64" t="s">
        <v>54</v>
      </c>
      <c r="G186" s="19">
        <f>G187+G193</f>
        <v>9027.5505499999999</v>
      </c>
    </row>
    <row r="187" spans="1:7" ht="15" x14ac:dyDescent="0.2">
      <c r="A187" s="8"/>
      <c r="B187" s="24" t="s">
        <v>13</v>
      </c>
      <c r="C187" s="8" t="s">
        <v>4</v>
      </c>
      <c r="D187" s="8"/>
      <c r="E187" s="24"/>
      <c r="F187" s="21" t="s">
        <v>12</v>
      </c>
      <c r="G187" s="10">
        <f>G188</f>
        <v>8863.5505499999999</v>
      </c>
    </row>
    <row r="188" spans="1:7" ht="15" x14ac:dyDescent="0.2">
      <c r="A188" s="8"/>
      <c r="B188" s="24" t="s">
        <v>13</v>
      </c>
      <c r="C188" s="24" t="s">
        <v>4</v>
      </c>
      <c r="D188" s="24" t="s">
        <v>79</v>
      </c>
      <c r="E188" s="24"/>
      <c r="F188" s="25" t="s">
        <v>33</v>
      </c>
      <c r="G188" s="10">
        <f>G189</f>
        <v>8863.5505499999999</v>
      </c>
    </row>
    <row r="189" spans="1:7" ht="15" x14ac:dyDescent="0.2">
      <c r="A189" s="8"/>
      <c r="B189" s="24" t="s">
        <v>13</v>
      </c>
      <c r="C189" s="24" t="s">
        <v>4</v>
      </c>
      <c r="D189" s="24" t="s">
        <v>79</v>
      </c>
      <c r="E189" s="24"/>
      <c r="F189" s="25" t="s">
        <v>33</v>
      </c>
      <c r="G189" s="10">
        <f>G190</f>
        <v>8863.5505499999999</v>
      </c>
    </row>
    <row r="190" spans="1:7" ht="15" x14ac:dyDescent="0.2">
      <c r="A190" s="8"/>
      <c r="B190" s="24" t="s">
        <v>13</v>
      </c>
      <c r="C190" s="24" t="s">
        <v>4</v>
      </c>
      <c r="D190" s="24" t="s">
        <v>79</v>
      </c>
      <c r="E190" s="24"/>
      <c r="F190" s="25" t="s">
        <v>33</v>
      </c>
      <c r="G190" s="10">
        <f>G191</f>
        <v>8863.5505499999999</v>
      </c>
    </row>
    <row r="191" spans="1:7" ht="60" x14ac:dyDescent="0.2">
      <c r="A191" s="8"/>
      <c r="B191" s="24" t="s">
        <v>13</v>
      </c>
      <c r="C191" s="24" t="s">
        <v>4</v>
      </c>
      <c r="D191" s="24" t="s">
        <v>92</v>
      </c>
      <c r="E191" s="24"/>
      <c r="F191" s="25" t="s">
        <v>55</v>
      </c>
      <c r="G191" s="10">
        <f>G192</f>
        <v>8863.5505499999999</v>
      </c>
    </row>
    <row r="192" spans="1:7" ht="36" customHeight="1" x14ac:dyDescent="0.25">
      <c r="A192" s="8"/>
      <c r="B192" s="24" t="s">
        <v>13</v>
      </c>
      <c r="C192" s="24" t="s">
        <v>4</v>
      </c>
      <c r="D192" s="24" t="s">
        <v>92</v>
      </c>
      <c r="E192" s="8" t="s">
        <v>67</v>
      </c>
      <c r="F192" s="94" t="s">
        <v>179</v>
      </c>
      <c r="G192" s="10">
        <f>при.4!H223</f>
        <v>8863.5505499999999</v>
      </c>
    </row>
    <row r="193" spans="1:7" ht="29.25" customHeight="1" x14ac:dyDescent="0.2">
      <c r="A193" s="8"/>
      <c r="B193" s="24" t="s">
        <v>13</v>
      </c>
      <c r="C193" s="90" t="s">
        <v>20</v>
      </c>
      <c r="D193" s="90"/>
      <c r="E193" s="8"/>
      <c r="F193" s="33" t="s">
        <v>146</v>
      </c>
      <c r="G193" s="10">
        <f>G194+G201</f>
        <v>164</v>
      </c>
    </row>
    <row r="194" spans="1:7" ht="54.75" customHeight="1" x14ac:dyDescent="0.2">
      <c r="A194" s="58"/>
      <c r="B194" s="15" t="s">
        <v>13</v>
      </c>
      <c r="C194" s="62" t="s">
        <v>20</v>
      </c>
      <c r="D194" s="65" t="s">
        <v>149</v>
      </c>
      <c r="E194" s="15"/>
      <c r="F194" s="16" t="s">
        <v>406</v>
      </c>
      <c r="G194" s="63">
        <f>G195</f>
        <v>164</v>
      </c>
    </row>
    <row r="195" spans="1:7" ht="60" x14ac:dyDescent="0.25">
      <c r="A195" s="58"/>
      <c r="B195" s="15" t="s">
        <v>13</v>
      </c>
      <c r="C195" s="62" t="s">
        <v>20</v>
      </c>
      <c r="D195" s="65" t="s">
        <v>106</v>
      </c>
      <c r="E195" s="15"/>
      <c r="F195" s="66" t="s">
        <v>177</v>
      </c>
      <c r="G195" s="63">
        <f>G196</f>
        <v>164</v>
      </c>
    </row>
    <row r="196" spans="1:7" ht="60" x14ac:dyDescent="0.25">
      <c r="A196" s="58"/>
      <c r="B196" s="15" t="s">
        <v>13</v>
      </c>
      <c r="C196" s="62" t="s">
        <v>20</v>
      </c>
      <c r="D196" s="65" t="s">
        <v>228</v>
      </c>
      <c r="E196" s="15"/>
      <c r="F196" s="66" t="s">
        <v>141</v>
      </c>
      <c r="G196" s="63">
        <f>G199</f>
        <v>164</v>
      </c>
    </row>
    <row r="197" spans="1:7" ht="75" hidden="1" x14ac:dyDescent="0.2">
      <c r="A197" s="58"/>
      <c r="B197" s="15" t="s">
        <v>13</v>
      </c>
      <c r="C197" s="62" t="s">
        <v>20</v>
      </c>
      <c r="D197" s="65" t="s">
        <v>173</v>
      </c>
      <c r="E197" s="15"/>
      <c r="F197" s="49" t="s">
        <v>49</v>
      </c>
      <c r="G197" s="63">
        <f>G198</f>
        <v>0</v>
      </c>
    </row>
    <row r="198" spans="1:7" ht="36.75" hidden="1" customHeight="1" x14ac:dyDescent="0.25">
      <c r="A198" s="58"/>
      <c r="B198" s="15" t="s">
        <v>13</v>
      </c>
      <c r="C198" s="62" t="s">
        <v>20</v>
      </c>
      <c r="D198" s="65" t="s">
        <v>173</v>
      </c>
      <c r="E198" s="15" t="s">
        <v>67</v>
      </c>
      <c r="F198" s="94" t="s">
        <v>179</v>
      </c>
      <c r="G198" s="63">
        <f>при.4!H229</f>
        <v>0</v>
      </c>
    </row>
    <row r="199" spans="1:7" ht="43.5" customHeight="1" x14ac:dyDescent="0.2">
      <c r="A199" s="58"/>
      <c r="B199" s="15" t="s">
        <v>13</v>
      </c>
      <c r="C199" s="62" t="s">
        <v>20</v>
      </c>
      <c r="D199" s="65" t="s">
        <v>229</v>
      </c>
      <c r="E199" s="15"/>
      <c r="F199" s="49" t="s">
        <v>49</v>
      </c>
      <c r="G199" s="63">
        <f>G200</f>
        <v>164</v>
      </c>
    </row>
    <row r="200" spans="1:7" ht="36.75" customHeight="1" x14ac:dyDescent="0.25">
      <c r="A200" s="58"/>
      <c r="B200" s="15" t="s">
        <v>13</v>
      </c>
      <c r="C200" s="62" t="s">
        <v>20</v>
      </c>
      <c r="D200" s="65" t="s">
        <v>229</v>
      </c>
      <c r="E200" s="15" t="s">
        <v>67</v>
      </c>
      <c r="F200" s="94" t="s">
        <v>179</v>
      </c>
      <c r="G200" s="63">
        <f>при.4!H231</f>
        <v>164</v>
      </c>
    </row>
    <row r="201" spans="1:7" ht="36.75" hidden="1" customHeight="1" x14ac:dyDescent="0.2">
      <c r="A201" s="58"/>
      <c r="B201" s="15" t="s">
        <v>13</v>
      </c>
      <c r="C201" s="62" t="s">
        <v>20</v>
      </c>
      <c r="D201" s="65" t="s">
        <v>184</v>
      </c>
      <c r="E201" s="15"/>
      <c r="F201" s="75" t="s">
        <v>408</v>
      </c>
      <c r="G201" s="63">
        <f>G202</f>
        <v>0</v>
      </c>
    </row>
    <row r="202" spans="1:7" ht="30" hidden="1" customHeight="1" x14ac:dyDescent="0.25">
      <c r="A202" s="58"/>
      <c r="B202" s="15" t="s">
        <v>13</v>
      </c>
      <c r="C202" s="62" t="s">
        <v>20</v>
      </c>
      <c r="D202" s="65" t="s">
        <v>183</v>
      </c>
      <c r="E202" s="15"/>
      <c r="F202" s="41" t="s">
        <v>180</v>
      </c>
      <c r="G202" s="63">
        <f>G203</f>
        <v>0</v>
      </c>
    </row>
    <row r="203" spans="1:7" ht="36.75" hidden="1" customHeight="1" x14ac:dyDescent="0.25">
      <c r="A203" s="58"/>
      <c r="B203" s="15" t="s">
        <v>13</v>
      </c>
      <c r="C203" s="62" t="s">
        <v>20</v>
      </c>
      <c r="D203" s="65" t="s">
        <v>183</v>
      </c>
      <c r="E203" s="15"/>
      <c r="F203" s="96" t="s">
        <v>181</v>
      </c>
      <c r="G203" s="63">
        <f>G204+G206</f>
        <v>0</v>
      </c>
    </row>
    <row r="204" spans="1:7" ht="78" hidden="1" customHeight="1" x14ac:dyDescent="0.2">
      <c r="A204" s="58"/>
      <c r="B204" s="15" t="s">
        <v>13</v>
      </c>
      <c r="C204" s="62" t="s">
        <v>20</v>
      </c>
      <c r="D204" s="65" t="s">
        <v>182</v>
      </c>
      <c r="E204" s="15"/>
      <c r="F204" s="70" t="s">
        <v>49</v>
      </c>
      <c r="G204" s="63">
        <f>G205</f>
        <v>0</v>
      </c>
    </row>
    <row r="205" spans="1:7" ht="33" hidden="1" customHeight="1" x14ac:dyDescent="0.25">
      <c r="A205" s="58"/>
      <c r="B205" s="15" t="s">
        <v>13</v>
      </c>
      <c r="C205" s="62" t="s">
        <v>20</v>
      </c>
      <c r="D205" s="65" t="s">
        <v>182</v>
      </c>
      <c r="E205" s="15" t="s">
        <v>67</v>
      </c>
      <c r="F205" s="94" t="s">
        <v>179</v>
      </c>
      <c r="G205" s="63">
        <f>при.4!H236</f>
        <v>0</v>
      </c>
    </row>
    <row r="206" spans="1:7" ht="75" hidden="1" customHeight="1" x14ac:dyDescent="0.2">
      <c r="A206" s="58"/>
      <c r="B206" s="15" t="s">
        <v>13</v>
      </c>
      <c r="C206" s="62" t="s">
        <v>20</v>
      </c>
      <c r="D206" s="65" t="s">
        <v>237</v>
      </c>
      <c r="E206" s="15"/>
      <c r="F206" s="70" t="s">
        <v>49</v>
      </c>
      <c r="G206" s="63">
        <f>G207</f>
        <v>0</v>
      </c>
    </row>
    <row r="207" spans="1:7" ht="30.75" hidden="1" customHeight="1" x14ac:dyDescent="0.25">
      <c r="A207" s="58"/>
      <c r="B207" s="15" t="s">
        <v>13</v>
      </c>
      <c r="C207" s="62" t="s">
        <v>20</v>
      </c>
      <c r="D207" s="65" t="s">
        <v>237</v>
      </c>
      <c r="E207" s="15" t="s">
        <v>67</v>
      </c>
      <c r="F207" s="94" t="s">
        <v>179</v>
      </c>
      <c r="G207" s="63">
        <f>при.4!H238</f>
        <v>0</v>
      </c>
    </row>
    <row r="208" spans="1:7" ht="16.5" customHeight="1" x14ac:dyDescent="0.2">
      <c r="A208" s="58"/>
      <c r="B208" s="50" t="s">
        <v>187</v>
      </c>
      <c r="C208" s="50" t="s">
        <v>95</v>
      </c>
      <c r="D208" s="58"/>
      <c r="E208" s="15"/>
      <c r="F208" s="75" t="s">
        <v>186</v>
      </c>
      <c r="G208" s="44">
        <f>G209</f>
        <v>261.44</v>
      </c>
    </row>
    <row r="209" spans="1:7" ht="16.5" customHeight="1" x14ac:dyDescent="0.25">
      <c r="A209" s="58"/>
      <c r="B209" s="46" t="s">
        <v>187</v>
      </c>
      <c r="C209" s="46" t="s">
        <v>52</v>
      </c>
      <c r="D209" s="15"/>
      <c r="E209" s="15"/>
      <c r="F209" s="54" t="s">
        <v>188</v>
      </c>
      <c r="G209" s="47">
        <f>G210</f>
        <v>261.44</v>
      </c>
    </row>
    <row r="210" spans="1:7" ht="15.75" customHeight="1" x14ac:dyDescent="0.25">
      <c r="A210" s="58"/>
      <c r="B210" s="46" t="s">
        <v>187</v>
      </c>
      <c r="C210" s="46" t="s">
        <v>52</v>
      </c>
      <c r="D210" s="15" t="s">
        <v>79</v>
      </c>
      <c r="E210" s="15"/>
      <c r="F210" s="78" t="s">
        <v>33</v>
      </c>
      <c r="G210" s="47">
        <f>G211</f>
        <v>261.44</v>
      </c>
    </row>
    <row r="211" spans="1:7" ht="17.25" customHeight="1" x14ac:dyDescent="0.25">
      <c r="A211" s="58"/>
      <c r="B211" s="46" t="s">
        <v>187</v>
      </c>
      <c r="C211" s="46" t="s">
        <v>52</v>
      </c>
      <c r="D211" s="15" t="s">
        <v>79</v>
      </c>
      <c r="E211" s="15"/>
      <c r="F211" s="78" t="s">
        <v>33</v>
      </c>
      <c r="G211" s="47">
        <f>G213</f>
        <v>261.44</v>
      </c>
    </row>
    <row r="212" spans="1:7" ht="17.25" customHeight="1" x14ac:dyDescent="0.25">
      <c r="A212" s="58"/>
      <c r="B212" s="46" t="s">
        <v>187</v>
      </c>
      <c r="C212" s="46" t="s">
        <v>52</v>
      </c>
      <c r="D212" s="15" t="s">
        <v>79</v>
      </c>
      <c r="E212" s="15"/>
      <c r="F212" s="78" t="s">
        <v>33</v>
      </c>
      <c r="G212" s="47">
        <f>G213</f>
        <v>261.44</v>
      </c>
    </row>
    <row r="213" spans="1:7" ht="42.75" customHeight="1" x14ac:dyDescent="0.25">
      <c r="A213" s="58"/>
      <c r="B213" s="46" t="s">
        <v>187</v>
      </c>
      <c r="C213" s="46" t="s">
        <v>52</v>
      </c>
      <c r="D213" s="15" t="s">
        <v>83</v>
      </c>
      <c r="E213" s="15"/>
      <c r="F213" s="35" t="s">
        <v>144</v>
      </c>
      <c r="G213" s="47">
        <f>G214</f>
        <v>261.44</v>
      </c>
    </row>
    <row r="214" spans="1:7" ht="28.5" customHeight="1" x14ac:dyDescent="0.25">
      <c r="A214" s="58"/>
      <c r="B214" s="46" t="s">
        <v>187</v>
      </c>
      <c r="C214" s="46" t="s">
        <v>52</v>
      </c>
      <c r="D214" s="15" t="s">
        <v>83</v>
      </c>
      <c r="E214" s="15" t="s">
        <v>170</v>
      </c>
      <c r="F214" s="97" t="s">
        <v>189</v>
      </c>
      <c r="G214" s="47">
        <f>при.4!H245</f>
        <v>261.44</v>
      </c>
    </row>
    <row r="215" spans="1:7" ht="18" customHeight="1" x14ac:dyDescent="0.2">
      <c r="A215" s="58" t="s">
        <v>413</v>
      </c>
      <c r="B215" s="50" t="s">
        <v>40</v>
      </c>
      <c r="C215" s="50" t="s">
        <v>95</v>
      </c>
      <c r="D215" s="58"/>
      <c r="E215" s="58"/>
      <c r="F215" s="103" t="s">
        <v>205</v>
      </c>
      <c r="G215" s="44">
        <f t="shared" ref="G215:G220" si="0">G216</f>
        <v>50</v>
      </c>
    </row>
    <row r="216" spans="1:7" ht="28.5" customHeight="1" x14ac:dyDescent="0.25">
      <c r="A216" s="58"/>
      <c r="B216" s="46" t="s">
        <v>40</v>
      </c>
      <c r="C216" s="46" t="s">
        <v>7</v>
      </c>
      <c r="D216" s="15"/>
      <c r="E216" s="15"/>
      <c r="F216" s="104" t="s">
        <v>206</v>
      </c>
      <c r="G216" s="47">
        <f t="shared" si="0"/>
        <v>50</v>
      </c>
    </row>
    <row r="217" spans="1:7" ht="44.25" customHeight="1" x14ac:dyDescent="0.25">
      <c r="A217" s="58"/>
      <c r="B217" s="46" t="s">
        <v>40</v>
      </c>
      <c r="C217" s="46" t="s">
        <v>7</v>
      </c>
      <c r="D217" s="15" t="s">
        <v>138</v>
      </c>
      <c r="E217" s="15"/>
      <c r="F217" s="105" t="s">
        <v>407</v>
      </c>
      <c r="G217" s="47">
        <f t="shared" si="0"/>
        <v>50</v>
      </c>
    </row>
    <row r="218" spans="1:7" ht="47.25" customHeight="1" x14ac:dyDescent="0.25">
      <c r="A218" s="58"/>
      <c r="B218" s="46" t="s">
        <v>40</v>
      </c>
      <c r="C218" s="46" t="s">
        <v>7</v>
      </c>
      <c r="D218" s="15" t="s">
        <v>105</v>
      </c>
      <c r="E218" s="15"/>
      <c r="F218" s="106" t="s">
        <v>207</v>
      </c>
      <c r="G218" s="47">
        <f t="shared" si="0"/>
        <v>50</v>
      </c>
    </row>
    <row r="219" spans="1:7" ht="43.5" customHeight="1" x14ac:dyDescent="0.25">
      <c r="A219" s="58"/>
      <c r="B219" s="46" t="s">
        <v>40</v>
      </c>
      <c r="C219" s="46" t="s">
        <v>7</v>
      </c>
      <c r="D219" s="15" t="s">
        <v>230</v>
      </c>
      <c r="E219" s="15"/>
      <c r="F219" s="107" t="s">
        <v>208</v>
      </c>
      <c r="G219" s="47">
        <f>G220+G222</f>
        <v>50</v>
      </c>
    </row>
    <row r="220" spans="1:7" ht="77.25" hidden="1" customHeight="1" x14ac:dyDescent="0.25">
      <c r="A220" s="58"/>
      <c r="B220" s="46" t="s">
        <v>40</v>
      </c>
      <c r="C220" s="46" t="s">
        <v>7</v>
      </c>
      <c r="D220" s="15" t="s">
        <v>172</v>
      </c>
      <c r="E220" s="15"/>
      <c r="F220" s="70" t="s">
        <v>49</v>
      </c>
      <c r="G220" s="47">
        <f t="shared" si="0"/>
        <v>0</v>
      </c>
    </row>
    <row r="221" spans="1:7" ht="30.75" hidden="1" customHeight="1" x14ac:dyDescent="0.25">
      <c r="A221" s="58"/>
      <c r="B221" s="46" t="s">
        <v>40</v>
      </c>
      <c r="C221" s="46" t="s">
        <v>7</v>
      </c>
      <c r="D221" s="15" t="s">
        <v>172</v>
      </c>
      <c r="E221" s="15" t="s">
        <v>22</v>
      </c>
      <c r="F221" s="54" t="s">
        <v>204</v>
      </c>
      <c r="G221" s="47">
        <f>при.4!H252</f>
        <v>0</v>
      </c>
    </row>
    <row r="222" spans="1:7" ht="58.5" customHeight="1" x14ac:dyDescent="0.25">
      <c r="A222" s="58"/>
      <c r="B222" s="46" t="s">
        <v>40</v>
      </c>
      <c r="C222" s="46" t="s">
        <v>7</v>
      </c>
      <c r="D222" s="15" t="s">
        <v>231</v>
      </c>
      <c r="E222" s="15"/>
      <c r="F222" s="70" t="s">
        <v>49</v>
      </c>
      <c r="G222" s="47">
        <f>G223</f>
        <v>50</v>
      </c>
    </row>
    <row r="223" spans="1:7" ht="30.75" customHeight="1" x14ac:dyDescent="0.25">
      <c r="A223" s="58"/>
      <c r="B223" s="46" t="s">
        <v>40</v>
      </c>
      <c r="C223" s="46" t="s">
        <v>7</v>
      </c>
      <c r="D223" s="15" t="s">
        <v>231</v>
      </c>
      <c r="E223" s="15" t="s">
        <v>22</v>
      </c>
      <c r="F223" s="54" t="s">
        <v>204</v>
      </c>
      <c r="G223" s="47">
        <f>при.4!H254</f>
        <v>50</v>
      </c>
    </row>
    <row r="224" spans="1:7" ht="14.25" x14ac:dyDescent="0.2">
      <c r="A224" s="82"/>
      <c r="B224" s="82"/>
      <c r="C224" s="82"/>
      <c r="D224" s="110"/>
      <c r="E224" s="82"/>
      <c r="F224" s="83" t="s">
        <v>142</v>
      </c>
      <c r="G224" s="87">
        <f>G186+G15+G73+G91+G124+G208+G215+G65</f>
        <v>79188.676940000005</v>
      </c>
    </row>
    <row r="227" spans="6:6" x14ac:dyDescent="0.2">
      <c r="F227" s="113"/>
    </row>
  </sheetData>
  <mergeCells count="8">
    <mergeCell ref="F9:G9"/>
    <mergeCell ref="A11:G11"/>
    <mergeCell ref="A1:G1"/>
    <mergeCell ref="F2:G2"/>
    <mergeCell ref="F3:G3"/>
    <mergeCell ref="F4:G4"/>
    <mergeCell ref="F7:G7"/>
    <mergeCell ref="F8:G8"/>
  </mergeCells>
  <pageMargins left="0.39" right="0.2" top="0.31" bottom="0.2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7"/>
  <sheetViews>
    <sheetView workbookViewId="0">
      <selection activeCell="I9" sqref="I9"/>
    </sheetView>
  </sheetViews>
  <sheetFormatPr defaultRowHeight="12.75" x14ac:dyDescent="0.2"/>
  <cols>
    <col min="1" max="1" width="4" customWidth="1"/>
    <col min="2" max="2" width="43.7109375" customWidth="1"/>
    <col min="3" max="3" width="6.28515625" customWidth="1"/>
    <col min="4" max="4" width="7.140625" customWidth="1"/>
    <col min="5" max="5" width="6.140625" customWidth="1"/>
    <col min="6" max="6" width="12.7109375" bestFit="1" customWidth="1"/>
    <col min="7" max="7" width="6" customWidth="1"/>
    <col min="8" max="8" width="14.28515625" customWidth="1"/>
    <col min="10" max="11" width="11.5703125" bestFit="1" customWidth="1"/>
    <col min="12" max="12" width="10.5703125" bestFit="1" customWidth="1"/>
  </cols>
  <sheetData>
    <row r="1" spans="1:8" ht="13.5" customHeight="1" x14ac:dyDescent="0.2">
      <c r="A1" s="271"/>
      <c r="B1" s="272"/>
      <c r="C1" s="276" t="s">
        <v>158</v>
      </c>
      <c r="D1" s="276"/>
      <c r="E1" s="276"/>
      <c r="F1" s="276"/>
      <c r="G1" s="276"/>
      <c r="H1" s="276"/>
    </row>
    <row r="2" spans="1:8" ht="13.5" customHeight="1" x14ac:dyDescent="0.2">
      <c r="A2" s="271"/>
      <c r="B2" s="276" t="s">
        <v>157</v>
      </c>
      <c r="C2" s="276"/>
      <c r="D2" s="276"/>
      <c r="E2" s="276"/>
      <c r="F2" s="276"/>
      <c r="G2" s="276"/>
      <c r="H2" s="276"/>
    </row>
    <row r="3" spans="1:8" ht="13.5" customHeight="1" x14ac:dyDescent="0.2">
      <c r="A3" s="271"/>
      <c r="B3" s="276" t="s">
        <v>395</v>
      </c>
      <c r="C3" s="276"/>
      <c r="D3" s="276"/>
      <c r="E3" s="276"/>
      <c r="F3" s="276"/>
      <c r="G3" s="276"/>
      <c r="H3" s="276"/>
    </row>
    <row r="4" spans="1:8" ht="14.25" customHeight="1" x14ac:dyDescent="0.2">
      <c r="A4" s="276" t="s">
        <v>474</v>
      </c>
      <c r="B4" s="276"/>
      <c r="C4" s="276"/>
      <c r="D4" s="276"/>
      <c r="E4" s="276"/>
      <c r="F4" s="276"/>
      <c r="G4" s="276"/>
      <c r="H4" s="276"/>
    </row>
    <row r="5" spans="1:8" ht="14.25" customHeight="1" x14ac:dyDescent="0.25">
      <c r="A5" s="268"/>
      <c r="B5" s="268"/>
      <c r="C5" s="268"/>
      <c r="D5" s="268"/>
      <c r="E5" s="268"/>
      <c r="F5" s="268"/>
      <c r="G5" s="268"/>
      <c r="H5" s="268"/>
    </row>
    <row r="6" spans="1:8" ht="15" x14ac:dyDescent="0.25">
      <c r="A6" s="1"/>
      <c r="B6" s="84"/>
      <c r="C6" s="274" t="s">
        <v>158</v>
      </c>
      <c r="D6" s="274"/>
      <c r="E6" s="274"/>
      <c r="F6" s="274"/>
      <c r="G6" s="274"/>
      <c r="H6" s="274"/>
    </row>
    <row r="7" spans="1:8" ht="15" x14ac:dyDescent="0.25">
      <c r="A7" s="1"/>
      <c r="B7" s="274" t="s">
        <v>157</v>
      </c>
      <c r="C7" s="274"/>
      <c r="D7" s="274"/>
      <c r="E7" s="274"/>
      <c r="F7" s="274"/>
      <c r="G7" s="274"/>
      <c r="H7" s="274"/>
    </row>
    <row r="8" spans="1:8" ht="15" x14ac:dyDescent="0.25">
      <c r="A8" s="1"/>
      <c r="B8" s="274" t="s">
        <v>395</v>
      </c>
      <c r="C8" s="274"/>
      <c r="D8" s="274"/>
      <c r="E8" s="274"/>
      <c r="F8" s="274"/>
      <c r="G8" s="274"/>
      <c r="H8" s="274"/>
    </row>
    <row r="9" spans="1:8" ht="15" x14ac:dyDescent="0.25">
      <c r="A9" s="1"/>
      <c r="B9" s="36"/>
      <c r="C9" s="36"/>
      <c r="D9" s="36"/>
      <c r="E9" s="36"/>
      <c r="F9" s="274" t="s">
        <v>475</v>
      </c>
      <c r="G9" s="274"/>
      <c r="H9" s="274"/>
    </row>
    <row r="10" spans="1:8" ht="15" x14ac:dyDescent="0.25">
      <c r="A10" s="1"/>
      <c r="B10" s="1"/>
      <c r="C10" s="274"/>
      <c r="D10" s="274"/>
      <c r="E10" s="274"/>
      <c r="F10" s="274"/>
      <c r="G10" s="274"/>
      <c r="H10" s="274"/>
    </row>
    <row r="11" spans="1:8" ht="15" x14ac:dyDescent="0.25">
      <c r="A11" s="1"/>
      <c r="B11" s="286" t="s">
        <v>397</v>
      </c>
      <c r="C11" s="286"/>
      <c r="D11" s="286"/>
      <c r="E11" s="286"/>
      <c r="F11" s="286"/>
      <c r="G11" s="286"/>
      <c r="H11" s="286"/>
    </row>
    <row r="12" spans="1:8" ht="15" x14ac:dyDescent="0.25">
      <c r="A12" s="1"/>
      <c r="B12" s="1"/>
      <c r="C12" s="1"/>
      <c r="D12" s="1"/>
      <c r="E12" s="1"/>
      <c r="F12" s="1"/>
      <c r="G12" s="1"/>
      <c r="H12" s="3" t="s">
        <v>24</v>
      </c>
    </row>
    <row r="13" spans="1:8" ht="15" x14ac:dyDescent="0.2">
      <c r="A13" s="287" t="s">
        <v>56</v>
      </c>
      <c r="B13" s="287" t="s">
        <v>28</v>
      </c>
      <c r="C13" s="288" t="s">
        <v>3</v>
      </c>
      <c r="D13" s="288"/>
      <c r="E13" s="288"/>
      <c r="F13" s="288"/>
      <c r="G13" s="288"/>
      <c r="H13" s="287" t="s">
        <v>29</v>
      </c>
    </row>
    <row r="14" spans="1:8" ht="45" x14ac:dyDescent="0.2">
      <c r="A14" s="287"/>
      <c r="B14" s="287"/>
      <c r="C14" s="39" t="s">
        <v>97</v>
      </c>
      <c r="D14" s="39" t="s">
        <v>94</v>
      </c>
      <c r="E14" s="39" t="s">
        <v>93</v>
      </c>
      <c r="F14" s="39" t="s">
        <v>1</v>
      </c>
      <c r="G14" s="39" t="s">
        <v>2</v>
      </c>
      <c r="H14" s="287"/>
    </row>
    <row r="15" spans="1:8" ht="42.75" x14ac:dyDescent="0.25">
      <c r="A15" s="6" t="s">
        <v>57</v>
      </c>
      <c r="B15" s="73" t="s">
        <v>63</v>
      </c>
      <c r="C15" s="42" t="s">
        <v>16</v>
      </c>
      <c r="D15" s="43"/>
      <c r="E15" s="43"/>
      <c r="F15" s="43"/>
      <c r="G15" s="43"/>
      <c r="H15" s="44">
        <f>H16+H76+H84+H102+H142+H217+H246+H239</f>
        <v>79188.676940000005</v>
      </c>
    </row>
    <row r="16" spans="1:8" ht="15" x14ac:dyDescent="0.25">
      <c r="A16" s="6"/>
      <c r="B16" s="69" t="s">
        <v>31</v>
      </c>
      <c r="C16" s="42" t="s">
        <v>16</v>
      </c>
      <c r="D16" s="42" t="s">
        <v>4</v>
      </c>
      <c r="E16" s="45"/>
      <c r="F16" s="45"/>
      <c r="G16" s="45"/>
      <c r="H16" s="44">
        <f>H17+H24+H36+H42+H30</f>
        <v>18105.853040000002</v>
      </c>
    </row>
    <row r="17" spans="1:10" ht="45" x14ac:dyDescent="0.25">
      <c r="A17" s="26"/>
      <c r="B17" s="70" t="s">
        <v>58</v>
      </c>
      <c r="C17" s="43" t="s">
        <v>16</v>
      </c>
      <c r="D17" s="46" t="s">
        <v>4</v>
      </c>
      <c r="E17" s="46" t="s">
        <v>9</v>
      </c>
      <c r="F17" s="46"/>
      <c r="G17" s="46"/>
      <c r="H17" s="47">
        <f>H18</f>
        <v>2967.6669999999999</v>
      </c>
    </row>
    <row r="18" spans="1:10" ht="15" x14ac:dyDescent="0.25">
      <c r="A18" s="26"/>
      <c r="B18" s="74" t="s">
        <v>35</v>
      </c>
      <c r="C18" s="43" t="s">
        <v>16</v>
      </c>
      <c r="D18" s="46" t="s">
        <v>4</v>
      </c>
      <c r="E18" s="46" t="s">
        <v>9</v>
      </c>
      <c r="F18" s="46" t="s">
        <v>79</v>
      </c>
      <c r="G18" s="46"/>
      <c r="H18" s="47">
        <f>H19</f>
        <v>2967.6669999999999</v>
      </c>
    </row>
    <row r="19" spans="1:10" ht="15" x14ac:dyDescent="0.25">
      <c r="A19" s="26"/>
      <c r="B19" s="74" t="s">
        <v>35</v>
      </c>
      <c r="C19" s="43" t="s">
        <v>16</v>
      </c>
      <c r="D19" s="46" t="s">
        <v>4</v>
      </c>
      <c r="E19" s="46" t="s">
        <v>9</v>
      </c>
      <c r="F19" s="46" t="s">
        <v>79</v>
      </c>
      <c r="G19" s="46"/>
      <c r="H19" s="47">
        <f>H20</f>
        <v>2967.6669999999999</v>
      </c>
    </row>
    <row r="20" spans="1:10" ht="15" x14ac:dyDescent="0.25">
      <c r="A20" s="26"/>
      <c r="B20" s="74" t="s">
        <v>35</v>
      </c>
      <c r="C20" s="43" t="s">
        <v>16</v>
      </c>
      <c r="D20" s="46" t="s">
        <v>4</v>
      </c>
      <c r="E20" s="46" t="s">
        <v>9</v>
      </c>
      <c r="F20" s="46" t="s">
        <v>79</v>
      </c>
      <c r="G20" s="46"/>
      <c r="H20" s="47">
        <f>H21</f>
        <v>2967.6669999999999</v>
      </c>
    </row>
    <row r="21" spans="1:10" ht="15.75" customHeight="1" x14ac:dyDescent="0.25">
      <c r="A21" s="26"/>
      <c r="B21" s="74" t="s">
        <v>5</v>
      </c>
      <c r="C21" s="43" t="s">
        <v>16</v>
      </c>
      <c r="D21" s="46" t="s">
        <v>4</v>
      </c>
      <c r="E21" s="46" t="s">
        <v>9</v>
      </c>
      <c r="F21" s="46" t="s">
        <v>80</v>
      </c>
      <c r="G21" s="46"/>
      <c r="H21" s="47">
        <f>H22+H23</f>
        <v>2967.6669999999999</v>
      </c>
    </row>
    <row r="22" spans="1:10" ht="90" x14ac:dyDescent="0.25">
      <c r="A22" s="26"/>
      <c r="B22" s="54" t="s">
        <v>34</v>
      </c>
      <c r="C22" s="43" t="s">
        <v>16</v>
      </c>
      <c r="D22" s="46" t="s">
        <v>4</v>
      </c>
      <c r="E22" s="46" t="s">
        <v>9</v>
      </c>
      <c r="F22" s="46" t="s">
        <v>80</v>
      </c>
      <c r="G22" s="46" t="s">
        <v>21</v>
      </c>
      <c r="H22" s="47">
        <v>2967.6669999999999</v>
      </c>
    </row>
    <row r="23" spans="1:10" ht="30" hidden="1" x14ac:dyDescent="0.25">
      <c r="A23" s="26"/>
      <c r="B23" s="54" t="s">
        <v>37</v>
      </c>
      <c r="C23" s="43" t="s">
        <v>16</v>
      </c>
      <c r="D23" s="46" t="s">
        <v>4</v>
      </c>
      <c r="E23" s="46" t="s">
        <v>9</v>
      </c>
      <c r="F23" s="46" t="s">
        <v>80</v>
      </c>
      <c r="G23" s="46" t="s">
        <v>22</v>
      </c>
      <c r="H23" s="47"/>
    </row>
    <row r="24" spans="1:10" ht="59.25" customHeight="1" x14ac:dyDescent="0.25">
      <c r="A24" s="26"/>
      <c r="B24" s="75" t="s">
        <v>59</v>
      </c>
      <c r="C24" s="42" t="s">
        <v>16</v>
      </c>
      <c r="D24" s="50" t="s">
        <v>4</v>
      </c>
      <c r="E24" s="50" t="s">
        <v>20</v>
      </c>
      <c r="F24" s="50"/>
      <c r="G24" s="50"/>
      <c r="H24" s="44">
        <f>H25</f>
        <v>4890.5540000000001</v>
      </c>
    </row>
    <row r="25" spans="1:10" ht="15" x14ac:dyDescent="0.25">
      <c r="A25" s="26"/>
      <c r="B25" s="54" t="s">
        <v>35</v>
      </c>
      <c r="C25" s="43" t="s">
        <v>16</v>
      </c>
      <c r="D25" s="46" t="s">
        <v>4</v>
      </c>
      <c r="E25" s="46" t="s">
        <v>20</v>
      </c>
      <c r="F25" s="46" t="s">
        <v>79</v>
      </c>
      <c r="G25" s="46"/>
      <c r="H25" s="47">
        <f>H28</f>
        <v>4890.5540000000001</v>
      </c>
    </row>
    <row r="26" spans="1:10" ht="15" x14ac:dyDescent="0.25">
      <c r="A26" s="26"/>
      <c r="B26" s="54" t="s">
        <v>35</v>
      </c>
      <c r="C26" s="43" t="s">
        <v>16</v>
      </c>
      <c r="D26" s="46" t="s">
        <v>4</v>
      </c>
      <c r="E26" s="46" t="s">
        <v>20</v>
      </c>
      <c r="F26" s="46" t="s">
        <v>79</v>
      </c>
      <c r="G26" s="46"/>
      <c r="H26" s="47">
        <f>H27</f>
        <v>4890.5540000000001</v>
      </c>
    </row>
    <row r="27" spans="1:10" ht="15" x14ac:dyDescent="0.25">
      <c r="A27" s="26"/>
      <c r="B27" s="54" t="s">
        <v>35</v>
      </c>
      <c r="C27" s="43" t="s">
        <v>16</v>
      </c>
      <c r="D27" s="46" t="s">
        <v>4</v>
      </c>
      <c r="E27" s="46" t="s">
        <v>20</v>
      </c>
      <c r="F27" s="46" t="s">
        <v>79</v>
      </c>
      <c r="G27" s="46"/>
      <c r="H27" s="47">
        <f>H28</f>
        <v>4890.5540000000001</v>
      </c>
    </row>
    <row r="28" spans="1:10" ht="46.5" customHeight="1" x14ac:dyDescent="0.25">
      <c r="A28" s="26"/>
      <c r="B28" s="54" t="s">
        <v>36</v>
      </c>
      <c r="C28" s="43" t="s">
        <v>16</v>
      </c>
      <c r="D28" s="46" t="s">
        <v>4</v>
      </c>
      <c r="E28" s="46" t="s">
        <v>20</v>
      </c>
      <c r="F28" s="46" t="s">
        <v>81</v>
      </c>
      <c r="G28" s="46"/>
      <c r="H28" s="47">
        <f>H29</f>
        <v>4890.5540000000001</v>
      </c>
    </row>
    <row r="29" spans="1:10" ht="90" x14ac:dyDescent="0.25">
      <c r="A29" s="26"/>
      <c r="B29" s="54" t="s">
        <v>34</v>
      </c>
      <c r="C29" s="43" t="s">
        <v>16</v>
      </c>
      <c r="D29" s="46" t="s">
        <v>4</v>
      </c>
      <c r="E29" s="46" t="s">
        <v>20</v>
      </c>
      <c r="F29" s="46" t="s">
        <v>81</v>
      </c>
      <c r="G29" s="46" t="s">
        <v>21</v>
      </c>
      <c r="H29" s="47">
        <v>4890.5540000000001</v>
      </c>
      <c r="J29" s="99"/>
    </row>
    <row r="30" spans="1:10" ht="28.5" hidden="1" x14ac:dyDescent="0.25">
      <c r="A30" s="26"/>
      <c r="B30" s="67" t="s">
        <v>104</v>
      </c>
      <c r="C30" s="43" t="s">
        <v>16</v>
      </c>
      <c r="D30" s="46" t="s">
        <v>4</v>
      </c>
      <c r="E30" s="46" t="s">
        <v>102</v>
      </c>
      <c r="F30" s="46"/>
      <c r="G30" s="46"/>
      <c r="H30" s="47">
        <f>H31</f>
        <v>0</v>
      </c>
    </row>
    <row r="31" spans="1:10" ht="15" hidden="1" x14ac:dyDescent="0.25">
      <c r="A31" s="26"/>
      <c r="B31" s="74" t="s">
        <v>35</v>
      </c>
      <c r="C31" s="43" t="s">
        <v>16</v>
      </c>
      <c r="D31" s="46" t="s">
        <v>4</v>
      </c>
      <c r="E31" s="46" t="s">
        <v>102</v>
      </c>
      <c r="F31" s="46" t="s">
        <v>79</v>
      </c>
      <c r="G31" s="46"/>
      <c r="H31" s="47">
        <f>H34</f>
        <v>0</v>
      </c>
    </row>
    <row r="32" spans="1:10" ht="15" hidden="1" x14ac:dyDescent="0.25">
      <c r="A32" s="26"/>
      <c r="B32" s="74" t="s">
        <v>35</v>
      </c>
      <c r="C32" s="43" t="s">
        <v>16</v>
      </c>
      <c r="D32" s="46" t="s">
        <v>4</v>
      </c>
      <c r="E32" s="46" t="s">
        <v>102</v>
      </c>
      <c r="F32" s="46" t="s">
        <v>79</v>
      </c>
      <c r="G32" s="46"/>
      <c r="H32" s="47">
        <f>H34</f>
        <v>0</v>
      </c>
    </row>
    <row r="33" spans="1:12" ht="15" hidden="1" x14ac:dyDescent="0.25">
      <c r="A33" s="26"/>
      <c r="B33" s="74" t="s">
        <v>35</v>
      </c>
      <c r="C33" s="43" t="s">
        <v>16</v>
      </c>
      <c r="D33" s="46" t="s">
        <v>4</v>
      </c>
      <c r="E33" s="46" t="s">
        <v>102</v>
      </c>
      <c r="F33" s="46" t="s">
        <v>79</v>
      </c>
      <c r="G33" s="46"/>
      <c r="H33" s="47">
        <f>H34</f>
        <v>0</v>
      </c>
    </row>
    <row r="34" spans="1:12" ht="30" hidden="1" x14ac:dyDescent="0.25">
      <c r="A34" s="26"/>
      <c r="B34" s="68" t="s">
        <v>103</v>
      </c>
      <c r="C34" s="43" t="s">
        <v>16</v>
      </c>
      <c r="D34" s="46" t="s">
        <v>4</v>
      </c>
      <c r="E34" s="46" t="s">
        <v>102</v>
      </c>
      <c r="F34" s="46" t="s">
        <v>82</v>
      </c>
      <c r="G34" s="46"/>
      <c r="H34" s="47">
        <f>H35</f>
        <v>0</v>
      </c>
    </row>
    <row r="35" spans="1:12" ht="30" hidden="1" x14ac:dyDescent="0.25">
      <c r="A35" s="26"/>
      <c r="B35" s="54" t="s">
        <v>37</v>
      </c>
      <c r="C35" s="43" t="s">
        <v>16</v>
      </c>
      <c r="D35" s="46" t="s">
        <v>4</v>
      </c>
      <c r="E35" s="46" t="s">
        <v>102</v>
      </c>
      <c r="F35" s="46" t="s">
        <v>82</v>
      </c>
      <c r="G35" s="46" t="s">
        <v>23</v>
      </c>
      <c r="H35" s="47"/>
    </row>
    <row r="36" spans="1:12" ht="15" x14ac:dyDescent="0.25">
      <c r="A36" s="26"/>
      <c r="B36" s="69" t="s">
        <v>6</v>
      </c>
      <c r="C36" s="43" t="s">
        <v>16</v>
      </c>
      <c r="D36" s="46" t="s">
        <v>4</v>
      </c>
      <c r="E36" s="46" t="s">
        <v>40</v>
      </c>
      <c r="F36" s="46"/>
      <c r="G36" s="46"/>
      <c r="H36" s="44">
        <f>H37</f>
        <v>7.5</v>
      </c>
    </row>
    <row r="37" spans="1:12" ht="15" x14ac:dyDescent="0.25">
      <c r="A37" s="26"/>
      <c r="B37" s="74" t="s">
        <v>33</v>
      </c>
      <c r="C37" s="43" t="s">
        <v>16</v>
      </c>
      <c r="D37" s="46" t="s">
        <v>4</v>
      </c>
      <c r="E37" s="46" t="s">
        <v>40</v>
      </c>
      <c r="F37" s="46" t="s">
        <v>79</v>
      </c>
      <c r="G37" s="46"/>
      <c r="H37" s="47">
        <f>H40</f>
        <v>7.5</v>
      </c>
    </row>
    <row r="38" spans="1:12" ht="15" x14ac:dyDescent="0.25">
      <c r="A38" s="26"/>
      <c r="B38" s="74" t="s">
        <v>33</v>
      </c>
      <c r="C38" s="43" t="s">
        <v>16</v>
      </c>
      <c r="D38" s="46" t="s">
        <v>4</v>
      </c>
      <c r="E38" s="46" t="s">
        <v>40</v>
      </c>
      <c r="F38" s="46" t="s">
        <v>79</v>
      </c>
      <c r="G38" s="46"/>
      <c r="H38" s="47">
        <f>H39</f>
        <v>7.5</v>
      </c>
    </row>
    <row r="39" spans="1:12" ht="15" x14ac:dyDescent="0.25">
      <c r="A39" s="26"/>
      <c r="B39" s="74" t="s">
        <v>33</v>
      </c>
      <c r="C39" s="43" t="s">
        <v>16</v>
      </c>
      <c r="D39" s="46" t="s">
        <v>4</v>
      </c>
      <c r="E39" s="46" t="s">
        <v>40</v>
      </c>
      <c r="F39" s="46" t="s">
        <v>79</v>
      </c>
      <c r="G39" s="46"/>
      <c r="H39" s="47">
        <f>H40</f>
        <v>7.5</v>
      </c>
    </row>
    <row r="40" spans="1:12" ht="15" x14ac:dyDescent="0.25">
      <c r="A40" s="26"/>
      <c r="B40" s="74" t="s">
        <v>41</v>
      </c>
      <c r="C40" s="43" t="s">
        <v>16</v>
      </c>
      <c r="D40" s="46" t="s">
        <v>4</v>
      </c>
      <c r="E40" s="46" t="s">
        <v>40</v>
      </c>
      <c r="F40" s="46" t="s">
        <v>117</v>
      </c>
      <c r="G40" s="46"/>
      <c r="H40" s="47">
        <f>H41</f>
        <v>7.5</v>
      </c>
    </row>
    <row r="41" spans="1:12" ht="15" x14ac:dyDescent="0.25">
      <c r="A41" s="26"/>
      <c r="B41" s="70" t="s">
        <v>38</v>
      </c>
      <c r="C41" s="43" t="s">
        <v>16</v>
      </c>
      <c r="D41" s="46" t="s">
        <v>4</v>
      </c>
      <c r="E41" s="46" t="s">
        <v>40</v>
      </c>
      <c r="F41" s="46" t="s">
        <v>117</v>
      </c>
      <c r="G41" s="46" t="s">
        <v>23</v>
      </c>
      <c r="H41" s="47">
        <v>7.5</v>
      </c>
    </row>
    <row r="42" spans="1:12" ht="15" x14ac:dyDescent="0.25">
      <c r="A42" s="26"/>
      <c r="B42" s="69" t="s">
        <v>10</v>
      </c>
      <c r="C42" s="43" t="s">
        <v>16</v>
      </c>
      <c r="D42" s="46" t="s">
        <v>4</v>
      </c>
      <c r="E42" s="46" t="s">
        <v>42</v>
      </c>
      <c r="F42" s="46"/>
      <c r="G42" s="46"/>
      <c r="H42" s="44">
        <f>H43+H60+H67</f>
        <v>10240.13204</v>
      </c>
    </row>
    <row r="43" spans="1:12" ht="15" x14ac:dyDescent="0.25">
      <c r="A43" s="26"/>
      <c r="B43" s="74" t="s">
        <v>43</v>
      </c>
      <c r="C43" s="43" t="s">
        <v>16</v>
      </c>
      <c r="D43" s="46" t="s">
        <v>4</v>
      </c>
      <c r="E43" s="46" t="s">
        <v>42</v>
      </c>
      <c r="F43" s="46" t="s">
        <v>79</v>
      </c>
      <c r="G43" s="46"/>
      <c r="H43" s="47">
        <f>H44</f>
        <v>8990.1320400000004</v>
      </c>
    </row>
    <row r="44" spans="1:12" ht="15" x14ac:dyDescent="0.25">
      <c r="A44" s="26"/>
      <c r="B44" s="74" t="s">
        <v>43</v>
      </c>
      <c r="C44" s="43" t="s">
        <v>16</v>
      </c>
      <c r="D44" s="46" t="s">
        <v>4</v>
      </c>
      <c r="E44" s="46" t="s">
        <v>42</v>
      </c>
      <c r="F44" s="46" t="s">
        <v>79</v>
      </c>
      <c r="G44" s="46"/>
      <c r="H44" s="47">
        <f>H45</f>
        <v>8990.1320400000004</v>
      </c>
    </row>
    <row r="45" spans="1:12" ht="15" x14ac:dyDescent="0.25">
      <c r="A45" s="26"/>
      <c r="B45" s="74" t="s">
        <v>43</v>
      </c>
      <c r="C45" s="43" t="s">
        <v>16</v>
      </c>
      <c r="D45" s="46" t="s">
        <v>4</v>
      </c>
      <c r="E45" s="46" t="s">
        <v>42</v>
      </c>
      <c r="F45" s="46" t="s">
        <v>79</v>
      </c>
      <c r="G45" s="46"/>
      <c r="H45" s="47">
        <f>H58+H50+H47+H49</f>
        <v>8990.1320400000004</v>
      </c>
    </row>
    <row r="46" spans="1:12" ht="60" x14ac:dyDescent="0.25">
      <c r="A46" s="26"/>
      <c r="B46" s="74" t="s">
        <v>44</v>
      </c>
      <c r="C46" s="43" t="s">
        <v>16</v>
      </c>
      <c r="D46" s="46" t="s">
        <v>4</v>
      </c>
      <c r="E46" s="46" t="s">
        <v>42</v>
      </c>
      <c r="F46" s="46" t="s">
        <v>83</v>
      </c>
      <c r="G46" s="46"/>
      <c r="H46" s="47">
        <f>H47</f>
        <v>5291.7790000000005</v>
      </c>
      <c r="L46" s="99"/>
    </row>
    <row r="47" spans="1:12" ht="90" x14ac:dyDescent="0.25">
      <c r="A47" s="26"/>
      <c r="B47" s="54" t="s">
        <v>34</v>
      </c>
      <c r="C47" s="43" t="s">
        <v>16</v>
      </c>
      <c r="D47" s="46" t="s">
        <v>4</v>
      </c>
      <c r="E47" s="46" t="s">
        <v>42</v>
      </c>
      <c r="F47" s="46" t="s">
        <v>83</v>
      </c>
      <c r="G47" s="46" t="s">
        <v>21</v>
      </c>
      <c r="H47" s="47">
        <v>5291.7790000000005</v>
      </c>
      <c r="K47" s="99"/>
    </row>
    <row r="48" spans="1:12" ht="30" x14ac:dyDescent="0.25">
      <c r="A48" s="26"/>
      <c r="B48" s="54" t="s">
        <v>393</v>
      </c>
      <c r="C48" s="43" t="s">
        <v>16</v>
      </c>
      <c r="D48" s="46" t="s">
        <v>4</v>
      </c>
      <c r="E48" s="46" t="s">
        <v>42</v>
      </c>
      <c r="F48" s="46" t="s">
        <v>83</v>
      </c>
      <c r="G48" s="46"/>
      <c r="H48" s="47">
        <f>H49</f>
        <v>72.325000000000003</v>
      </c>
    </row>
    <row r="49" spans="1:12" ht="15" x14ac:dyDescent="0.25">
      <c r="A49" s="26"/>
      <c r="B49" s="54" t="s">
        <v>394</v>
      </c>
      <c r="C49" s="43" t="s">
        <v>16</v>
      </c>
      <c r="D49" s="46" t="s">
        <v>4</v>
      </c>
      <c r="E49" s="46" t="s">
        <v>42</v>
      </c>
      <c r="F49" s="46" t="s">
        <v>83</v>
      </c>
      <c r="G49" s="46" t="s">
        <v>170</v>
      </c>
      <c r="H49" s="47">
        <v>72.325000000000003</v>
      </c>
    </row>
    <row r="50" spans="1:12" ht="15" x14ac:dyDescent="0.25">
      <c r="A50" s="26"/>
      <c r="B50" s="74" t="s">
        <v>45</v>
      </c>
      <c r="C50" s="43" t="s">
        <v>16</v>
      </c>
      <c r="D50" s="46" t="s">
        <v>4</v>
      </c>
      <c r="E50" s="46" t="s">
        <v>42</v>
      </c>
      <c r="F50" s="46" t="s">
        <v>84</v>
      </c>
      <c r="G50" s="46"/>
      <c r="H50" s="47">
        <f>H51</f>
        <v>3603.72804</v>
      </c>
    </row>
    <row r="51" spans="1:12" ht="45" x14ac:dyDescent="0.25">
      <c r="A51" s="26"/>
      <c r="B51" s="54" t="s">
        <v>204</v>
      </c>
      <c r="C51" s="43" t="s">
        <v>16</v>
      </c>
      <c r="D51" s="46" t="s">
        <v>4</v>
      </c>
      <c r="E51" s="46" t="s">
        <v>42</v>
      </c>
      <c r="F51" s="46" t="s">
        <v>84</v>
      </c>
      <c r="G51" s="46" t="s">
        <v>22</v>
      </c>
      <c r="H51" s="47">
        <f>2168.74697+1434.98107</f>
        <v>3603.72804</v>
      </c>
      <c r="L51" s="99"/>
    </row>
    <row r="52" spans="1:12" ht="15" hidden="1" x14ac:dyDescent="0.25">
      <c r="A52" s="26"/>
      <c r="B52" s="54" t="s">
        <v>190</v>
      </c>
      <c r="C52" s="43" t="s">
        <v>16</v>
      </c>
      <c r="D52" s="46" t="s">
        <v>4</v>
      </c>
      <c r="E52" s="46" t="s">
        <v>42</v>
      </c>
      <c r="F52" s="46" t="s">
        <v>195</v>
      </c>
      <c r="G52" s="46"/>
      <c r="H52" s="47">
        <f>H53</f>
        <v>0</v>
      </c>
    </row>
    <row r="53" spans="1:12" ht="30" hidden="1" x14ac:dyDescent="0.25">
      <c r="A53" s="26"/>
      <c r="B53" s="54" t="s">
        <v>37</v>
      </c>
      <c r="C53" s="43" t="s">
        <v>16</v>
      </c>
      <c r="D53" s="46" t="s">
        <v>4</v>
      </c>
      <c r="E53" s="46" t="s">
        <v>42</v>
      </c>
      <c r="F53" s="46" t="s">
        <v>195</v>
      </c>
      <c r="G53" s="46" t="s">
        <v>22</v>
      </c>
      <c r="H53" s="47"/>
      <c r="L53" s="99"/>
    </row>
    <row r="54" spans="1:12" ht="105" hidden="1" x14ac:dyDescent="0.25">
      <c r="A54" s="26"/>
      <c r="B54" s="35" t="s">
        <v>191</v>
      </c>
      <c r="C54" s="43" t="s">
        <v>16</v>
      </c>
      <c r="D54" s="46" t="s">
        <v>4</v>
      </c>
      <c r="E54" s="46" t="s">
        <v>42</v>
      </c>
      <c r="F54" s="46" t="s">
        <v>192</v>
      </c>
      <c r="G54" s="46"/>
      <c r="H54" s="47">
        <f>H55</f>
        <v>0</v>
      </c>
    </row>
    <row r="55" spans="1:12" ht="15" hidden="1" x14ac:dyDescent="0.25">
      <c r="A55" s="26"/>
      <c r="B55" s="95" t="s">
        <v>38</v>
      </c>
      <c r="C55" s="43" t="s">
        <v>16</v>
      </c>
      <c r="D55" s="46" t="s">
        <v>4</v>
      </c>
      <c r="E55" s="46" t="s">
        <v>42</v>
      </c>
      <c r="F55" s="46" t="s">
        <v>192</v>
      </c>
      <c r="G55" s="46" t="s">
        <v>23</v>
      </c>
      <c r="H55" s="47">
        <v>0</v>
      </c>
    </row>
    <row r="56" spans="1:12" ht="30" hidden="1" x14ac:dyDescent="0.25">
      <c r="A56" s="26"/>
      <c r="B56" s="95" t="s">
        <v>199</v>
      </c>
      <c r="C56" s="43" t="s">
        <v>16</v>
      </c>
      <c r="D56" s="46" t="s">
        <v>4</v>
      </c>
      <c r="E56" s="46" t="s">
        <v>42</v>
      </c>
      <c r="F56" s="46" t="s">
        <v>200</v>
      </c>
      <c r="G56" s="46"/>
      <c r="H56" s="47">
        <f>H57</f>
        <v>0</v>
      </c>
    </row>
    <row r="57" spans="1:12" ht="30" hidden="1" x14ac:dyDescent="0.25">
      <c r="A57" s="26"/>
      <c r="B57" s="54" t="s">
        <v>37</v>
      </c>
      <c r="C57" s="43" t="s">
        <v>16</v>
      </c>
      <c r="D57" s="46" t="s">
        <v>4</v>
      </c>
      <c r="E57" s="46" t="s">
        <v>201</v>
      </c>
      <c r="F57" s="46" t="s">
        <v>200</v>
      </c>
      <c r="G57" s="46" t="s">
        <v>22</v>
      </c>
      <c r="H57" s="47"/>
    </row>
    <row r="58" spans="1:12" ht="94.5" customHeight="1" x14ac:dyDescent="0.25">
      <c r="A58" s="26"/>
      <c r="B58" s="111" t="s">
        <v>233</v>
      </c>
      <c r="C58" s="43" t="s">
        <v>16</v>
      </c>
      <c r="D58" s="46" t="s">
        <v>4</v>
      </c>
      <c r="E58" s="46" t="s">
        <v>42</v>
      </c>
      <c r="F58" s="46" t="s">
        <v>85</v>
      </c>
      <c r="G58" s="46"/>
      <c r="H58" s="47">
        <f>H59</f>
        <v>22.3</v>
      </c>
    </row>
    <row r="59" spans="1:12" ht="45" x14ac:dyDescent="0.25">
      <c r="A59" s="26"/>
      <c r="B59" s="54" t="s">
        <v>204</v>
      </c>
      <c r="C59" s="43" t="s">
        <v>16</v>
      </c>
      <c r="D59" s="46" t="s">
        <v>4</v>
      </c>
      <c r="E59" s="46" t="s">
        <v>42</v>
      </c>
      <c r="F59" s="46" t="s">
        <v>85</v>
      </c>
      <c r="G59" s="46" t="s">
        <v>22</v>
      </c>
      <c r="H59" s="47">
        <v>22.3</v>
      </c>
    </row>
    <row r="60" spans="1:12" ht="45" x14ac:dyDescent="0.25">
      <c r="A60" s="26"/>
      <c r="B60" s="72" t="s">
        <v>110</v>
      </c>
      <c r="C60" s="43" t="s">
        <v>16</v>
      </c>
      <c r="D60" s="46" t="s">
        <v>4</v>
      </c>
      <c r="E60" s="46" t="s">
        <v>42</v>
      </c>
      <c r="F60" s="46" t="s">
        <v>111</v>
      </c>
      <c r="G60" s="46"/>
      <c r="H60" s="47">
        <f>H61</f>
        <v>100</v>
      </c>
    </row>
    <row r="61" spans="1:12" ht="47.25" customHeight="1" x14ac:dyDescent="0.25">
      <c r="A61" s="26"/>
      <c r="B61" s="70" t="s">
        <v>116</v>
      </c>
      <c r="C61" s="43" t="s">
        <v>16</v>
      </c>
      <c r="D61" s="46" t="s">
        <v>4</v>
      </c>
      <c r="E61" s="46" t="s">
        <v>42</v>
      </c>
      <c r="F61" s="46" t="s">
        <v>112</v>
      </c>
      <c r="G61" s="46"/>
      <c r="H61" s="47">
        <f>H62</f>
        <v>100</v>
      </c>
    </row>
    <row r="62" spans="1:12" ht="60" x14ac:dyDescent="0.25">
      <c r="A62" s="26"/>
      <c r="B62" s="76" t="s">
        <v>118</v>
      </c>
      <c r="C62" s="43" t="s">
        <v>16</v>
      </c>
      <c r="D62" s="46" t="s">
        <v>4</v>
      </c>
      <c r="E62" s="46" t="s">
        <v>42</v>
      </c>
      <c r="F62" s="46" t="s">
        <v>219</v>
      </c>
      <c r="G62" s="46"/>
      <c r="H62" s="47">
        <f>H63+H65</f>
        <v>100</v>
      </c>
    </row>
    <row r="63" spans="1:12" ht="75" hidden="1" x14ac:dyDescent="0.25">
      <c r="A63" s="26"/>
      <c r="B63" s="70" t="s">
        <v>49</v>
      </c>
      <c r="C63" s="43" t="s">
        <v>16</v>
      </c>
      <c r="D63" s="46" t="s">
        <v>4</v>
      </c>
      <c r="E63" s="46" t="s">
        <v>42</v>
      </c>
      <c r="F63" s="46" t="s">
        <v>101</v>
      </c>
      <c r="G63" s="46"/>
      <c r="H63" s="47">
        <f>H64</f>
        <v>0</v>
      </c>
    </row>
    <row r="64" spans="1:12" ht="45" hidden="1" x14ac:dyDescent="0.25">
      <c r="A64" s="26"/>
      <c r="B64" s="54" t="s">
        <v>204</v>
      </c>
      <c r="C64" s="43" t="s">
        <v>16</v>
      </c>
      <c r="D64" s="46" t="s">
        <v>4</v>
      </c>
      <c r="E64" s="46" t="s">
        <v>42</v>
      </c>
      <c r="F64" s="46" t="s">
        <v>101</v>
      </c>
      <c r="G64" s="46" t="s">
        <v>22</v>
      </c>
      <c r="H64" s="47">
        <v>0</v>
      </c>
    </row>
    <row r="65" spans="1:11" ht="75" x14ac:dyDescent="0.25">
      <c r="A65" s="26"/>
      <c r="B65" s="70" t="s">
        <v>49</v>
      </c>
      <c r="C65" s="43" t="s">
        <v>16</v>
      </c>
      <c r="D65" s="46" t="s">
        <v>4</v>
      </c>
      <c r="E65" s="46" t="s">
        <v>42</v>
      </c>
      <c r="F65" s="46" t="s">
        <v>220</v>
      </c>
      <c r="G65" s="46"/>
      <c r="H65" s="47">
        <f>H66</f>
        <v>100</v>
      </c>
    </row>
    <row r="66" spans="1:11" ht="45" x14ac:dyDescent="0.25">
      <c r="A66" s="26"/>
      <c r="B66" s="54" t="s">
        <v>204</v>
      </c>
      <c r="C66" s="43" t="s">
        <v>16</v>
      </c>
      <c r="D66" s="46" t="s">
        <v>4</v>
      </c>
      <c r="E66" s="46" t="s">
        <v>42</v>
      </c>
      <c r="F66" s="46" t="s">
        <v>220</v>
      </c>
      <c r="G66" s="46" t="s">
        <v>22</v>
      </c>
      <c r="H66" s="47">
        <f>30+70</f>
        <v>100</v>
      </c>
    </row>
    <row r="67" spans="1:11" ht="63" customHeight="1" x14ac:dyDescent="0.25">
      <c r="A67" s="26"/>
      <c r="B67" s="91" t="s">
        <v>171</v>
      </c>
      <c r="C67" s="43" t="s">
        <v>16</v>
      </c>
      <c r="D67" s="46" t="s">
        <v>4</v>
      </c>
      <c r="E67" s="46" t="s">
        <v>42</v>
      </c>
      <c r="F67" s="46" t="s">
        <v>156</v>
      </c>
      <c r="G67" s="46"/>
      <c r="H67" s="47">
        <f>H68</f>
        <v>1150</v>
      </c>
    </row>
    <row r="68" spans="1:11" ht="47.25" x14ac:dyDescent="0.25">
      <c r="A68" s="26"/>
      <c r="B68" s="92" t="s">
        <v>174</v>
      </c>
      <c r="C68" s="43" t="s">
        <v>16</v>
      </c>
      <c r="D68" s="46" t="s">
        <v>4</v>
      </c>
      <c r="E68" s="46" t="s">
        <v>42</v>
      </c>
      <c r="F68" s="46" t="s">
        <v>155</v>
      </c>
      <c r="G68" s="46"/>
      <c r="H68" s="47">
        <f>H69</f>
        <v>1150</v>
      </c>
    </row>
    <row r="69" spans="1:11" ht="75" x14ac:dyDescent="0.25">
      <c r="A69" s="26"/>
      <c r="B69" s="54" t="s">
        <v>148</v>
      </c>
      <c r="C69" s="43" t="s">
        <v>16</v>
      </c>
      <c r="D69" s="46" t="s">
        <v>4</v>
      </c>
      <c r="E69" s="46" t="s">
        <v>42</v>
      </c>
      <c r="F69" s="46" t="s">
        <v>221</v>
      </c>
      <c r="G69" s="46"/>
      <c r="H69" s="47">
        <f>H70+H73</f>
        <v>1150</v>
      </c>
    </row>
    <row r="70" spans="1:11" ht="75" hidden="1" x14ac:dyDescent="0.25">
      <c r="A70" s="26"/>
      <c r="B70" s="70" t="s">
        <v>49</v>
      </c>
      <c r="C70" s="43" t="s">
        <v>16</v>
      </c>
      <c r="D70" s="46" t="s">
        <v>4</v>
      </c>
      <c r="E70" s="46" t="s">
        <v>42</v>
      </c>
      <c r="F70" s="46" t="s">
        <v>154</v>
      </c>
      <c r="G70" s="46"/>
      <c r="H70" s="47">
        <f>H71+H72</f>
        <v>0</v>
      </c>
      <c r="K70" s="99"/>
    </row>
    <row r="71" spans="1:11" ht="30" hidden="1" x14ac:dyDescent="0.25">
      <c r="A71" s="26"/>
      <c r="B71" s="54" t="s">
        <v>37</v>
      </c>
      <c r="C71" s="43" t="s">
        <v>16</v>
      </c>
      <c r="D71" s="46" t="s">
        <v>4</v>
      </c>
      <c r="E71" s="46" t="s">
        <v>42</v>
      </c>
      <c r="F71" s="46" t="s">
        <v>154</v>
      </c>
      <c r="G71" s="46" t="s">
        <v>22</v>
      </c>
      <c r="H71" s="47">
        <f>31.52428-31.52428</f>
        <v>0</v>
      </c>
    </row>
    <row r="72" spans="1:11" ht="15" hidden="1" x14ac:dyDescent="0.25">
      <c r="A72" s="26"/>
      <c r="B72" s="54" t="s">
        <v>38</v>
      </c>
      <c r="C72" s="43" t="s">
        <v>16</v>
      </c>
      <c r="D72" s="46" t="s">
        <v>4</v>
      </c>
      <c r="E72" s="46" t="s">
        <v>42</v>
      </c>
      <c r="F72" s="46" t="s">
        <v>154</v>
      </c>
      <c r="G72" s="46" t="s">
        <v>23</v>
      </c>
      <c r="H72" s="47">
        <v>0</v>
      </c>
    </row>
    <row r="73" spans="1:11" ht="75" x14ac:dyDescent="0.25">
      <c r="A73" s="26"/>
      <c r="B73" s="70" t="s">
        <v>49</v>
      </c>
      <c r="C73" s="43" t="s">
        <v>16</v>
      </c>
      <c r="D73" s="46" t="s">
        <v>4</v>
      </c>
      <c r="E73" s="46" t="s">
        <v>42</v>
      </c>
      <c r="F73" s="46" t="s">
        <v>222</v>
      </c>
      <c r="G73" s="46"/>
      <c r="H73" s="47">
        <f>H74+H75</f>
        <v>1150</v>
      </c>
    </row>
    <row r="74" spans="1:11" ht="30" x14ac:dyDescent="0.25">
      <c r="A74" s="26"/>
      <c r="B74" s="54" t="s">
        <v>37</v>
      </c>
      <c r="C74" s="43" t="s">
        <v>16</v>
      </c>
      <c r="D74" s="46" t="s">
        <v>4</v>
      </c>
      <c r="E74" s="46" t="s">
        <v>42</v>
      </c>
      <c r="F74" s="46" t="s">
        <v>222</v>
      </c>
      <c r="G74" s="46" t="s">
        <v>22</v>
      </c>
      <c r="H74" s="47">
        <v>930</v>
      </c>
    </row>
    <row r="75" spans="1:11" ht="15" x14ac:dyDescent="0.25">
      <c r="A75" s="26"/>
      <c r="B75" s="54" t="s">
        <v>38</v>
      </c>
      <c r="C75" s="43" t="s">
        <v>16</v>
      </c>
      <c r="D75" s="46" t="s">
        <v>4</v>
      </c>
      <c r="E75" s="46" t="s">
        <v>42</v>
      </c>
      <c r="F75" s="46" t="s">
        <v>222</v>
      </c>
      <c r="G75" s="46" t="s">
        <v>23</v>
      </c>
      <c r="H75" s="47">
        <v>220</v>
      </c>
    </row>
    <row r="76" spans="1:11" ht="14.25" x14ac:dyDescent="0.2">
      <c r="A76" s="6" t="s">
        <v>68</v>
      </c>
      <c r="B76" s="77" t="s">
        <v>11</v>
      </c>
      <c r="C76" s="42" t="s">
        <v>16</v>
      </c>
      <c r="D76" s="50" t="s">
        <v>9</v>
      </c>
      <c r="E76" s="50" t="s">
        <v>95</v>
      </c>
      <c r="F76" s="50"/>
      <c r="G76" s="50"/>
      <c r="H76" s="44">
        <f>H77</f>
        <v>348.55</v>
      </c>
    </row>
    <row r="77" spans="1:11" ht="15" x14ac:dyDescent="0.25">
      <c r="A77" s="26"/>
      <c r="B77" s="74" t="s">
        <v>64</v>
      </c>
      <c r="C77" s="43" t="s">
        <v>16</v>
      </c>
      <c r="D77" s="46" t="s">
        <v>9</v>
      </c>
      <c r="E77" s="46" t="s">
        <v>14</v>
      </c>
      <c r="F77" s="46"/>
      <c r="G77" s="46"/>
      <c r="H77" s="47">
        <f>H78</f>
        <v>348.55</v>
      </c>
    </row>
    <row r="78" spans="1:11" ht="15" x14ac:dyDescent="0.25">
      <c r="A78" s="26"/>
      <c r="B78" s="74" t="s">
        <v>33</v>
      </c>
      <c r="C78" s="43" t="s">
        <v>16</v>
      </c>
      <c r="D78" s="46" t="s">
        <v>9</v>
      </c>
      <c r="E78" s="46" t="s">
        <v>14</v>
      </c>
      <c r="F78" s="51" t="s">
        <v>79</v>
      </c>
      <c r="G78" s="46"/>
      <c r="H78" s="47">
        <f>H81</f>
        <v>348.55</v>
      </c>
    </row>
    <row r="79" spans="1:11" ht="15" x14ac:dyDescent="0.25">
      <c r="A79" s="26"/>
      <c r="B79" s="74" t="s">
        <v>33</v>
      </c>
      <c r="C79" s="43" t="s">
        <v>16</v>
      </c>
      <c r="D79" s="46" t="s">
        <v>9</v>
      </c>
      <c r="E79" s="46" t="s">
        <v>14</v>
      </c>
      <c r="F79" s="51" t="s">
        <v>79</v>
      </c>
      <c r="G79" s="46"/>
      <c r="H79" s="47">
        <f>H80</f>
        <v>348.55</v>
      </c>
    </row>
    <row r="80" spans="1:11" ht="15" x14ac:dyDescent="0.25">
      <c r="A80" s="26"/>
      <c r="B80" s="74" t="s">
        <v>33</v>
      </c>
      <c r="C80" s="43" t="s">
        <v>16</v>
      </c>
      <c r="D80" s="46" t="s">
        <v>9</v>
      </c>
      <c r="E80" s="46" t="s">
        <v>14</v>
      </c>
      <c r="F80" s="51" t="s">
        <v>79</v>
      </c>
      <c r="G80" s="46"/>
      <c r="H80" s="47">
        <f>H81</f>
        <v>348.55</v>
      </c>
    </row>
    <row r="81" spans="1:8" ht="49.5" customHeight="1" x14ac:dyDescent="0.25">
      <c r="A81" s="26"/>
      <c r="B81" s="74" t="s">
        <v>234</v>
      </c>
      <c r="C81" s="43" t="s">
        <v>16</v>
      </c>
      <c r="D81" s="46" t="s">
        <v>9</v>
      </c>
      <c r="E81" s="46" t="s">
        <v>14</v>
      </c>
      <c r="F81" s="51" t="s">
        <v>86</v>
      </c>
      <c r="G81" s="46"/>
      <c r="H81" s="47">
        <f>H82+H83</f>
        <v>348.55</v>
      </c>
    </row>
    <row r="82" spans="1:8" ht="15" x14ac:dyDescent="0.25">
      <c r="A82" s="26"/>
      <c r="B82" s="74" t="s">
        <v>65</v>
      </c>
      <c r="C82" s="43" t="s">
        <v>16</v>
      </c>
      <c r="D82" s="46" t="s">
        <v>9</v>
      </c>
      <c r="E82" s="46" t="s">
        <v>14</v>
      </c>
      <c r="F82" s="51" t="s">
        <v>86</v>
      </c>
      <c r="G82" s="46" t="s">
        <v>21</v>
      </c>
      <c r="H82" s="47">
        <v>245.55</v>
      </c>
    </row>
    <row r="83" spans="1:8" ht="30" x14ac:dyDescent="0.25">
      <c r="A83" s="26"/>
      <c r="B83" s="54" t="s">
        <v>37</v>
      </c>
      <c r="C83" s="43" t="s">
        <v>16</v>
      </c>
      <c r="D83" s="46" t="s">
        <v>9</v>
      </c>
      <c r="E83" s="46" t="s">
        <v>14</v>
      </c>
      <c r="F83" s="52" t="s">
        <v>86</v>
      </c>
      <c r="G83" s="46" t="s">
        <v>22</v>
      </c>
      <c r="H83" s="47">
        <v>103</v>
      </c>
    </row>
    <row r="84" spans="1:8" ht="28.5" x14ac:dyDescent="0.2">
      <c r="A84" s="6" t="s">
        <v>69</v>
      </c>
      <c r="B84" s="69" t="s">
        <v>18</v>
      </c>
      <c r="C84" s="42" t="s">
        <v>16</v>
      </c>
      <c r="D84" s="50" t="s">
        <v>14</v>
      </c>
      <c r="E84" s="50" t="s">
        <v>95</v>
      </c>
      <c r="F84" s="50"/>
      <c r="G84" s="50"/>
      <c r="H84" s="44">
        <f>H91+H85+H97</f>
        <v>234.8</v>
      </c>
    </row>
    <row r="85" spans="1:8" ht="15" x14ac:dyDescent="0.25">
      <c r="A85" s="6"/>
      <c r="B85" s="70" t="s">
        <v>66</v>
      </c>
      <c r="C85" s="43" t="s">
        <v>16</v>
      </c>
      <c r="D85" s="46" t="s">
        <v>14</v>
      </c>
      <c r="E85" s="46" t="s">
        <v>20</v>
      </c>
      <c r="F85" s="50"/>
      <c r="G85" s="50"/>
      <c r="H85" s="47">
        <f>H86</f>
        <v>4.8</v>
      </c>
    </row>
    <row r="86" spans="1:8" ht="15" x14ac:dyDescent="0.25">
      <c r="A86" s="6"/>
      <c r="B86" s="74" t="s">
        <v>33</v>
      </c>
      <c r="C86" s="43" t="s">
        <v>16</v>
      </c>
      <c r="D86" s="46" t="s">
        <v>14</v>
      </c>
      <c r="E86" s="46" t="s">
        <v>20</v>
      </c>
      <c r="F86" s="51" t="s">
        <v>79</v>
      </c>
      <c r="G86" s="50"/>
      <c r="H86" s="47">
        <f>H87</f>
        <v>4.8</v>
      </c>
    </row>
    <row r="87" spans="1:8" ht="15" x14ac:dyDescent="0.25">
      <c r="A87" s="6"/>
      <c r="B87" s="74" t="s">
        <v>33</v>
      </c>
      <c r="C87" s="43" t="s">
        <v>16</v>
      </c>
      <c r="D87" s="46" t="s">
        <v>14</v>
      </c>
      <c r="E87" s="46" t="s">
        <v>20</v>
      </c>
      <c r="F87" s="51" t="s">
        <v>79</v>
      </c>
      <c r="G87" s="50"/>
      <c r="H87" s="47">
        <f>H88</f>
        <v>4.8</v>
      </c>
    </row>
    <row r="88" spans="1:8" ht="15" x14ac:dyDescent="0.25">
      <c r="A88" s="6"/>
      <c r="B88" s="74" t="s">
        <v>33</v>
      </c>
      <c r="C88" s="43" t="s">
        <v>16</v>
      </c>
      <c r="D88" s="46" t="s">
        <v>14</v>
      </c>
      <c r="E88" s="46" t="s">
        <v>20</v>
      </c>
      <c r="F88" s="51" t="s">
        <v>79</v>
      </c>
      <c r="G88" s="50"/>
      <c r="H88" s="47">
        <f>H89</f>
        <v>4.8</v>
      </c>
    </row>
    <row r="89" spans="1:8" ht="60" x14ac:dyDescent="0.25">
      <c r="A89" s="6"/>
      <c r="B89" s="79" t="s">
        <v>232</v>
      </c>
      <c r="C89" s="43" t="s">
        <v>16</v>
      </c>
      <c r="D89" s="46" t="s">
        <v>14</v>
      </c>
      <c r="E89" s="46" t="s">
        <v>20</v>
      </c>
      <c r="F89" s="46" t="s">
        <v>139</v>
      </c>
      <c r="G89" s="50"/>
      <c r="H89" s="47">
        <f>H90</f>
        <v>4.8</v>
      </c>
    </row>
    <row r="90" spans="1:8" ht="45" x14ac:dyDescent="0.25">
      <c r="A90" s="6"/>
      <c r="B90" s="54" t="s">
        <v>204</v>
      </c>
      <c r="C90" s="43" t="s">
        <v>16</v>
      </c>
      <c r="D90" s="46" t="s">
        <v>14</v>
      </c>
      <c r="E90" s="46" t="s">
        <v>20</v>
      </c>
      <c r="F90" s="46" t="s">
        <v>139</v>
      </c>
      <c r="G90" s="46" t="s">
        <v>22</v>
      </c>
      <c r="H90" s="47">
        <v>4.8</v>
      </c>
    </row>
    <row r="91" spans="1:8" ht="15" x14ac:dyDescent="0.25">
      <c r="A91" s="26"/>
      <c r="B91" s="70" t="s">
        <v>203</v>
      </c>
      <c r="C91" s="43" t="s">
        <v>16</v>
      </c>
      <c r="D91" s="46" t="s">
        <v>14</v>
      </c>
      <c r="E91" s="46" t="s">
        <v>46</v>
      </c>
      <c r="F91" s="51"/>
      <c r="G91" s="46"/>
      <c r="H91" s="47">
        <f>H92</f>
        <v>100</v>
      </c>
    </row>
    <row r="92" spans="1:8" ht="15" x14ac:dyDescent="0.25">
      <c r="A92" s="26"/>
      <c r="B92" s="74" t="s">
        <v>35</v>
      </c>
      <c r="C92" s="43" t="s">
        <v>16</v>
      </c>
      <c r="D92" s="46" t="s">
        <v>14</v>
      </c>
      <c r="E92" s="46" t="s">
        <v>46</v>
      </c>
      <c r="F92" s="46" t="s">
        <v>79</v>
      </c>
      <c r="G92" s="46"/>
      <c r="H92" s="47">
        <f>H95</f>
        <v>100</v>
      </c>
    </row>
    <row r="93" spans="1:8" ht="15" x14ac:dyDescent="0.25">
      <c r="A93" s="26"/>
      <c r="B93" s="74" t="s">
        <v>35</v>
      </c>
      <c r="C93" s="43" t="s">
        <v>16</v>
      </c>
      <c r="D93" s="46" t="s">
        <v>14</v>
      </c>
      <c r="E93" s="46" t="s">
        <v>46</v>
      </c>
      <c r="F93" s="46" t="s">
        <v>79</v>
      </c>
      <c r="G93" s="46"/>
      <c r="H93" s="47">
        <f>H94</f>
        <v>100</v>
      </c>
    </row>
    <row r="94" spans="1:8" ht="15" x14ac:dyDescent="0.25">
      <c r="A94" s="26"/>
      <c r="B94" s="74" t="s">
        <v>35</v>
      </c>
      <c r="C94" s="43" t="s">
        <v>16</v>
      </c>
      <c r="D94" s="46" t="s">
        <v>14</v>
      </c>
      <c r="E94" s="46" t="s">
        <v>46</v>
      </c>
      <c r="F94" s="46" t="s">
        <v>79</v>
      </c>
      <c r="G94" s="46"/>
      <c r="H94" s="47">
        <f>H95</f>
        <v>100</v>
      </c>
    </row>
    <row r="95" spans="1:8" ht="45" x14ac:dyDescent="0.25">
      <c r="A95" s="26"/>
      <c r="B95" s="70" t="s">
        <v>47</v>
      </c>
      <c r="C95" s="43" t="s">
        <v>16</v>
      </c>
      <c r="D95" s="46" t="s">
        <v>14</v>
      </c>
      <c r="E95" s="46" t="s">
        <v>46</v>
      </c>
      <c r="F95" s="46" t="s">
        <v>87</v>
      </c>
      <c r="G95" s="46"/>
      <c r="H95" s="47">
        <f>H96</f>
        <v>100</v>
      </c>
    </row>
    <row r="96" spans="1:8" ht="45" x14ac:dyDescent="0.25">
      <c r="A96" s="26"/>
      <c r="B96" s="54" t="s">
        <v>204</v>
      </c>
      <c r="C96" s="43" t="s">
        <v>16</v>
      </c>
      <c r="D96" s="46" t="s">
        <v>14</v>
      </c>
      <c r="E96" s="46" t="s">
        <v>46</v>
      </c>
      <c r="F96" s="46" t="s">
        <v>87</v>
      </c>
      <c r="G96" s="46" t="s">
        <v>22</v>
      </c>
      <c r="H96" s="47">
        <v>100</v>
      </c>
    </row>
    <row r="97" spans="1:8" ht="60" x14ac:dyDescent="0.25">
      <c r="A97" s="26"/>
      <c r="B97" s="54" t="s">
        <v>240</v>
      </c>
      <c r="C97" s="43" t="s">
        <v>16</v>
      </c>
      <c r="D97" s="46" t="s">
        <v>14</v>
      </c>
      <c r="E97" s="46" t="s">
        <v>187</v>
      </c>
      <c r="F97" s="46"/>
      <c r="G97" s="46"/>
      <c r="H97" s="47">
        <f>H98</f>
        <v>130</v>
      </c>
    </row>
    <row r="98" spans="1:8" ht="66" customHeight="1" x14ac:dyDescent="0.25">
      <c r="A98" s="26"/>
      <c r="B98" s="54" t="s">
        <v>403</v>
      </c>
      <c r="C98" s="43" t="s">
        <v>16</v>
      </c>
      <c r="D98" s="46" t="s">
        <v>14</v>
      </c>
      <c r="E98" s="46" t="s">
        <v>187</v>
      </c>
      <c r="F98" s="46" t="s">
        <v>241</v>
      </c>
      <c r="G98" s="46"/>
      <c r="H98" s="47">
        <f>H99</f>
        <v>130</v>
      </c>
    </row>
    <row r="99" spans="1:8" ht="30" x14ac:dyDescent="0.25">
      <c r="A99" s="26"/>
      <c r="B99" s="54" t="s">
        <v>242</v>
      </c>
      <c r="C99" s="43" t="s">
        <v>16</v>
      </c>
      <c r="D99" s="46" t="s">
        <v>14</v>
      </c>
      <c r="E99" s="46" t="s">
        <v>187</v>
      </c>
      <c r="F99" s="46" t="s">
        <v>243</v>
      </c>
      <c r="G99" s="46"/>
      <c r="H99" s="47">
        <f>H100</f>
        <v>130</v>
      </c>
    </row>
    <row r="100" spans="1:8" ht="75" x14ac:dyDescent="0.25">
      <c r="A100" s="26"/>
      <c r="B100" s="70" t="s">
        <v>49</v>
      </c>
      <c r="C100" s="43" t="s">
        <v>16</v>
      </c>
      <c r="D100" s="46" t="s">
        <v>14</v>
      </c>
      <c r="E100" s="46" t="s">
        <v>187</v>
      </c>
      <c r="F100" s="46" t="s">
        <v>244</v>
      </c>
      <c r="G100" s="46"/>
      <c r="H100" s="47">
        <f>H101</f>
        <v>130</v>
      </c>
    </row>
    <row r="101" spans="1:8" ht="45" x14ac:dyDescent="0.25">
      <c r="A101" s="26"/>
      <c r="B101" s="54" t="s">
        <v>204</v>
      </c>
      <c r="C101" s="43" t="s">
        <v>16</v>
      </c>
      <c r="D101" s="46" t="s">
        <v>14</v>
      </c>
      <c r="E101" s="46" t="s">
        <v>187</v>
      </c>
      <c r="F101" s="46" t="s">
        <v>244</v>
      </c>
      <c r="G101" s="46" t="s">
        <v>22</v>
      </c>
      <c r="H101" s="47">
        <v>130</v>
      </c>
    </row>
    <row r="102" spans="1:8" ht="14.25" x14ac:dyDescent="0.2">
      <c r="A102" s="6" t="s">
        <v>398</v>
      </c>
      <c r="B102" s="69" t="s">
        <v>19</v>
      </c>
      <c r="C102" s="42" t="s">
        <v>16</v>
      </c>
      <c r="D102" s="50" t="s">
        <v>20</v>
      </c>
      <c r="E102" s="50" t="s">
        <v>95</v>
      </c>
      <c r="F102" s="50"/>
      <c r="G102" s="50"/>
      <c r="H102" s="44">
        <f>H109+H119+H103</f>
        <v>3970</v>
      </c>
    </row>
    <row r="103" spans="1:8" ht="15" hidden="1" x14ac:dyDescent="0.25">
      <c r="A103" s="6"/>
      <c r="B103" s="70" t="s">
        <v>159</v>
      </c>
      <c r="C103" s="43" t="s">
        <v>16</v>
      </c>
      <c r="D103" s="46" t="s">
        <v>20</v>
      </c>
      <c r="E103" s="46" t="s">
        <v>13</v>
      </c>
      <c r="F103" s="46"/>
      <c r="G103" s="46"/>
      <c r="H103" s="47">
        <f>H104</f>
        <v>0</v>
      </c>
    </row>
    <row r="104" spans="1:8" ht="15" hidden="1" x14ac:dyDescent="0.25">
      <c r="A104" s="6"/>
      <c r="B104" s="74" t="s">
        <v>35</v>
      </c>
      <c r="C104" s="43" t="s">
        <v>16</v>
      </c>
      <c r="D104" s="53" t="s">
        <v>20</v>
      </c>
      <c r="E104" s="53" t="s">
        <v>13</v>
      </c>
      <c r="F104" s="52" t="s">
        <v>79</v>
      </c>
      <c r="G104" s="46"/>
      <c r="H104" s="47">
        <f>H105</f>
        <v>0</v>
      </c>
    </row>
    <row r="105" spans="1:8" ht="15" hidden="1" x14ac:dyDescent="0.25">
      <c r="A105" s="6"/>
      <c r="B105" s="74" t="s">
        <v>35</v>
      </c>
      <c r="C105" s="43" t="s">
        <v>16</v>
      </c>
      <c r="D105" s="53" t="s">
        <v>20</v>
      </c>
      <c r="E105" s="53" t="s">
        <v>13</v>
      </c>
      <c r="F105" s="52" t="s">
        <v>79</v>
      </c>
      <c r="G105" s="46"/>
      <c r="H105" s="47">
        <f>H106</f>
        <v>0</v>
      </c>
    </row>
    <row r="106" spans="1:8" ht="15" hidden="1" x14ac:dyDescent="0.25">
      <c r="A106" s="6"/>
      <c r="B106" s="74" t="s">
        <v>35</v>
      </c>
      <c r="C106" s="43" t="s">
        <v>16</v>
      </c>
      <c r="D106" s="53" t="s">
        <v>20</v>
      </c>
      <c r="E106" s="53" t="s">
        <v>13</v>
      </c>
      <c r="F106" s="52" t="s">
        <v>79</v>
      </c>
      <c r="G106" s="46"/>
      <c r="H106" s="47">
        <f>H107</f>
        <v>0</v>
      </c>
    </row>
    <row r="107" spans="1:8" ht="15" hidden="1" x14ac:dyDescent="0.25">
      <c r="A107" s="6"/>
      <c r="B107" s="74" t="s">
        <v>145</v>
      </c>
      <c r="C107" s="43" t="s">
        <v>16</v>
      </c>
      <c r="D107" s="53" t="s">
        <v>20</v>
      </c>
      <c r="E107" s="53" t="s">
        <v>13</v>
      </c>
      <c r="F107" s="52" t="s">
        <v>160</v>
      </c>
      <c r="G107" s="46"/>
      <c r="H107" s="47">
        <f>H108</f>
        <v>0</v>
      </c>
    </row>
    <row r="108" spans="1:8" ht="30" hidden="1" x14ac:dyDescent="0.25">
      <c r="A108" s="6"/>
      <c r="B108" s="54" t="s">
        <v>37</v>
      </c>
      <c r="C108" s="43"/>
      <c r="D108" s="46" t="s">
        <v>20</v>
      </c>
      <c r="E108" s="46" t="s">
        <v>13</v>
      </c>
      <c r="F108" s="52" t="s">
        <v>160</v>
      </c>
      <c r="G108" s="46" t="s">
        <v>22</v>
      </c>
      <c r="H108" s="47"/>
    </row>
    <row r="109" spans="1:8" ht="15" x14ac:dyDescent="0.25">
      <c r="A109" s="26"/>
      <c r="B109" s="70" t="s">
        <v>48</v>
      </c>
      <c r="C109" s="43" t="s">
        <v>16</v>
      </c>
      <c r="D109" s="46" t="s">
        <v>20</v>
      </c>
      <c r="E109" s="46" t="s">
        <v>46</v>
      </c>
      <c r="F109" s="50"/>
      <c r="G109" s="50"/>
      <c r="H109" s="47">
        <f>H110</f>
        <v>3000</v>
      </c>
    </row>
    <row r="110" spans="1:8" ht="15" x14ac:dyDescent="0.25">
      <c r="A110" s="26"/>
      <c r="B110" s="74" t="s">
        <v>35</v>
      </c>
      <c r="C110" s="43" t="s">
        <v>16</v>
      </c>
      <c r="D110" s="53" t="s">
        <v>20</v>
      </c>
      <c r="E110" s="53" t="s">
        <v>46</v>
      </c>
      <c r="F110" s="52" t="s">
        <v>79</v>
      </c>
      <c r="G110" s="53"/>
      <c r="H110" s="47">
        <f>H113+H115+H117</f>
        <v>3000</v>
      </c>
    </row>
    <row r="111" spans="1:8" ht="15" x14ac:dyDescent="0.25">
      <c r="A111" s="26"/>
      <c r="B111" s="74" t="s">
        <v>35</v>
      </c>
      <c r="C111" s="43" t="s">
        <v>16</v>
      </c>
      <c r="D111" s="53" t="s">
        <v>20</v>
      </c>
      <c r="E111" s="53" t="s">
        <v>46</v>
      </c>
      <c r="F111" s="52" t="s">
        <v>79</v>
      </c>
      <c r="G111" s="53"/>
      <c r="H111" s="47">
        <f>H112</f>
        <v>3000</v>
      </c>
    </row>
    <row r="112" spans="1:8" ht="15" x14ac:dyDescent="0.25">
      <c r="A112" s="26"/>
      <c r="B112" s="74" t="s">
        <v>35</v>
      </c>
      <c r="C112" s="43" t="s">
        <v>16</v>
      </c>
      <c r="D112" s="53" t="s">
        <v>20</v>
      </c>
      <c r="E112" s="53" t="s">
        <v>46</v>
      </c>
      <c r="F112" s="52" t="s">
        <v>79</v>
      </c>
      <c r="G112" s="53"/>
      <c r="H112" s="47">
        <f>H113+H115</f>
        <v>3000</v>
      </c>
    </row>
    <row r="113" spans="1:8" ht="60" hidden="1" customHeight="1" x14ac:dyDescent="0.25">
      <c r="A113" s="26"/>
      <c r="B113" s="70" t="s">
        <v>70</v>
      </c>
      <c r="C113" s="43" t="s">
        <v>16</v>
      </c>
      <c r="D113" s="46" t="s">
        <v>20</v>
      </c>
      <c r="E113" s="46" t="s">
        <v>46</v>
      </c>
      <c r="F113" s="46" t="s">
        <v>88</v>
      </c>
      <c r="G113" s="46"/>
      <c r="H113" s="47">
        <f>H114</f>
        <v>0</v>
      </c>
    </row>
    <row r="114" spans="1:8" ht="30" hidden="1" x14ac:dyDescent="0.25">
      <c r="A114" s="26"/>
      <c r="B114" s="54" t="s">
        <v>37</v>
      </c>
      <c r="C114" s="43" t="s">
        <v>16</v>
      </c>
      <c r="D114" s="46" t="s">
        <v>20</v>
      </c>
      <c r="E114" s="46" t="s">
        <v>46</v>
      </c>
      <c r="F114" s="46" t="s">
        <v>88</v>
      </c>
      <c r="G114" s="46" t="s">
        <v>22</v>
      </c>
      <c r="H114" s="47">
        <v>0</v>
      </c>
    </row>
    <row r="115" spans="1:8" ht="15" x14ac:dyDescent="0.25">
      <c r="A115" s="26"/>
      <c r="B115" s="54" t="s">
        <v>74</v>
      </c>
      <c r="C115" s="43" t="s">
        <v>16</v>
      </c>
      <c r="D115" s="46" t="s">
        <v>20</v>
      </c>
      <c r="E115" s="46" t="s">
        <v>46</v>
      </c>
      <c r="F115" s="46" t="s">
        <v>88</v>
      </c>
      <c r="G115" s="46"/>
      <c r="H115" s="47">
        <f>H116</f>
        <v>3000</v>
      </c>
    </row>
    <row r="116" spans="1:8" ht="45" x14ac:dyDescent="0.25">
      <c r="A116" s="26"/>
      <c r="B116" s="54" t="s">
        <v>204</v>
      </c>
      <c r="C116" s="43" t="s">
        <v>16</v>
      </c>
      <c r="D116" s="46" t="s">
        <v>20</v>
      </c>
      <c r="E116" s="46" t="s">
        <v>46</v>
      </c>
      <c r="F116" s="46" t="s">
        <v>88</v>
      </c>
      <c r="G116" s="46" t="s">
        <v>22</v>
      </c>
      <c r="H116" s="47">
        <v>3000</v>
      </c>
    </row>
    <row r="117" spans="1:8" ht="30" hidden="1" x14ac:dyDescent="0.25">
      <c r="A117" s="26"/>
      <c r="B117" s="70" t="s">
        <v>119</v>
      </c>
      <c r="C117" s="43" t="s">
        <v>16</v>
      </c>
      <c r="D117" s="46" t="s">
        <v>20</v>
      </c>
      <c r="E117" s="46" t="s">
        <v>46</v>
      </c>
      <c r="F117" s="46" t="s">
        <v>120</v>
      </c>
      <c r="G117" s="46"/>
      <c r="H117" s="47">
        <f>H118</f>
        <v>0</v>
      </c>
    </row>
    <row r="118" spans="1:8" ht="30" hidden="1" x14ac:dyDescent="0.25">
      <c r="A118" s="26"/>
      <c r="B118" s="54" t="s">
        <v>37</v>
      </c>
      <c r="C118" s="43" t="s">
        <v>16</v>
      </c>
      <c r="D118" s="46" t="s">
        <v>20</v>
      </c>
      <c r="E118" s="46" t="s">
        <v>46</v>
      </c>
      <c r="F118" s="46" t="s">
        <v>120</v>
      </c>
      <c r="G118" s="46" t="s">
        <v>22</v>
      </c>
      <c r="H118" s="47"/>
    </row>
    <row r="119" spans="1:8" ht="30" x14ac:dyDescent="0.25">
      <c r="A119" s="26"/>
      <c r="B119" s="70" t="s">
        <v>60</v>
      </c>
      <c r="C119" s="43" t="s">
        <v>16</v>
      </c>
      <c r="D119" s="46" t="s">
        <v>20</v>
      </c>
      <c r="E119" s="46" t="s">
        <v>73</v>
      </c>
      <c r="F119" s="46"/>
      <c r="G119" s="46"/>
      <c r="H119" s="47">
        <f>H120+H133</f>
        <v>970</v>
      </c>
    </row>
    <row r="120" spans="1:8" ht="93.75" hidden="1" customHeight="1" x14ac:dyDescent="0.25">
      <c r="A120" s="26"/>
      <c r="B120" s="34"/>
      <c r="C120" s="43"/>
      <c r="D120" s="46"/>
      <c r="E120" s="46"/>
      <c r="F120" s="46"/>
      <c r="G120" s="46"/>
      <c r="H120" s="47"/>
    </row>
    <row r="121" spans="1:8" ht="15" hidden="1" x14ac:dyDescent="0.25">
      <c r="A121" s="26"/>
    </row>
    <row r="122" spans="1:8" ht="15" hidden="1" x14ac:dyDescent="0.25">
      <c r="A122" s="26"/>
    </row>
    <row r="123" spans="1:8" ht="15" hidden="1" x14ac:dyDescent="0.25">
      <c r="A123" s="26"/>
    </row>
    <row r="124" spans="1:8" ht="15" hidden="1" x14ac:dyDescent="0.25">
      <c r="A124" s="26"/>
    </row>
    <row r="125" spans="1:8" ht="15" hidden="1" x14ac:dyDescent="0.25">
      <c r="A125" s="26"/>
    </row>
    <row r="126" spans="1:8" ht="75" hidden="1" customHeight="1" x14ac:dyDescent="0.25">
      <c r="A126" s="27"/>
    </row>
    <row r="127" spans="1:8" ht="45" hidden="1" customHeight="1" x14ac:dyDescent="0.25">
      <c r="A127" s="27"/>
    </row>
    <row r="128" spans="1:8" ht="75" hidden="1" x14ac:dyDescent="0.25">
      <c r="A128" s="27"/>
      <c r="B128" s="70" t="s">
        <v>124</v>
      </c>
      <c r="C128" s="43" t="s">
        <v>16</v>
      </c>
      <c r="D128" s="46" t="s">
        <v>20</v>
      </c>
      <c r="E128" s="46" t="s">
        <v>73</v>
      </c>
      <c r="F128" s="46" t="s">
        <v>125</v>
      </c>
      <c r="G128" s="46"/>
      <c r="H128" s="47">
        <f>H129+H131</f>
        <v>0</v>
      </c>
    </row>
    <row r="129" spans="1:8" ht="75" hidden="1" x14ac:dyDescent="0.25">
      <c r="A129" s="27"/>
      <c r="B129" s="70" t="s">
        <v>49</v>
      </c>
      <c r="C129" s="43" t="s">
        <v>16</v>
      </c>
      <c r="D129" s="46" t="s">
        <v>20</v>
      </c>
      <c r="E129" s="46" t="s">
        <v>73</v>
      </c>
      <c r="F129" s="46" t="s">
        <v>126</v>
      </c>
      <c r="G129" s="46"/>
      <c r="H129" s="47">
        <f>H130</f>
        <v>0</v>
      </c>
    </row>
    <row r="130" spans="1:8" ht="30" hidden="1" x14ac:dyDescent="0.25">
      <c r="A130" s="27"/>
      <c r="B130" s="54" t="s">
        <v>37</v>
      </c>
      <c r="C130" s="43" t="s">
        <v>16</v>
      </c>
      <c r="D130" s="46" t="s">
        <v>20</v>
      </c>
      <c r="E130" s="46" t="s">
        <v>73</v>
      </c>
      <c r="F130" s="46" t="s">
        <v>126</v>
      </c>
      <c r="G130" s="46" t="s">
        <v>22</v>
      </c>
      <c r="H130" s="47"/>
    </row>
    <row r="131" spans="1:8" ht="75" hidden="1" x14ac:dyDescent="0.25">
      <c r="A131" s="27"/>
      <c r="B131" s="70" t="s">
        <v>49</v>
      </c>
      <c r="C131" s="43" t="s">
        <v>16</v>
      </c>
      <c r="D131" s="46" t="s">
        <v>20</v>
      </c>
      <c r="E131" s="46" t="s">
        <v>73</v>
      </c>
      <c r="F131" s="46" t="s">
        <v>127</v>
      </c>
      <c r="G131" s="46"/>
      <c r="H131" s="47">
        <f>H132</f>
        <v>0</v>
      </c>
    </row>
    <row r="132" spans="1:8" ht="30" hidden="1" x14ac:dyDescent="0.25">
      <c r="A132" s="27"/>
      <c r="B132" s="54" t="s">
        <v>37</v>
      </c>
      <c r="C132" s="43" t="s">
        <v>16</v>
      </c>
      <c r="D132" s="46" t="s">
        <v>20</v>
      </c>
      <c r="E132" s="46" t="s">
        <v>73</v>
      </c>
      <c r="F132" s="46" t="s">
        <v>127</v>
      </c>
      <c r="G132" s="46" t="s">
        <v>22</v>
      </c>
      <c r="H132" s="47"/>
    </row>
    <row r="133" spans="1:8" ht="60" x14ac:dyDescent="0.25">
      <c r="A133" s="27"/>
      <c r="B133" s="89" t="s">
        <v>404</v>
      </c>
      <c r="C133" s="43" t="s">
        <v>16</v>
      </c>
      <c r="D133" s="46" t="s">
        <v>20</v>
      </c>
      <c r="E133" s="46" t="s">
        <v>73</v>
      </c>
      <c r="F133" s="46" t="s">
        <v>113</v>
      </c>
      <c r="G133" s="46"/>
      <c r="H133" s="47">
        <f>H134</f>
        <v>970</v>
      </c>
    </row>
    <row r="134" spans="1:8" ht="45" x14ac:dyDescent="0.25">
      <c r="A134" s="27"/>
      <c r="B134" s="17" t="s">
        <v>161</v>
      </c>
      <c r="C134" s="43" t="s">
        <v>16</v>
      </c>
      <c r="D134" s="46" t="s">
        <v>20</v>
      </c>
      <c r="E134" s="46" t="s">
        <v>73</v>
      </c>
      <c r="F134" s="46" t="s">
        <v>114</v>
      </c>
      <c r="G134" s="46"/>
      <c r="H134" s="47">
        <f>H135</f>
        <v>970</v>
      </c>
    </row>
    <row r="135" spans="1:8" ht="45" x14ac:dyDescent="0.25">
      <c r="A135" s="27"/>
      <c r="B135" s="17" t="s">
        <v>162</v>
      </c>
      <c r="C135" s="43" t="s">
        <v>16</v>
      </c>
      <c r="D135" s="46" t="s">
        <v>20</v>
      </c>
      <c r="E135" s="46" t="s">
        <v>73</v>
      </c>
      <c r="F135" s="46" t="s">
        <v>223</v>
      </c>
      <c r="G135" s="46"/>
      <c r="H135" s="47">
        <f>H138+H140+H136</f>
        <v>970</v>
      </c>
    </row>
    <row r="136" spans="1:8" ht="75" x14ac:dyDescent="0.25">
      <c r="A136" s="27"/>
      <c r="B136" s="70" t="s">
        <v>49</v>
      </c>
      <c r="C136" s="43" t="s">
        <v>16</v>
      </c>
      <c r="D136" s="46" t="s">
        <v>20</v>
      </c>
      <c r="E136" s="46" t="s">
        <v>73</v>
      </c>
      <c r="F136" s="46" t="s">
        <v>224</v>
      </c>
      <c r="G136" s="46"/>
      <c r="H136" s="47">
        <f>H137</f>
        <v>970</v>
      </c>
    </row>
    <row r="137" spans="1:8" ht="45" x14ac:dyDescent="0.25">
      <c r="A137" s="27"/>
      <c r="B137" s="54" t="s">
        <v>204</v>
      </c>
      <c r="C137" s="43" t="s">
        <v>16</v>
      </c>
      <c r="D137" s="46" t="s">
        <v>20</v>
      </c>
      <c r="E137" s="46" t="s">
        <v>73</v>
      </c>
      <c r="F137" s="46" t="s">
        <v>224</v>
      </c>
      <c r="G137" s="46" t="s">
        <v>22</v>
      </c>
      <c r="H137" s="47">
        <f>720+250</f>
        <v>970</v>
      </c>
    </row>
    <row r="138" spans="1:8" ht="15" hidden="1" x14ac:dyDescent="0.25">
      <c r="A138" s="27"/>
      <c r="B138" s="95" t="s">
        <v>38</v>
      </c>
      <c r="C138" s="43" t="s">
        <v>16</v>
      </c>
      <c r="D138" s="46" t="s">
        <v>20</v>
      </c>
      <c r="E138" s="46" t="s">
        <v>73</v>
      </c>
      <c r="F138" s="46" t="s">
        <v>211</v>
      </c>
      <c r="G138" s="46"/>
      <c r="H138" s="47">
        <f>H139</f>
        <v>0</v>
      </c>
    </row>
    <row r="139" spans="1:8" ht="45" hidden="1" x14ac:dyDescent="0.25">
      <c r="A139" s="27"/>
      <c r="B139" s="54" t="s">
        <v>204</v>
      </c>
      <c r="C139" s="43" t="s">
        <v>16</v>
      </c>
      <c r="D139" s="46" t="s">
        <v>20</v>
      </c>
      <c r="E139" s="46" t="s">
        <v>73</v>
      </c>
      <c r="F139" s="46" t="s">
        <v>211</v>
      </c>
      <c r="G139" s="46" t="s">
        <v>23</v>
      </c>
      <c r="H139" s="47">
        <f>1524.74892-1524.74892</f>
        <v>0</v>
      </c>
    </row>
    <row r="140" spans="1:8" ht="75" hidden="1" x14ac:dyDescent="0.25">
      <c r="A140" s="27"/>
      <c r="B140" s="70" t="s">
        <v>49</v>
      </c>
      <c r="C140" s="43" t="s">
        <v>16</v>
      </c>
      <c r="D140" s="46" t="s">
        <v>20</v>
      </c>
      <c r="E140" s="46" t="s">
        <v>73</v>
      </c>
      <c r="F140" s="46" t="s">
        <v>99</v>
      </c>
      <c r="G140" s="46"/>
      <c r="H140" s="47">
        <f>H141</f>
        <v>0</v>
      </c>
    </row>
    <row r="141" spans="1:8" ht="15" hidden="1" x14ac:dyDescent="0.25">
      <c r="A141" s="27"/>
      <c r="B141" s="95" t="s">
        <v>38</v>
      </c>
      <c r="C141" s="43" t="s">
        <v>16</v>
      </c>
      <c r="D141" s="46" t="s">
        <v>209</v>
      </c>
      <c r="E141" s="46" t="s">
        <v>210</v>
      </c>
      <c r="F141" s="46" t="s">
        <v>99</v>
      </c>
      <c r="G141" s="46" t="s">
        <v>22</v>
      </c>
      <c r="H141" s="47">
        <f>173.14361-173.14361</f>
        <v>0</v>
      </c>
    </row>
    <row r="142" spans="1:8" ht="15" x14ac:dyDescent="0.25">
      <c r="A142" s="29" t="s">
        <v>399</v>
      </c>
      <c r="B142" s="69" t="s">
        <v>0</v>
      </c>
      <c r="C142" s="43" t="s">
        <v>16</v>
      </c>
      <c r="D142" s="50" t="s">
        <v>7</v>
      </c>
      <c r="E142" s="50" t="s">
        <v>95</v>
      </c>
      <c r="F142" s="50"/>
      <c r="G142" s="50"/>
      <c r="H142" s="44">
        <f>SUM(H143+H151+H178)</f>
        <v>47190.483350000002</v>
      </c>
    </row>
    <row r="143" spans="1:8" ht="15" x14ac:dyDescent="0.25">
      <c r="A143" s="28"/>
      <c r="B143" s="70" t="s">
        <v>8</v>
      </c>
      <c r="C143" s="43" t="s">
        <v>16</v>
      </c>
      <c r="D143" s="46" t="s">
        <v>7</v>
      </c>
      <c r="E143" s="46" t="s">
        <v>4</v>
      </c>
      <c r="F143" s="46"/>
      <c r="G143" s="46"/>
      <c r="H143" s="47">
        <f>H144</f>
        <v>26717.741860000002</v>
      </c>
    </row>
    <row r="144" spans="1:8" ht="15" x14ac:dyDescent="0.25">
      <c r="A144" s="29"/>
      <c r="B144" s="74" t="s">
        <v>35</v>
      </c>
      <c r="C144" s="43" t="s">
        <v>16</v>
      </c>
      <c r="D144" s="46" t="s">
        <v>7</v>
      </c>
      <c r="E144" s="46" t="s">
        <v>4</v>
      </c>
      <c r="F144" s="46" t="s">
        <v>79</v>
      </c>
      <c r="G144" s="46"/>
      <c r="H144" s="47">
        <f>H147+H149</f>
        <v>26717.741860000002</v>
      </c>
    </row>
    <row r="145" spans="1:8" ht="15" x14ac:dyDescent="0.25">
      <c r="A145" s="29"/>
      <c r="B145" s="74" t="s">
        <v>35</v>
      </c>
      <c r="C145" s="43" t="s">
        <v>16</v>
      </c>
      <c r="D145" s="46" t="s">
        <v>7</v>
      </c>
      <c r="E145" s="46" t="s">
        <v>4</v>
      </c>
      <c r="F145" s="46" t="s">
        <v>79</v>
      </c>
      <c r="G145" s="46"/>
      <c r="H145" s="47">
        <f>H146</f>
        <v>26717.741860000002</v>
      </c>
    </row>
    <row r="146" spans="1:8" ht="15" x14ac:dyDescent="0.25">
      <c r="A146" s="29"/>
      <c r="B146" s="74" t="s">
        <v>35</v>
      </c>
      <c r="C146" s="43" t="s">
        <v>16</v>
      </c>
      <c r="D146" s="46" t="s">
        <v>7</v>
      </c>
      <c r="E146" s="46" t="s">
        <v>4</v>
      </c>
      <c r="F146" s="46" t="s">
        <v>79</v>
      </c>
      <c r="G146" s="46"/>
      <c r="H146" s="47">
        <f>H147+H149</f>
        <v>26717.741860000002</v>
      </c>
    </row>
    <row r="147" spans="1:8" ht="30" x14ac:dyDescent="0.25">
      <c r="A147" s="28"/>
      <c r="B147" s="70" t="s">
        <v>77</v>
      </c>
      <c r="C147" s="43" t="s">
        <v>16</v>
      </c>
      <c r="D147" s="46" t="s">
        <v>7</v>
      </c>
      <c r="E147" s="46" t="s">
        <v>4</v>
      </c>
      <c r="F147" s="46" t="s">
        <v>89</v>
      </c>
      <c r="G147" s="46" t="s">
        <v>61</v>
      </c>
      <c r="H147" s="47">
        <f>H148</f>
        <v>26717.741860000002</v>
      </c>
    </row>
    <row r="148" spans="1:8" ht="30" x14ac:dyDescent="0.25">
      <c r="A148" s="28"/>
      <c r="B148" s="54" t="s">
        <v>37</v>
      </c>
      <c r="C148" s="43" t="s">
        <v>16</v>
      </c>
      <c r="D148" s="46" t="s">
        <v>7</v>
      </c>
      <c r="E148" s="46" t="s">
        <v>4</v>
      </c>
      <c r="F148" s="46" t="s">
        <v>89</v>
      </c>
      <c r="G148" s="46" t="s">
        <v>22</v>
      </c>
      <c r="H148" s="102">
        <f>15386.47758-82.0625-189.745-644.97678-151-386.729-250+2214.75863-1434.98107-90+13050-70-634</f>
        <v>26717.741860000002</v>
      </c>
    </row>
    <row r="149" spans="1:8" ht="30" hidden="1" x14ac:dyDescent="0.25">
      <c r="A149" s="28"/>
      <c r="B149" s="70" t="s">
        <v>77</v>
      </c>
      <c r="C149" s="43" t="s">
        <v>16</v>
      </c>
      <c r="D149" s="46" t="s">
        <v>7</v>
      </c>
      <c r="E149" s="46" t="s">
        <v>4</v>
      </c>
      <c r="F149" s="46" t="s">
        <v>120</v>
      </c>
      <c r="G149" s="46"/>
      <c r="H149" s="47">
        <f>H150</f>
        <v>0</v>
      </c>
    </row>
    <row r="150" spans="1:8" ht="30" hidden="1" x14ac:dyDescent="0.25">
      <c r="A150" s="28"/>
      <c r="B150" s="54" t="s">
        <v>37</v>
      </c>
      <c r="C150" s="43" t="s">
        <v>16</v>
      </c>
      <c r="D150" s="46" t="s">
        <v>7</v>
      </c>
      <c r="E150" s="46" t="s">
        <v>4</v>
      </c>
      <c r="F150" s="46" t="s">
        <v>120</v>
      </c>
      <c r="G150" s="46" t="s">
        <v>22</v>
      </c>
      <c r="H150" s="47">
        <v>0</v>
      </c>
    </row>
    <row r="151" spans="1:8" ht="15" x14ac:dyDescent="0.25">
      <c r="A151" s="28"/>
      <c r="B151" s="70" t="s">
        <v>15</v>
      </c>
      <c r="C151" s="43" t="s">
        <v>16</v>
      </c>
      <c r="D151" s="46" t="s">
        <v>7</v>
      </c>
      <c r="E151" s="46" t="s">
        <v>14</v>
      </c>
      <c r="F151" s="46"/>
      <c r="G151" s="46"/>
      <c r="H151" s="47">
        <f>H152+H159</f>
        <v>10756.57149</v>
      </c>
    </row>
    <row r="152" spans="1:8" ht="15" x14ac:dyDescent="0.25">
      <c r="A152" s="30"/>
      <c r="B152" s="74" t="s">
        <v>35</v>
      </c>
      <c r="C152" s="43" t="s">
        <v>16</v>
      </c>
      <c r="D152" s="46" t="s">
        <v>7</v>
      </c>
      <c r="E152" s="46" t="s">
        <v>14</v>
      </c>
      <c r="F152" s="46" t="s">
        <v>79</v>
      </c>
      <c r="G152" s="46"/>
      <c r="H152" s="47">
        <f>H153</f>
        <v>429.86899</v>
      </c>
    </row>
    <row r="153" spans="1:8" ht="15" x14ac:dyDescent="0.25">
      <c r="A153" s="30"/>
      <c r="B153" s="74" t="s">
        <v>35</v>
      </c>
      <c r="C153" s="43" t="s">
        <v>16</v>
      </c>
      <c r="D153" s="46" t="s">
        <v>7</v>
      </c>
      <c r="E153" s="46" t="s">
        <v>14</v>
      </c>
      <c r="F153" s="46" t="s">
        <v>79</v>
      </c>
      <c r="G153" s="46"/>
      <c r="H153" s="47">
        <f>H154</f>
        <v>429.86899</v>
      </c>
    </row>
    <row r="154" spans="1:8" ht="15" x14ac:dyDescent="0.25">
      <c r="A154" s="30"/>
      <c r="B154" s="74" t="s">
        <v>35</v>
      </c>
      <c r="C154" s="43" t="s">
        <v>16</v>
      </c>
      <c r="D154" s="46" t="s">
        <v>7</v>
      </c>
      <c r="E154" s="46" t="s">
        <v>14</v>
      </c>
      <c r="F154" s="46" t="s">
        <v>79</v>
      </c>
      <c r="G154" s="46"/>
      <c r="H154" s="47">
        <f>H155+H157</f>
        <v>429.86899</v>
      </c>
    </row>
    <row r="155" spans="1:8" ht="15" x14ac:dyDescent="0.25">
      <c r="A155" s="30"/>
      <c r="B155" s="74" t="s">
        <v>17</v>
      </c>
      <c r="C155" s="43" t="s">
        <v>16</v>
      </c>
      <c r="D155" s="46" t="s">
        <v>7</v>
      </c>
      <c r="E155" s="46" t="s">
        <v>14</v>
      </c>
      <c r="F155" s="46" t="s">
        <v>90</v>
      </c>
      <c r="G155" s="46"/>
      <c r="H155" s="47">
        <f>H156</f>
        <v>429.86899</v>
      </c>
    </row>
    <row r="156" spans="1:8" ht="45" x14ac:dyDescent="0.25">
      <c r="A156" s="30"/>
      <c r="B156" s="54" t="s">
        <v>204</v>
      </c>
      <c r="C156" s="43" t="s">
        <v>16</v>
      </c>
      <c r="D156" s="46" t="s">
        <v>7</v>
      </c>
      <c r="E156" s="46" t="s">
        <v>14</v>
      </c>
      <c r="F156" s="46" t="s">
        <v>90</v>
      </c>
      <c r="G156" s="46" t="s">
        <v>22</v>
      </c>
      <c r="H156" s="47">
        <f>300+129.86899</f>
        <v>429.86899</v>
      </c>
    </row>
    <row r="157" spans="1:8" ht="15" hidden="1" x14ac:dyDescent="0.25">
      <c r="A157" s="30"/>
      <c r="B157" s="54" t="s">
        <v>50</v>
      </c>
      <c r="C157" s="43" t="s">
        <v>16</v>
      </c>
      <c r="D157" s="46" t="s">
        <v>7</v>
      </c>
      <c r="E157" s="46" t="s">
        <v>14</v>
      </c>
      <c r="F157" s="46" t="s">
        <v>91</v>
      </c>
      <c r="G157" s="46"/>
      <c r="H157" s="47">
        <f>H158</f>
        <v>0</v>
      </c>
    </row>
    <row r="158" spans="1:8" ht="30" hidden="1" x14ac:dyDescent="0.25">
      <c r="A158" s="30"/>
      <c r="B158" s="54" t="s">
        <v>37</v>
      </c>
      <c r="C158" s="43" t="s">
        <v>16</v>
      </c>
      <c r="D158" s="46" t="s">
        <v>7</v>
      </c>
      <c r="E158" s="46" t="s">
        <v>14</v>
      </c>
      <c r="F158" s="46" t="s">
        <v>91</v>
      </c>
      <c r="G158" s="46" t="s">
        <v>22</v>
      </c>
      <c r="H158" s="47">
        <v>0</v>
      </c>
    </row>
    <row r="159" spans="1:8" ht="30" x14ac:dyDescent="0.25">
      <c r="A159" s="30"/>
      <c r="B159" s="34" t="s">
        <v>163</v>
      </c>
      <c r="C159" s="43" t="s">
        <v>16</v>
      </c>
      <c r="D159" s="46" t="s">
        <v>7</v>
      </c>
      <c r="E159" s="46" t="s">
        <v>14</v>
      </c>
      <c r="F159" s="46" t="s">
        <v>164</v>
      </c>
      <c r="G159" s="46"/>
      <c r="H159" s="47">
        <f>H160</f>
        <v>10326.702499999999</v>
      </c>
    </row>
    <row r="160" spans="1:8" ht="30" x14ac:dyDescent="0.25">
      <c r="A160" s="30"/>
      <c r="B160" s="70" t="s">
        <v>175</v>
      </c>
      <c r="C160" s="43" t="s">
        <v>16</v>
      </c>
      <c r="D160" s="46" t="s">
        <v>7</v>
      </c>
      <c r="E160" s="46" t="s">
        <v>14</v>
      </c>
      <c r="F160" s="46" t="s">
        <v>166</v>
      </c>
      <c r="G160" s="46"/>
      <c r="H160" s="47">
        <f>H161</f>
        <v>10326.702499999999</v>
      </c>
    </row>
    <row r="161" spans="1:14" ht="45" x14ac:dyDescent="0.25">
      <c r="A161" s="30"/>
      <c r="B161" s="70" t="s">
        <v>167</v>
      </c>
      <c r="C161" s="43" t="s">
        <v>16</v>
      </c>
      <c r="D161" s="46" t="s">
        <v>7</v>
      </c>
      <c r="E161" s="46" t="s">
        <v>14</v>
      </c>
      <c r="F161" s="46" t="s">
        <v>225</v>
      </c>
      <c r="G161" s="46"/>
      <c r="H161" s="47">
        <f>H164+H168+H162+H170+H172+H175</f>
        <v>10326.702499999999</v>
      </c>
    </row>
    <row r="162" spans="1:14" ht="75" x14ac:dyDescent="0.25">
      <c r="A162" s="30"/>
      <c r="B162" s="70" t="s">
        <v>49</v>
      </c>
      <c r="C162" s="43" t="s">
        <v>16</v>
      </c>
      <c r="D162" s="46" t="s">
        <v>7</v>
      </c>
      <c r="E162" s="46" t="s">
        <v>14</v>
      </c>
      <c r="F162" s="46" t="s">
        <v>226</v>
      </c>
      <c r="G162" s="46"/>
      <c r="H162" s="47">
        <f>H163</f>
        <v>5477.7025000000003</v>
      </c>
    </row>
    <row r="163" spans="1:14" ht="45" x14ac:dyDescent="0.25">
      <c r="A163" s="30"/>
      <c r="B163" s="54" t="s">
        <v>204</v>
      </c>
      <c r="C163" s="43" t="s">
        <v>16</v>
      </c>
      <c r="D163" s="46" t="s">
        <v>7</v>
      </c>
      <c r="E163" s="46" t="s">
        <v>14</v>
      </c>
      <c r="F163" s="46" t="s">
        <v>226</v>
      </c>
      <c r="G163" s="46" t="s">
        <v>22</v>
      </c>
      <c r="H163" s="102">
        <f>2751+151+560+953.64+62.0625+1000</f>
        <v>5477.7025000000003</v>
      </c>
      <c r="I163" s="284"/>
      <c r="J163" s="285"/>
      <c r="K163" s="285"/>
      <c r="L163" s="285"/>
      <c r="M163" s="285"/>
      <c r="N163" s="285"/>
    </row>
    <row r="164" spans="1:14" ht="75" hidden="1" x14ac:dyDescent="0.25">
      <c r="A164" s="30"/>
      <c r="B164" s="70" t="s">
        <v>49</v>
      </c>
      <c r="C164" s="43" t="s">
        <v>16</v>
      </c>
      <c r="D164" s="46" t="s">
        <v>7</v>
      </c>
      <c r="E164" s="46" t="s">
        <v>14</v>
      </c>
      <c r="F164" s="46" t="s">
        <v>168</v>
      </c>
      <c r="G164" s="46"/>
      <c r="H164" s="47">
        <f>H165</f>
        <v>0</v>
      </c>
    </row>
    <row r="165" spans="1:14" ht="45" hidden="1" x14ac:dyDescent="0.25">
      <c r="A165" s="30"/>
      <c r="B165" s="54" t="s">
        <v>204</v>
      </c>
      <c r="C165" s="43" t="s">
        <v>16</v>
      </c>
      <c r="D165" s="46" t="s">
        <v>7</v>
      </c>
      <c r="E165" s="46" t="s">
        <v>14</v>
      </c>
      <c r="F165" s="46" t="s">
        <v>168</v>
      </c>
      <c r="G165" s="46" t="s">
        <v>22</v>
      </c>
      <c r="H165" s="47">
        <f>21.86808-21.86808</f>
        <v>0</v>
      </c>
    </row>
    <row r="166" spans="1:14" ht="75" hidden="1" x14ac:dyDescent="0.25">
      <c r="A166" s="30"/>
      <c r="B166" s="70" t="s">
        <v>49</v>
      </c>
      <c r="C166" s="43" t="s">
        <v>16</v>
      </c>
      <c r="D166" s="46" t="s">
        <v>7</v>
      </c>
      <c r="E166" s="46" t="s">
        <v>14</v>
      </c>
      <c r="F166" s="46" t="s">
        <v>169</v>
      </c>
      <c r="G166" s="46"/>
      <c r="H166" s="47">
        <f>H167</f>
        <v>0</v>
      </c>
    </row>
    <row r="167" spans="1:14" ht="30" hidden="1" x14ac:dyDescent="0.25">
      <c r="A167" s="30"/>
      <c r="B167" s="54" t="s">
        <v>37</v>
      </c>
      <c r="C167" s="43" t="s">
        <v>16</v>
      </c>
      <c r="D167" s="46" t="s">
        <v>7</v>
      </c>
      <c r="E167" s="46" t="s">
        <v>14</v>
      </c>
      <c r="F167" s="46" t="s">
        <v>169</v>
      </c>
      <c r="G167" s="46" t="s">
        <v>22</v>
      </c>
      <c r="H167" s="47">
        <v>0</v>
      </c>
    </row>
    <row r="168" spans="1:14" ht="45" hidden="1" x14ac:dyDescent="0.25">
      <c r="A168" s="30"/>
      <c r="B168" s="35" t="s">
        <v>196</v>
      </c>
      <c r="C168" s="43" t="s">
        <v>16</v>
      </c>
      <c r="D168" s="46" t="s">
        <v>7</v>
      </c>
      <c r="E168" s="46" t="s">
        <v>14</v>
      </c>
      <c r="F168" s="46" t="s">
        <v>198</v>
      </c>
      <c r="G168" s="46"/>
      <c r="H168" s="47">
        <f>H169</f>
        <v>0</v>
      </c>
    </row>
    <row r="169" spans="1:14" ht="30" hidden="1" x14ac:dyDescent="0.25">
      <c r="A169" s="30"/>
      <c r="B169" s="54" t="s">
        <v>37</v>
      </c>
      <c r="C169" s="43" t="s">
        <v>16</v>
      </c>
      <c r="D169" s="46" t="s">
        <v>7</v>
      </c>
      <c r="E169" s="46" t="s">
        <v>14</v>
      </c>
      <c r="F169" s="46" t="s">
        <v>198</v>
      </c>
      <c r="G169" s="46" t="s">
        <v>22</v>
      </c>
      <c r="H169" s="47">
        <v>0</v>
      </c>
    </row>
    <row r="170" spans="1:14" ht="75" customHeight="1" x14ac:dyDescent="0.25">
      <c r="A170" s="30"/>
      <c r="B170" s="35" t="s">
        <v>218</v>
      </c>
      <c r="C170" s="43" t="s">
        <v>16</v>
      </c>
      <c r="D170" s="46" t="s">
        <v>7</v>
      </c>
      <c r="E170" s="46" t="s">
        <v>14</v>
      </c>
      <c r="F170" s="46" t="s">
        <v>414</v>
      </c>
      <c r="G170" s="46"/>
      <c r="H170" s="47">
        <f>H171</f>
        <v>4849</v>
      </c>
    </row>
    <row r="171" spans="1:14" ht="30" x14ac:dyDescent="0.25">
      <c r="A171" s="30"/>
      <c r="B171" s="54" t="s">
        <v>37</v>
      </c>
      <c r="C171" s="43" t="s">
        <v>16</v>
      </c>
      <c r="D171" s="46" t="s">
        <v>7</v>
      </c>
      <c r="E171" s="46" t="s">
        <v>14</v>
      </c>
      <c r="F171" s="46" t="s">
        <v>414</v>
      </c>
      <c r="G171" s="46" t="s">
        <v>22</v>
      </c>
      <c r="H171" s="47">
        <v>4849</v>
      </c>
    </row>
    <row r="172" spans="1:14" ht="75" hidden="1" x14ac:dyDescent="0.25">
      <c r="A172" s="30"/>
      <c r="B172" s="70" t="s">
        <v>49</v>
      </c>
      <c r="C172" s="43" t="s">
        <v>16</v>
      </c>
      <c r="D172" s="46" t="s">
        <v>7</v>
      </c>
      <c r="E172" s="46" t="s">
        <v>14</v>
      </c>
      <c r="F172" s="46" t="s">
        <v>238</v>
      </c>
      <c r="G172" s="46"/>
      <c r="H172" s="47">
        <f>H173+H174</f>
        <v>0</v>
      </c>
    </row>
    <row r="173" spans="1:14" ht="15" hidden="1" x14ac:dyDescent="0.25">
      <c r="A173" s="30"/>
      <c r="B173" s="95" t="s">
        <v>38</v>
      </c>
      <c r="C173" s="43" t="s">
        <v>16</v>
      </c>
      <c r="D173" s="46" t="s">
        <v>7</v>
      </c>
      <c r="E173" s="46" t="s">
        <v>14</v>
      </c>
      <c r="F173" s="46" t="s">
        <v>239</v>
      </c>
      <c r="G173" s="46" t="s">
        <v>23</v>
      </c>
      <c r="H173" s="47">
        <f>1820-1820</f>
        <v>0</v>
      </c>
    </row>
    <row r="174" spans="1:14" ht="30" hidden="1" x14ac:dyDescent="0.25">
      <c r="A174" s="30"/>
      <c r="B174" s="54" t="s">
        <v>37</v>
      </c>
      <c r="C174" s="43" t="s">
        <v>16</v>
      </c>
      <c r="D174" s="46" t="s">
        <v>7</v>
      </c>
      <c r="E174" s="46" t="s">
        <v>14</v>
      </c>
      <c r="F174" s="46" t="s">
        <v>238</v>
      </c>
      <c r="G174" s="46" t="s">
        <v>22</v>
      </c>
      <c r="H174" s="47"/>
    </row>
    <row r="175" spans="1:14" ht="75" hidden="1" x14ac:dyDescent="0.25">
      <c r="A175" s="30"/>
      <c r="B175" s="70" t="s">
        <v>49</v>
      </c>
      <c r="C175" s="43" t="s">
        <v>16</v>
      </c>
      <c r="D175" s="46" t="s">
        <v>7</v>
      </c>
      <c r="E175" s="46" t="s">
        <v>14</v>
      </c>
      <c r="F175" s="46" t="s">
        <v>216</v>
      </c>
      <c r="G175" s="46"/>
      <c r="H175" s="47">
        <f>H176+H177</f>
        <v>0</v>
      </c>
    </row>
    <row r="176" spans="1:14" ht="15" hidden="1" x14ac:dyDescent="0.25">
      <c r="A176" s="30"/>
      <c r="B176" s="95" t="s">
        <v>38</v>
      </c>
      <c r="C176" s="43" t="s">
        <v>16</v>
      </c>
      <c r="D176" s="46" t="s">
        <v>7</v>
      </c>
      <c r="E176" s="46" t="s">
        <v>14</v>
      </c>
      <c r="F176" s="46" t="s">
        <v>216</v>
      </c>
      <c r="G176" s="46" t="s">
        <v>23</v>
      </c>
      <c r="H176" s="47">
        <f>780-780</f>
        <v>0</v>
      </c>
    </row>
    <row r="177" spans="1:8" ht="30" hidden="1" x14ac:dyDescent="0.25">
      <c r="A177" s="30"/>
      <c r="B177" s="54" t="s">
        <v>37</v>
      </c>
      <c r="C177" s="43" t="s">
        <v>16</v>
      </c>
      <c r="D177" s="46" t="s">
        <v>7</v>
      </c>
      <c r="E177" s="46" t="s">
        <v>14</v>
      </c>
      <c r="F177" s="46" t="s">
        <v>216</v>
      </c>
      <c r="G177" s="46" t="s">
        <v>22</v>
      </c>
      <c r="H177" s="47">
        <v>0</v>
      </c>
    </row>
    <row r="178" spans="1:8" ht="30" x14ac:dyDescent="0.25">
      <c r="A178" s="30"/>
      <c r="B178" s="54" t="s">
        <v>51</v>
      </c>
      <c r="C178" s="43" t="s">
        <v>16</v>
      </c>
      <c r="D178" s="46" t="s">
        <v>7</v>
      </c>
      <c r="E178" s="46" t="s">
        <v>7</v>
      </c>
      <c r="F178" s="46"/>
      <c r="G178" s="46"/>
      <c r="H178" s="47">
        <f>H182+H184</f>
        <v>9716.1699999999983</v>
      </c>
    </row>
    <row r="179" spans="1:8" ht="15" hidden="1" x14ac:dyDescent="0.25">
      <c r="A179" s="30"/>
      <c r="B179" s="74" t="s">
        <v>35</v>
      </c>
      <c r="C179" s="43" t="s">
        <v>16</v>
      </c>
      <c r="D179" s="46" t="s">
        <v>7</v>
      </c>
      <c r="E179" s="46" t="s">
        <v>7</v>
      </c>
      <c r="F179" s="46" t="s">
        <v>79</v>
      </c>
      <c r="G179" s="46"/>
      <c r="H179" s="47">
        <f>H182</f>
        <v>0</v>
      </c>
    </row>
    <row r="180" spans="1:8" ht="15" hidden="1" x14ac:dyDescent="0.25">
      <c r="A180" s="30"/>
      <c r="B180" s="74" t="s">
        <v>35</v>
      </c>
      <c r="C180" s="43" t="s">
        <v>16</v>
      </c>
      <c r="D180" s="46" t="s">
        <v>7</v>
      </c>
      <c r="E180" s="46" t="s">
        <v>7</v>
      </c>
      <c r="F180" s="46" t="s">
        <v>79</v>
      </c>
      <c r="G180" s="46"/>
      <c r="H180" s="47">
        <f>H181</f>
        <v>0</v>
      </c>
    </row>
    <row r="181" spans="1:8" ht="15" hidden="1" x14ac:dyDescent="0.25">
      <c r="A181" s="30"/>
      <c r="B181" s="74" t="s">
        <v>35</v>
      </c>
      <c r="C181" s="43" t="s">
        <v>16</v>
      </c>
      <c r="D181" s="46" t="s">
        <v>7</v>
      </c>
      <c r="E181" s="46" t="s">
        <v>7</v>
      </c>
      <c r="F181" s="46" t="s">
        <v>79</v>
      </c>
      <c r="G181" s="46"/>
      <c r="H181" s="47">
        <f>H182</f>
        <v>0</v>
      </c>
    </row>
    <row r="182" spans="1:8" ht="60" hidden="1" x14ac:dyDescent="0.25">
      <c r="A182" s="30"/>
      <c r="B182" s="71" t="s">
        <v>78</v>
      </c>
      <c r="C182" s="43" t="s">
        <v>16</v>
      </c>
      <c r="D182" s="46" t="s">
        <v>7</v>
      </c>
      <c r="E182" s="46" t="s">
        <v>7</v>
      </c>
      <c r="F182" s="46" t="s">
        <v>128</v>
      </c>
      <c r="G182" s="46"/>
      <c r="H182" s="47">
        <f>H183</f>
        <v>0</v>
      </c>
    </row>
    <row r="183" spans="1:8" ht="30" hidden="1" x14ac:dyDescent="0.25">
      <c r="A183" s="30"/>
      <c r="B183" s="54" t="s">
        <v>37</v>
      </c>
      <c r="C183" s="43" t="s">
        <v>16</v>
      </c>
      <c r="D183" s="46" t="s">
        <v>7</v>
      </c>
      <c r="E183" s="46" t="s">
        <v>7</v>
      </c>
      <c r="F183" s="46" t="s">
        <v>128</v>
      </c>
      <c r="G183" s="46" t="s">
        <v>21</v>
      </c>
      <c r="H183" s="47">
        <f>12.2-12.2</f>
        <v>0</v>
      </c>
    </row>
    <row r="184" spans="1:8" ht="93" customHeight="1" x14ac:dyDescent="0.25">
      <c r="A184" s="30"/>
      <c r="B184" s="34" t="s">
        <v>405</v>
      </c>
      <c r="C184" s="43" t="s">
        <v>16</v>
      </c>
      <c r="D184" s="46" t="s">
        <v>7</v>
      </c>
      <c r="E184" s="46" t="s">
        <v>7</v>
      </c>
      <c r="F184" s="46" t="s">
        <v>107</v>
      </c>
      <c r="G184" s="46"/>
      <c r="H184" s="47">
        <f>H185+H194</f>
        <v>9716.1699999999983</v>
      </c>
    </row>
    <row r="185" spans="1:8" ht="33" customHeight="1" x14ac:dyDescent="0.25">
      <c r="A185" s="30"/>
      <c r="B185" s="70" t="s">
        <v>72</v>
      </c>
      <c r="C185" s="43" t="s">
        <v>16</v>
      </c>
      <c r="D185" s="46" t="s">
        <v>7</v>
      </c>
      <c r="E185" s="46" t="s">
        <v>7</v>
      </c>
      <c r="F185" s="46" t="s">
        <v>108</v>
      </c>
      <c r="G185" s="46"/>
      <c r="H185" s="47">
        <f>H186+H128</f>
        <v>8116.1699999999992</v>
      </c>
    </row>
    <row r="186" spans="1:8" ht="63" customHeight="1" x14ac:dyDescent="0.25">
      <c r="A186" s="30"/>
      <c r="B186" s="70" t="s">
        <v>121</v>
      </c>
      <c r="C186" s="43" t="s">
        <v>16</v>
      </c>
      <c r="D186" s="46" t="s">
        <v>7</v>
      </c>
      <c r="E186" s="46" t="s">
        <v>7</v>
      </c>
      <c r="F186" s="46" t="s">
        <v>227</v>
      </c>
      <c r="G186" s="46"/>
      <c r="H186" s="47">
        <f>H187+H190+H192</f>
        <v>8116.1699999999992</v>
      </c>
    </row>
    <row r="187" spans="1:8" ht="108.75" customHeight="1" x14ac:dyDescent="0.25">
      <c r="A187" s="30"/>
      <c r="B187" s="70" t="s">
        <v>411</v>
      </c>
      <c r="C187" s="43" t="s">
        <v>16</v>
      </c>
      <c r="D187" s="46" t="s">
        <v>7</v>
      </c>
      <c r="E187" s="46" t="s">
        <v>7</v>
      </c>
      <c r="F187" s="46" t="s">
        <v>235</v>
      </c>
      <c r="G187" s="46"/>
      <c r="H187" s="47">
        <f>H188+H189</f>
        <v>162.32400000000001</v>
      </c>
    </row>
    <row r="188" spans="1:8" ht="33" hidden="1" customHeight="1" x14ac:dyDescent="0.25">
      <c r="A188" s="30"/>
      <c r="B188" s="54" t="s">
        <v>37</v>
      </c>
      <c r="C188" s="43" t="s">
        <v>16</v>
      </c>
      <c r="D188" s="46" t="s">
        <v>7</v>
      </c>
      <c r="E188" s="46" t="s">
        <v>7</v>
      </c>
      <c r="F188" s="46" t="s">
        <v>122</v>
      </c>
      <c r="G188" s="46" t="s">
        <v>22</v>
      </c>
      <c r="H188" s="47">
        <f>50-50</f>
        <v>0</v>
      </c>
    </row>
    <row r="189" spans="1:8" ht="16.5" customHeight="1" x14ac:dyDescent="0.25">
      <c r="A189" s="30"/>
      <c r="B189" s="95" t="s">
        <v>38</v>
      </c>
      <c r="C189" s="43" t="s">
        <v>16</v>
      </c>
      <c r="D189" s="46" t="s">
        <v>7</v>
      </c>
      <c r="E189" s="46" t="s">
        <v>7</v>
      </c>
      <c r="F189" s="46" t="s">
        <v>235</v>
      </c>
      <c r="G189" s="46" t="s">
        <v>23</v>
      </c>
      <c r="H189" s="47">
        <v>162.32400000000001</v>
      </c>
    </row>
    <row r="190" spans="1:8" ht="78" customHeight="1" x14ac:dyDescent="0.25">
      <c r="A190" s="30"/>
      <c r="B190" s="70" t="s">
        <v>218</v>
      </c>
      <c r="C190" s="43" t="s">
        <v>16</v>
      </c>
      <c r="D190" s="46" t="s">
        <v>7</v>
      </c>
      <c r="E190" s="46" t="s">
        <v>7</v>
      </c>
      <c r="F190" s="46" t="s">
        <v>409</v>
      </c>
      <c r="G190" s="46"/>
      <c r="H190" s="47">
        <f>H191</f>
        <v>7953.8459999999995</v>
      </c>
    </row>
    <row r="191" spans="1:8" ht="19.5" customHeight="1" x14ac:dyDescent="0.25">
      <c r="A191" s="30"/>
      <c r="B191" s="95" t="s">
        <v>38</v>
      </c>
      <c r="C191" s="43" t="s">
        <v>16</v>
      </c>
      <c r="D191" s="46" t="s">
        <v>7</v>
      </c>
      <c r="E191" s="46" t="s">
        <v>7</v>
      </c>
      <c r="F191" s="46" t="s">
        <v>409</v>
      </c>
      <c r="G191" s="46" t="s">
        <v>23</v>
      </c>
      <c r="H191" s="47">
        <v>7953.8459999999995</v>
      </c>
    </row>
    <row r="192" spans="1:8" ht="45" hidden="1" customHeight="1" x14ac:dyDescent="0.25">
      <c r="A192" s="30"/>
      <c r="B192" s="35" t="s">
        <v>196</v>
      </c>
      <c r="C192" s="43" t="s">
        <v>16</v>
      </c>
      <c r="D192" s="46" t="s">
        <v>7</v>
      </c>
      <c r="E192" s="46" t="s">
        <v>7</v>
      </c>
      <c r="F192" s="46" t="s">
        <v>197</v>
      </c>
      <c r="G192" s="46"/>
      <c r="H192" s="47">
        <f>H193</f>
        <v>0</v>
      </c>
    </row>
    <row r="193" spans="1:8" ht="19.5" hidden="1" customHeight="1" x14ac:dyDescent="0.25">
      <c r="A193" s="30"/>
      <c r="B193" s="95" t="s">
        <v>38</v>
      </c>
      <c r="C193" s="43" t="s">
        <v>16</v>
      </c>
      <c r="D193" s="46" t="s">
        <v>7</v>
      </c>
      <c r="E193" s="46" t="s">
        <v>7</v>
      </c>
      <c r="F193" s="46" t="s">
        <v>197</v>
      </c>
      <c r="G193" s="46" t="s">
        <v>23</v>
      </c>
      <c r="H193" s="47"/>
    </row>
    <row r="194" spans="1:8" ht="30" x14ac:dyDescent="0.25">
      <c r="A194" s="30"/>
      <c r="B194" s="70" t="s">
        <v>194</v>
      </c>
      <c r="C194" s="43" t="s">
        <v>16</v>
      </c>
      <c r="D194" s="46" t="s">
        <v>7</v>
      </c>
      <c r="E194" s="46" t="s">
        <v>7</v>
      </c>
      <c r="F194" s="46" t="s">
        <v>212</v>
      </c>
      <c r="G194" s="46"/>
      <c r="H194" s="47">
        <f>H195</f>
        <v>1600</v>
      </c>
    </row>
    <row r="195" spans="1:8" ht="45" x14ac:dyDescent="0.25">
      <c r="A195" s="30"/>
      <c r="B195" s="70" t="s">
        <v>129</v>
      </c>
      <c r="C195" s="43" t="s">
        <v>16</v>
      </c>
      <c r="D195" s="46" t="s">
        <v>7</v>
      </c>
      <c r="E195" s="46" t="s">
        <v>7</v>
      </c>
      <c r="F195" s="46" t="s">
        <v>212</v>
      </c>
      <c r="G195" s="46"/>
      <c r="H195" s="47">
        <f>H196+H198</f>
        <v>1600</v>
      </c>
    </row>
    <row r="196" spans="1:8" ht="75" x14ac:dyDescent="0.25">
      <c r="A196" s="30"/>
      <c r="B196" s="70" t="s">
        <v>49</v>
      </c>
      <c r="C196" s="43" t="s">
        <v>16</v>
      </c>
      <c r="D196" s="46" t="s">
        <v>7</v>
      </c>
      <c r="E196" s="46" t="s">
        <v>7</v>
      </c>
      <c r="F196" s="46" t="s">
        <v>213</v>
      </c>
      <c r="G196" s="46"/>
      <c r="H196" s="47">
        <f>H197</f>
        <v>1600</v>
      </c>
    </row>
    <row r="197" spans="1:8" ht="15" x14ac:dyDescent="0.25">
      <c r="A197" s="30"/>
      <c r="B197" s="95" t="s">
        <v>38</v>
      </c>
      <c r="C197" s="43" t="s">
        <v>16</v>
      </c>
      <c r="D197" s="46" t="s">
        <v>7</v>
      </c>
      <c r="E197" s="46" t="s">
        <v>7</v>
      </c>
      <c r="F197" s="46" t="s">
        <v>213</v>
      </c>
      <c r="G197" s="46" t="s">
        <v>23</v>
      </c>
      <c r="H197" s="102">
        <v>1600</v>
      </c>
    </row>
    <row r="198" spans="1:8" ht="75" hidden="1" x14ac:dyDescent="0.25">
      <c r="A198" s="30"/>
      <c r="B198" s="70" t="s">
        <v>49</v>
      </c>
      <c r="C198" s="43" t="s">
        <v>16</v>
      </c>
      <c r="D198" s="46" t="s">
        <v>7</v>
      </c>
      <c r="E198" s="46" t="s">
        <v>7</v>
      </c>
      <c r="F198" s="46" t="s">
        <v>215</v>
      </c>
      <c r="G198" s="46"/>
      <c r="H198" s="47">
        <f>H199</f>
        <v>0</v>
      </c>
    </row>
    <row r="199" spans="1:8" ht="15" hidden="1" x14ac:dyDescent="0.25">
      <c r="A199" s="30"/>
      <c r="B199" s="95" t="s">
        <v>38</v>
      </c>
      <c r="C199" s="43" t="s">
        <v>16</v>
      </c>
      <c r="D199" s="46" t="s">
        <v>7</v>
      </c>
      <c r="E199" s="46" t="s">
        <v>7</v>
      </c>
      <c r="F199" s="46" t="s">
        <v>215</v>
      </c>
      <c r="G199" s="46" t="s">
        <v>23</v>
      </c>
      <c r="H199" s="47">
        <v>0</v>
      </c>
    </row>
    <row r="200" spans="1:8" ht="14.25" hidden="1" x14ac:dyDescent="0.2">
      <c r="A200" s="30"/>
    </row>
    <row r="201" spans="1:8" ht="14.25" hidden="1" x14ac:dyDescent="0.2">
      <c r="A201" s="30"/>
    </row>
    <row r="202" spans="1:8" ht="14.25" hidden="1" x14ac:dyDescent="0.2">
      <c r="A202" s="30"/>
    </row>
    <row r="203" spans="1:8" ht="14.25" hidden="1" x14ac:dyDescent="0.2">
      <c r="A203" s="30"/>
    </row>
    <row r="204" spans="1:8" ht="14.25" hidden="1" x14ac:dyDescent="0.2">
      <c r="A204" s="30"/>
    </row>
    <row r="205" spans="1:8" ht="14.25" hidden="1" x14ac:dyDescent="0.2">
      <c r="A205" s="30"/>
    </row>
    <row r="206" spans="1:8" ht="15" hidden="1" x14ac:dyDescent="0.25">
      <c r="A206" s="30">
        <v>6</v>
      </c>
      <c r="B206" s="75" t="s">
        <v>53</v>
      </c>
      <c r="C206" s="42" t="s">
        <v>16</v>
      </c>
      <c r="D206" s="50" t="s">
        <v>52</v>
      </c>
      <c r="E206" s="50" t="s">
        <v>95</v>
      </c>
      <c r="F206" s="46"/>
      <c r="G206" s="46"/>
      <c r="H206" s="44">
        <f>H207</f>
        <v>0</v>
      </c>
    </row>
    <row r="207" spans="1:8" ht="30" hidden="1" x14ac:dyDescent="0.25">
      <c r="A207" s="30"/>
      <c r="B207" s="68" t="s">
        <v>131</v>
      </c>
      <c r="C207" s="43" t="s">
        <v>16</v>
      </c>
      <c r="D207" s="46" t="s">
        <v>52</v>
      </c>
      <c r="E207" s="46" t="s">
        <v>7</v>
      </c>
      <c r="F207" s="46"/>
      <c r="G207" s="46"/>
      <c r="H207" s="47">
        <f>H208</f>
        <v>0</v>
      </c>
    </row>
    <row r="208" spans="1:8" ht="45" hidden="1" x14ac:dyDescent="0.25">
      <c r="A208" s="30"/>
      <c r="B208" s="78" t="s">
        <v>132</v>
      </c>
      <c r="C208" s="43" t="s">
        <v>16</v>
      </c>
      <c r="D208" s="46" t="s">
        <v>52</v>
      </c>
      <c r="E208" s="46" t="s">
        <v>7</v>
      </c>
      <c r="F208" s="46" t="s">
        <v>138</v>
      </c>
      <c r="G208" s="46"/>
      <c r="H208" s="47">
        <f>H209</f>
        <v>0</v>
      </c>
    </row>
    <row r="209" spans="1:8" ht="45" hidden="1" x14ac:dyDescent="0.25">
      <c r="A209" s="30"/>
      <c r="B209" s="78" t="s">
        <v>176</v>
      </c>
      <c r="C209" s="43" t="s">
        <v>16</v>
      </c>
      <c r="D209" s="46" t="s">
        <v>52</v>
      </c>
      <c r="E209" s="46" t="s">
        <v>7</v>
      </c>
      <c r="F209" s="46" t="s">
        <v>105</v>
      </c>
      <c r="G209" s="46"/>
      <c r="H209" s="47">
        <f>H210</f>
        <v>0</v>
      </c>
    </row>
    <row r="210" spans="1:8" ht="60" hidden="1" x14ac:dyDescent="0.25">
      <c r="A210" s="30"/>
      <c r="B210" s="78" t="s">
        <v>133</v>
      </c>
      <c r="C210" s="43" t="s">
        <v>16</v>
      </c>
      <c r="D210" s="46" t="s">
        <v>52</v>
      </c>
      <c r="E210" s="46" t="s">
        <v>7</v>
      </c>
      <c r="F210" s="46" t="s">
        <v>105</v>
      </c>
      <c r="G210" s="46"/>
      <c r="H210" s="47">
        <f>H215+H213</f>
        <v>0</v>
      </c>
    </row>
    <row r="211" spans="1:8" ht="75" hidden="1" x14ac:dyDescent="0.25">
      <c r="A211" s="30"/>
      <c r="B211" s="70" t="s">
        <v>49</v>
      </c>
      <c r="C211" s="43" t="s">
        <v>16</v>
      </c>
      <c r="D211" s="46" t="s">
        <v>52</v>
      </c>
      <c r="E211" s="46" t="s">
        <v>7</v>
      </c>
      <c r="F211" s="46" t="s">
        <v>134</v>
      </c>
      <c r="G211" s="46"/>
      <c r="H211" s="47">
        <f>H212</f>
        <v>0</v>
      </c>
    </row>
    <row r="212" spans="1:8" ht="30" hidden="1" x14ac:dyDescent="0.25">
      <c r="A212" s="30"/>
      <c r="B212" s="54" t="s">
        <v>37</v>
      </c>
      <c r="C212" s="43" t="s">
        <v>16</v>
      </c>
      <c r="D212" s="46" t="s">
        <v>52</v>
      </c>
      <c r="E212" s="46" t="s">
        <v>7</v>
      </c>
      <c r="F212" s="46" t="s">
        <v>134</v>
      </c>
      <c r="G212" s="46" t="s">
        <v>22</v>
      </c>
      <c r="H212" s="47"/>
    </row>
    <row r="213" spans="1:8" ht="75" hidden="1" x14ac:dyDescent="0.25">
      <c r="A213" s="30"/>
      <c r="B213" s="70" t="s">
        <v>49</v>
      </c>
      <c r="C213" s="43" t="s">
        <v>16</v>
      </c>
      <c r="D213" s="46" t="s">
        <v>52</v>
      </c>
      <c r="E213" s="46" t="s">
        <v>7</v>
      </c>
      <c r="F213" s="46" t="s">
        <v>172</v>
      </c>
      <c r="G213" s="46"/>
      <c r="H213" s="47">
        <f>H214</f>
        <v>0</v>
      </c>
    </row>
    <row r="214" spans="1:8" ht="45" hidden="1" x14ac:dyDescent="0.25">
      <c r="A214" s="30"/>
      <c r="B214" s="54" t="s">
        <v>204</v>
      </c>
      <c r="C214" s="43" t="s">
        <v>16</v>
      </c>
      <c r="D214" s="46" t="s">
        <v>52</v>
      </c>
      <c r="E214" s="46" t="s">
        <v>7</v>
      </c>
      <c r="F214" s="46" t="s">
        <v>172</v>
      </c>
      <c r="G214" s="46" t="s">
        <v>22</v>
      </c>
      <c r="H214" s="47"/>
    </row>
    <row r="215" spans="1:8" ht="75" hidden="1" x14ac:dyDescent="0.25">
      <c r="A215" s="30"/>
      <c r="B215" s="70" t="s">
        <v>49</v>
      </c>
      <c r="C215" s="43" t="s">
        <v>16</v>
      </c>
      <c r="D215" s="46" t="s">
        <v>52</v>
      </c>
      <c r="E215" s="46" t="s">
        <v>7</v>
      </c>
      <c r="F215" s="46" t="s">
        <v>100</v>
      </c>
      <c r="G215" s="46"/>
      <c r="H215" s="47">
        <f>H216</f>
        <v>0</v>
      </c>
    </row>
    <row r="216" spans="1:8" ht="30" hidden="1" x14ac:dyDescent="0.25">
      <c r="A216" s="30"/>
      <c r="B216" s="54" t="s">
        <v>37</v>
      </c>
      <c r="C216" s="43" t="s">
        <v>16</v>
      </c>
      <c r="D216" s="46" t="s">
        <v>52</v>
      </c>
      <c r="E216" s="46" t="s">
        <v>7</v>
      </c>
      <c r="F216" s="46" t="s">
        <v>100</v>
      </c>
      <c r="G216" s="46" t="s">
        <v>22</v>
      </c>
      <c r="H216" s="47"/>
    </row>
    <row r="217" spans="1:8" ht="14.25" x14ac:dyDescent="0.2">
      <c r="A217" s="29" t="s">
        <v>400</v>
      </c>
      <c r="B217" s="69" t="s">
        <v>54</v>
      </c>
      <c r="C217" s="42" t="s">
        <v>16</v>
      </c>
      <c r="D217" s="50" t="s">
        <v>13</v>
      </c>
      <c r="E217" s="50" t="s">
        <v>95</v>
      </c>
      <c r="F217" s="50"/>
      <c r="G217" s="50"/>
      <c r="H217" s="44">
        <f>H218+H224</f>
        <v>9027.5505499999999</v>
      </c>
    </row>
    <row r="218" spans="1:8" ht="15" x14ac:dyDescent="0.25">
      <c r="A218" s="28"/>
      <c r="B218" s="70" t="s">
        <v>12</v>
      </c>
      <c r="C218" s="43" t="s">
        <v>16</v>
      </c>
      <c r="D218" s="46" t="s">
        <v>13</v>
      </c>
      <c r="E218" s="46" t="s">
        <v>4</v>
      </c>
      <c r="F218" s="46"/>
      <c r="G218" s="46"/>
      <c r="H218" s="47">
        <f>H219</f>
        <v>8863.5505499999999</v>
      </c>
    </row>
    <row r="219" spans="1:8" ht="15" x14ac:dyDescent="0.25">
      <c r="A219" s="28"/>
      <c r="B219" s="78" t="s">
        <v>33</v>
      </c>
      <c r="C219" s="43" t="s">
        <v>16</v>
      </c>
      <c r="D219" s="46" t="s">
        <v>13</v>
      </c>
      <c r="E219" s="46" t="s">
        <v>4</v>
      </c>
      <c r="F219" s="46" t="s">
        <v>79</v>
      </c>
      <c r="G219" s="46"/>
      <c r="H219" s="47">
        <f>H222</f>
        <v>8863.5505499999999</v>
      </c>
    </row>
    <row r="220" spans="1:8" ht="15" x14ac:dyDescent="0.25">
      <c r="A220" s="28"/>
      <c r="B220" s="78" t="s">
        <v>33</v>
      </c>
      <c r="C220" s="43" t="s">
        <v>16</v>
      </c>
      <c r="D220" s="46" t="s">
        <v>13</v>
      </c>
      <c r="E220" s="46" t="s">
        <v>4</v>
      </c>
      <c r="F220" s="46" t="s">
        <v>79</v>
      </c>
      <c r="G220" s="46"/>
      <c r="H220" s="47">
        <f>H222</f>
        <v>8863.5505499999999</v>
      </c>
    </row>
    <row r="221" spans="1:8" ht="15" x14ac:dyDescent="0.25">
      <c r="A221" s="28"/>
      <c r="B221" s="78" t="s">
        <v>33</v>
      </c>
      <c r="C221" s="43" t="s">
        <v>16</v>
      </c>
      <c r="D221" s="46" t="s">
        <v>13</v>
      </c>
      <c r="E221" s="46" t="s">
        <v>4</v>
      </c>
      <c r="F221" s="46" t="s">
        <v>79</v>
      </c>
      <c r="G221" s="46"/>
      <c r="H221" s="47">
        <f>H222</f>
        <v>8863.5505499999999</v>
      </c>
    </row>
    <row r="222" spans="1:8" ht="60" x14ac:dyDescent="0.25">
      <c r="A222" s="28"/>
      <c r="B222" s="78" t="s">
        <v>55</v>
      </c>
      <c r="C222" s="43" t="s">
        <v>16</v>
      </c>
      <c r="D222" s="46" t="s">
        <v>13</v>
      </c>
      <c r="E222" s="46" t="s">
        <v>4</v>
      </c>
      <c r="F222" s="46" t="s">
        <v>92</v>
      </c>
      <c r="G222" s="46"/>
      <c r="H222" s="47">
        <f>H223</f>
        <v>8863.5505499999999</v>
      </c>
    </row>
    <row r="223" spans="1:8" ht="45" x14ac:dyDescent="0.25">
      <c r="A223" s="28"/>
      <c r="B223" s="94" t="s">
        <v>179</v>
      </c>
      <c r="C223" s="43" t="s">
        <v>16</v>
      </c>
      <c r="D223" s="46" t="s">
        <v>13</v>
      </c>
      <c r="E223" s="46" t="s">
        <v>4</v>
      </c>
      <c r="F223" s="46" t="s">
        <v>92</v>
      </c>
      <c r="G223" s="56" t="s">
        <v>67</v>
      </c>
      <c r="H223" s="47">
        <f>7622.09977+20+189.745+644.97678+386.729</f>
        <v>8863.5505499999999</v>
      </c>
    </row>
    <row r="224" spans="1:8" ht="30" x14ac:dyDescent="0.25">
      <c r="A224" s="28"/>
      <c r="B224" s="33" t="s">
        <v>146</v>
      </c>
      <c r="C224" s="43" t="s">
        <v>16</v>
      </c>
      <c r="D224" s="46" t="s">
        <v>13</v>
      </c>
      <c r="E224" s="46" t="s">
        <v>20</v>
      </c>
      <c r="F224" s="46"/>
      <c r="G224" s="56"/>
      <c r="H224" s="47">
        <f>H225+H232</f>
        <v>164</v>
      </c>
    </row>
    <row r="225" spans="1:8" ht="57" x14ac:dyDescent="0.25">
      <c r="A225" s="28"/>
      <c r="B225" s="75" t="s">
        <v>406</v>
      </c>
      <c r="C225" s="43" t="s">
        <v>16</v>
      </c>
      <c r="D225" s="46" t="s">
        <v>13</v>
      </c>
      <c r="E225" s="46" t="s">
        <v>20</v>
      </c>
      <c r="F225" s="46" t="s">
        <v>149</v>
      </c>
      <c r="G225" s="56"/>
      <c r="H225" s="47">
        <f>H226</f>
        <v>164</v>
      </c>
    </row>
    <row r="226" spans="1:8" ht="60" x14ac:dyDescent="0.25">
      <c r="A226" s="28"/>
      <c r="B226" s="70" t="s">
        <v>177</v>
      </c>
      <c r="C226" s="43" t="s">
        <v>16</v>
      </c>
      <c r="D226" s="46" t="s">
        <v>13</v>
      </c>
      <c r="E226" s="46" t="s">
        <v>20</v>
      </c>
      <c r="F226" s="46" t="s">
        <v>106</v>
      </c>
      <c r="G226" s="46"/>
      <c r="H226" s="47">
        <f>H227</f>
        <v>164</v>
      </c>
    </row>
    <row r="227" spans="1:8" ht="75" x14ac:dyDescent="0.25">
      <c r="A227" s="6"/>
      <c r="B227" s="72" t="s">
        <v>143</v>
      </c>
      <c r="C227" s="43" t="s">
        <v>16</v>
      </c>
      <c r="D227" s="46" t="s">
        <v>13</v>
      </c>
      <c r="E227" s="46" t="s">
        <v>20</v>
      </c>
      <c r="F227" s="46" t="s">
        <v>228</v>
      </c>
      <c r="G227" s="43"/>
      <c r="H227" s="47">
        <f>H228+H230</f>
        <v>164</v>
      </c>
    </row>
    <row r="228" spans="1:8" ht="75" hidden="1" x14ac:dyDescent="0.25">
      <c r="A228" s="28"/>
      <c r="B228" s="70" t="s">
        <v>49</v>
      </c>
      <c r="C228" s="43" t="s">
        <v>16</v>
      </c>
      <c r="D228" s="46" t="s">
        <v>13</v>
      </c>
      <c r="E228" s="46" t="s">
        <v>20</v>
      </c>
      <c r="F228" s="46" t="s">
        <v>173</v>
      </c>
      <c r="G228" s="46"/>
      <c r="H228" s="47">
        <f>H229</f>
        <v>0</v>
      </c>
    </row>
    <row r="229" spans="1:8" ht="45" hidden="1" x14ac:dyDescent="0.25">
      <c r="A229" s="28"/>
      <c r="B229" s="94" t="s">
        <v>179</v>
      </c>
      <c r="C229" s="43" t="s">
        <v>16</v>
      </c>
      <c r="D229" s="46" t="s">
        <v>13</v>
      </c>
      <c r="E229" s="46" t="s">
        <v>20</v>
      </c>
      <c r="F229" s="46" t="s">
        <v>173</v>
      </c>
      <c r="G229" s="46" t="s">
        <v>67</v>
      </c>
      <c r="H229" s="47">
        <v>0</v>
      </c>
    </row>
    <row r="230" spans="1:8" ht="75" x14ac:dyDescent="0.25">
      <c r="A230" s="28"/>
      <c r="B230" s="70" t="s">
        <v>49</v>
      </c>
      <c r="C230" s="43" t="s">
        <v>16</v>
      </c>
      <c r="D230" s="46" t="s">
        <v>13</v>
      </c>
      <c r="E230" s="46" t="s">
        <v>20</v>
      </c>
      <c r="F230" s="46" t="s">
        <v>229</v>
      </c>
      <c r="G230" s="50"/>
      <c r="H230" s="47">
        <f>H231</f>
        <v>164</v>
      </c>
    </row>
    <row r="231" spans="1:8" ht="45" x14ac:dyDescent="0.25">
      <c r="A231" s="28"/>
      <c r="B231" s="94" t="s">
        <v>179</v>
      </c>
      <c r="C231" s="43" t="s">
        <v>16</v>
      </c>
      <c r="D231" s="46" t="s">
        <v>13</v>
      </c>
      <c r="E231" s="46" t="s">
        <v>20</v>
      </c>
      <c r="F231" s="46" t="s">
        <v>229</v>
      </c>
      <c r="G231" s="46" t="s">
        <v>67</v>
      </c>
      <c r="H231" s="47">
        <f>74+90</f>
        <v>164</v>
      </c>
    </row>
    <row r="232" spans="1:8" ht="42.75" hidden="1" x14ac:dyDescent="0.25">
      <c r="A232" s="28"/>
      <c r="B232" s="75" t="s">
        <v>408</v>
      </c>
      <c r="C232" s="93">
        <v>931</v>
      </c>
      <c r="D232" s="46" t="s">
        <v>13</v>
      </c>
      <c r="E232" s="46" t="s">
        <v>20</v>
      </c>
      <c r="F232" s="46" t="s">
        <v>184</v>
      </c>
      <c r="G232" s="46"/>
      <c r="H232" s="47">
        <f>H233</f>
        <v>0</v>
      </c>
    </row>
    <row r="233" spans="1:8" ht="30" hidden="1" x14ac:dyDescent="0.25">
      <c r="A233" s="28"/>
      <c r="B233" s="41" t="s">
        <v>185</v>
      </c>
      <c r="C233" s="93">
        <v>931</v>
      </c>
      <c r="D233" s="46" t="s">
        <v>13</v>
      </c>
      <c r="E233" s="46" t="s">
        <v>20</v>
      </c>
      <c r="F233" s="46" t="s">
        <v>183</v>
      </c>
      <c r="G233" s="46"/>
      <c r="H233" s="47">
        <f>H234</f>
        <v>0</v>
      </c>
    </row>
    <row r="234" spans="1:8" ht="45" hidden="1" x14ac:dyDescent="0.25">
      <c r="A234" s="28"/>
      <c r="B234" s="96" t="s">
        <v>181</v>
      </c>
      <c r="C234" s="93">
        <v>931</v>
      </c>
      <c r="D234" s="46" t="s">
        <v>13</v>
      </c>
      <c r="E234" s="46" t="s">
        <v>20</v>
      </c>
      <c r="F234" s="46" t="s">
        <v>183</v>
      </c>
      <c r="G234" s="46"/>
      <c r="H234" s="47">
        <f>H235+H237</f>
        <v>0</v>
      </c>
    </row>
    <row r="235" spans="1:8" ht="75" hidden="1" x14ac:dyDescent="0.25">
      <c r="A235" s="28"/>
      <c r="B235" s="70" t="s">
        <v>49</v>
      </c>
      <c r="C235" s="93">
        <v>931</v>
      </c>
      <c r="D235" s="46" t="s">
        <v>13</v>
      </c>
      <c r="E235" s="46" t="s">
        <v>20</v>
      </c>
      <c r="F235" s="46" t="s">
        <v>182</v>
      </c>
      <c r="G235" s="46"/>
      <c r="H235" s="47">
        <f>H236</f>
        <v>0</v>
      </c>
    </row>
    <row r="236" spans="1:8" ht="45" hidden="1" x14ac:dyDescent="0.25">
      <c r="A236" s="28"/>
      <c r="B236" s="94" t="s">
        <v>179</v>
      </c>
      <c r="C236" s="93">
        <v>931</v>
      </c>
      <c r="D236" s="46" t="s">
        <v>13</v>
      </c>
      <c r="E236" s="46" t="s">
        <v>20</v>
      </c>
      <c r="F236" s="46" t="s">
        <v>182</v>
      </c>
      <c r="G236" s="46" t="s">
        <v>67</v>
      </c>
      <c r="H236" s="47">
        <f>30-30</f>
        <v>0</v>
      </c>
    </row>
    <row r="237" spans="1:8" ht="75" hidden="1" x14ac:dyDescent="0.25">
      <c r="A237" s="28"/>
      <c r="B237" s="70" t="s">
        <v>49</v>
      </c>
      <c r="C237" s="93">
        <v>931</v>
      </c>
      <c r="D237" s="46" t="s">
        <v>13</v>
      </c>
      <c r="E237" s="46" t="s">
        <v>20</v>
      </c>
      <c r="F237" s="46" t="s">
        <v>237</v>
      </c>
      <c r="G237" s="46"/>
      <c r="H237" s="47">
        <f>H238</f>
        <v>0</v>
      </c>
    </row>
    <row r="238" spans="1:8" ht="45" hidden="1" x14ac:dyDescent="0.25">
      <c r="A238" s="28"/>
      <c r="B238" s="94" t="s">
        <v>179</v>
      </c>
      <c r="C238" s="93">
        <v>931</v>
      </c>
      <c r="D238" s="46" t="s">
        <v>13</v>
      </c>
      <c r="E238" s="46" t="s">
        <v>20</v>
      </c>
      <c r="F238" s="46" t="s">
        <v>237</v>
      </c>
      <c r="G238" s="46" t="s">
        <v>67</v>
      </c>
      <c r="H238" s="47">
        <f>62.0625-62.0625</f>
        <v>0</v>
      </c>
    </row>
    <row r="239" spans="1:8" ht="15" x14ac:dyDescent="0.25">
      <c r="A239" s="28">
        <v>8</v>
      </c>
      <c r="B239" s="75" t="s">
        <v>186</v>
      </c>
      <c r="C239" s="42" t="s">
        <v>16</v>
      </c>
      <c r="D239" s="50" t="s">
        <v>187</v>
      </c>
      <c r="E239" s="50" t="s">
        <v>95</v>
      </c>
      <c r="F239" s="50"/>
      <c r="G239" s="50"/>
      <c r="H239" s="44">
        <f>H240</f>
        <v>261.44</v>
      </c>
    </row>
    <row r="240" spans="1:8" ht="30" x14ac:dyDescent="0.25">
      <c r="A240" s="28"/>
      <c r="B240" s="54" t="s">
        <v>188</v>
      </c>
      <c r="C240" s="43" t="s">
        <v>16</v>
      </c>
      <c r="D240" s="46" t="s">
        <v>187</v>
      </c>
      <c r="E240" s="46" t="s">
        <v>52</v>
      </c>
      <c r="F240" s="46"/>
      <c r="G240" s="46"/>
      <c r="H240" s="47">
        <f>H241</f>
        <v>261.44</v>
      </c>
    </row>
    <row r="241" spans="1:8" ht="15" x14ac:dyDescent="0.25">
      <c r="A241" s="28"/>
      <c r="B241" s="78" t="s">
        <v>33</v>
      </c>
      <c r="C241" s="43" t="s">
        <v>16</v>
      </c>
      <c r="D241" s="46" t="s">
        <v>187</v>
      </c>
      <c r="E241" s="46" t="s">
        <v>52</v>
      </c>
      <c r="F241" s="46" t="s">
        <v>79</v>
      </c>
      <c r="G241" s="46"/>
      <c r="H241" s="47">
        <f>H242</f>
        <v>261.44</v>
      </c>
    </row>
    <row r="242" spans="1:8" ht="15" x14ac:dyDescent="0.25">
      <c r="A242" s="28"/>
      <c r="B242" s="78" t="s">
        <v>33</v>
      </c>
      <c r="C242" s="43" t="s">
        <v>16</v>
      </c>
      <c r="D242" s="46" t="s">
        <v>187</v>
      </c>
      <c r="E242" s="46" t="s">
        <v>52</v>
      </c>
      <c r="F242" s="46" t="s">
        <v>79</v>
      </c>
      <c r="G242" s="46"/>
      <c r="H242" s="47">
        <f>H244</f>
        <v>261.44</v>
      </c>
    </row>
    <row r="243" spans="1:8" ht="15" x14ac:dyDescent="0.25">
      <c r="A243" s="28"/>
      <c r="B243" s="78" t="s">
        <v>33</v>
      </c>
      <c r="C243" s="43" t="s">
        <v>16</v>
      </c>
      <c r="D243" s="46" t="s">
        <v>187</v>
      </c>
      <c r="E243" s="46" t="s">
        <v>52</v>
      </c>
      <c r="F243" s="46" t="s">
        <v>79</v>
      </c>
      <c r="G243" s="46"/>
      <c r="H243" s="47">
        <f>H244</f>
        <v>261.44</v>
      </c>
    </row>
    <row r="244" spans="1:8" ht="60" x14ac:dyDescent="0.25">
      <c r="A244" s="28"/>
      <c r="B244" s="35" t="s">
        <v>144</v>
      </c>
      <c r="C244" s="43" t="s">
        <v>16</v>
      </c>
      <c r="D244" s="46" t="s">
        <v>187</v>
      </c>
      <c r="E244" s="46" t="s">
        <v>52</v>
      </c>
      <c r="F244" s="46" t="s">
        <v>83</v>
      </c>
      <c r="G244" s="46"/>
      <c r="H244" s="47">
        <f>H245</f>
        <v>261.44</v>
      </c>
    </row>
    <row r="245" spans="1:8" ht="30" x14ac:dyDescent="0.25">
      <c r="A245" s="28"/>
      <c r="B245" s="97" t="s">
        <v>189</v>
      </c>
      <c r="C245" s="93">
        <v>931</v>
      </c>
      <c r="D245" s="46" t="s">
        <v>187</v>
      </c>
      <c r="E245" s="46" t="s">
        <v>52</v>
      </c>
      <c r="F245" s="46" t="s">
        <v>83</v>
      </c>
      <c r="G245" s="46" t="s">
        <v>170</v>
      </c>
      <c r="H245" s="47">
        <v>261.44</v>
      </c>
    </row>
    <row r="246" spans="1:8" ht="14.25" x14ac:dyDescent="0.2">
      <c r="A246" s="29" t="s">
        <v>413</v>
      </c>
      <c r="B246" s="100" t="s">
        <v>205</v>
      </c>
      <c r="C246" s="101">
        <v>931</v>
      </c>
      <c r="D246" s="50" t="s">
        <v>40</v>
      </c>
      <c r="E246" s="50" t="s">
        <v>95</v>
      </c>
      <c r="F246" s="50"/>
      <c r="G246" s="50"/>
      <c r="H246" s="44">
        <f t="shared" ref="H246:H251" si="0">H247</f>
        <v>50</v>
      </c>
    </row>
    <row r="247" spans="1:8" ht="30" x14ac:dyDescent="0.25">
      <c r="A247" s="28"/>
      <c r="B247" s="97" t="s">
        <v>206</v>
      </c>
      <c r="C247" s="93">
        <v>931</v>
      </c>
      <c r="D247" s="46" t="s">
        <v>40</v>
      </c>
      <c r="E247" s="46" t="s">
        <v>7</v>
      </c>
      <c r="F247" s="46"/>
      <c r="G247" s="46"/>
      <c r="H247" s="47">
        <f t="shared" si="0"/>
        <v>50</v>
      </c>
    </row>
    <row r="248" spans="1:8" ht="47.25" customHeight="1" x14ac:dyDescent="0.25">
      <c r="A248" s="28"/>
      <c r="B248" s="105" t="s">
        <v>407</v>
      </c>
      <c r="C248" s="93">
        <v>931</v>
      </c>
      <c r="D248" s="46" t="s">
        <v>40</v>
      </c>
      <c r="E248" s="46" t="s">
        <v>7</v>
      </c>
      <c r="F248" s="46" t="s">
        <v>138</v>
      </c>
      <c r="G248" s="46"/>
      <c r="H248" s="47">
        <f t="shared" si="0"/>
        <v>50</v>
      </c>
    </row>
    <row r="249" spans="1:8" ht="45" x14ac:dyDescent="0.25">
      <c r="A249" s="28"/>
      <c r="B249" s="106" t="s">
        <v>207</v>
      </c>
      <c r="C249" s="93">
        <v>931</v>
      </c>
      <c r="D249" s="46" t="s">
        <v>40</v>
      </c>
      <c r="E249" s="46" t="s">
        <v>7</v>
      </c>
      <c r="F249" s="46" t="s">
        <v>105</v>
      </c>
      <c r="G249" s="46"/>
      <c r="H249" s="47">
        <f t="shared" si="0"/>
        <v>50</v>
      </c>
    </row>
    <row r="250" spans="1:8" ht="45" x14ac:dyDescent="0.25">
      <c r="A250" s="28"/>
      <c r="B250" s="107" t="s">
        <v>208</v>
      </c>
      <c r="C250" s="93">
        <v>931</v>
      </c>
      <c r="D250" s="46" t="s">
        <v>40</v>
      </c>
      <c r="E250" s="46" t="s">
        <v>7</v>
      </c>
      <c r="F250" s="46" t="s">
        <v>230</v>
      </c>
      <c r="G250" s="46"/>
      <c r="H250" s="47">
        <f>H251+H253</f>
        <v>50</v>
      </c>
    </row>
    <row r="251" spans="1:8" ht="75" hidden="1" x14ac:dyDescent="0.25">
      <c r="A251" s="28"/>
      <c r="B251" s="70" t="s">
        <v>49</v>
      </c>
      <c r="C251" s="93">
        <v>931</v>
      </c>
      <c r="D251" s="46" t="s">
        <v>40</v>
      </c>
      <c r="E251" s="46" t="s">
        <v>7</v>
      </c>
      <c r="F251" s="46" t="s">
        <v>172</v>
      </c>
      <c r="G251" s="46"/>
      <c r="H251" s="47">
        <f t="shared" si="0"/>
        <v>0</v>
      </c>
    </row>
    <row r="252" spans="1:8" ht="45" hidden="1" x14ac:dyDescent="0.25">
      <c r="A252" s="28"/>
      <c r="B252" s="54" t="s">
        <v>204</v>
      </c>
      <c r="C252" s="93">
        <v>931</v>
      </c>
      <c r="D252" s="46" t="s">
        <v>40</v>
      </c>
      <c r="E252" s="46" t="s">
        <v>7</v>
      </c>
      <c r="F252" s="46" t="s">
        <v>172</v>
      </c>
      <c r="G252" s="46" t="s">
        <v>22</v>
      </c>
      <c r="H252" s="47">
        <f>10-10</f>
        <v>0</v>
      </c>
    </row>
    <row r="253" spans="1:8" ht="75" x14ac:dyDescent="0.25">
      <c r="A253" s="28"/>
      <c r="B253" s="70" t="s">
        <v>49</v>
      </c>
      <c r="C253" s="93">
        <v>931</v>
      </c>
      <c r="D253" s="46" t="s">
        <v>40</v>
      </c>
      <c r="E253" s="46" t="s">
        <v>7</v>
      </c>
      <c r="F253" s="46" t="s">
        <v>231</v>
      </c>
      <c r="G253" s="46"/>
      <c r="H253" s="47">
        <f>H254</f>
        <v>50</v>
      </c>
    </row>
    <row r="254" spans="1:8" ht="45" x14ac:dyDescent="0.25">
      <c r="A254" s="28"/>
      <c r="B254" s="54" t="s">
        <v>204</v>
      </c>
      <c r="C254" s="93">
        <v>931</v>
      </c>
      <c r="D254" s="46" t="s">
        <v>40</v>
      </c>
      <c r="E254" s="46" t="s">
        <v>7</v>
      </c>
      <c r="F254" s="46" t="s">
        <v>231</v>
      </c>
      <c r="G254" s="46" t="s">
        <v>22</v>
      </c>
      <c r="H254" s="47">
        <v>50</v>
      </c>
    </row>
    <row r="255" spans="1:8" ht="15" x14ac:dyDescent="0.25">
      <c r="A255" s="28"/>
      <c r="B255" s="57" t="s">
        <v>62</v>
      </c>
      <c r="C255" s="30"/>
      <c r="D255" s="46"/>
      <c r="E255" s="46"/>
      <c r="F255" s="46"/>
      <c r="G255" s="30"/>
      <c r="H255" s="44">
        <f>H15</f>
        <v>79188.676940000005</v>
      </c>
    </row>
    <row r="257" spans="2:2" x14ac:dyDescent="0.2">
      <c r="B257" s="113"/>
    </row>
  </sheetData>
  <mergeCells count="15">
    <mergeCell ref="I163:N163"/>
    <mergeCell ref="C1:H1"/>
    <mergeCell ref="B2:H2"/>
    <mergeCell ref="B3:H3"/>
    <mergeCell ref="B8:H8"/>
    <mergeCell ref="C6:H6"/>
    <mergeCell ref="A4:H4"/>
    <mergeCell ref="C10:H10"/>
    <mergeCell ref="B11:H11"/>
    <mergeCell ref="A13:A14"/>
    <mergeCell ref="B13:B14"/>
    <mergeCell ref="C13:G13"/>
    <mergeCell ref="H13:H14"/>
    <mergeCell ref="B7:H7"/>
    <mergeCell ref="F9:H9"/>
  </mergeCells>
  <pageMargins left="0.28000000000000003" right="0.2" top="0.3" bottom="0.28999999999999998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2D17D3"/>
  </sheetPr>
  <dimension ref="A1:I70"/>
  <sheetViews>
    <sheetView tabSelected="1" zoomScale="95" zoomScaleNormal="95" workbookViewId="0">
      <selection activeCell="D71" sqref="D71"/>
    </sheetView>
  </sheetViews>
  <sheetFormatPr defaultRowHeight="12.75" x14ac:dyDescent="0.2"/>
  <cols>
    <col min="1" max="1" width="5.140625" customWidth="1"/>
    <col min="2" max="2" width="7.5703125" hidden="1" customWidth="1"/>
    <col min="3" max="3" width="46.28515625" customWidth="1"/>
    <col min="5" max="5" width="10.5703125" customWidth="1"/>
    <col min="6" max="6" width="15" customWidth="1"/>
    <col min="7" max="7" width="9.42578125" customWidth="1"/>
    <col min="8" max="8" width="15" customWidth="1"/>
  </cols>
  <sheetData>
    <row r="1" spans="1:9" ht="13.5" customHeight="1" x14ac:dyDescent="0.2">
      <c r="A1" s="206"/>
      <c r="B1" s="206"/>
      <c r="C1" s="276" t="s">
        <v>419</v>
      </c>
      <c r="D1" s="276"/>
      <c r="E1" s="276"/>
      <c r="F1" s="276"/>
      <c r="G1" s="276"/>
      <c r="H1" s="276"/>
    </row>
    <row r="2" spans="1:9" ht="13.5" customHeight="1" x14ac:dyDescent="0.2">
      <c r="A2" s="206"/>
      <c r="B2" s="206"/>
      <c r="C2" s="276" t="s">
        <v>157</v>
      </c>
      <c r="D2" s="276"/>
      <c r="E2" s="276"/>
      <c r="F2" s="276"/>
      <c r="G2" s="276"/>
      <c r="H2" s="276"/>
    </row>
    <row r="3" spans="1:9" ht="14.25" customHeight="1" x14ac:dyDescent="0.2">
      <c r="A3" s="206"/>
      <c r="B3" s="206"/>
      <c r="C3" s="276" t="s">
        <v>395</v>
      </c>
      <c r="D3" s="276"/>
      <c r="E3" s="276"/>
      <c r="F3" s="276"/>
      <c r="G3" s="276"/>
      <c r="H3" s="276"/>
    </row>
    <row r="4" spans="1:9" ht="14.25" customHeight="1" x14ac:dyDescent="0.2">
      <c r="A4" s="206"/>
      <c r="B4" s="206"/>
      <c r="C4" s="273"/>
      <c r="D4" s="118"/>
      <c r="E4" s="118"/>
      <c r="F4" s="276" t="s">
        <v>474</v>
      </c>
      <c r="G4" s="276"/>
      <c r="H4" s="276"/>
    </row>
    <row r="5" spans="1:9" ht="14.25" customHeight="1" x14ac:dyDescent="0.25">
      <c r="A5" s="206"/>
      <c r="B5" s="206"/>
      <c r="C5" s="206"/>
      <c r="D5" s="36"/>
      <c r="E5" s="36"/>
      <c r="F5" s="268"/>
      <c r="G5" s="268"/>
      <c r="H5" s="268"/>
    </row>
    <row r="6" spans="1:9" ht="15" customHeight="1" x14ac:dyDescent="0.25">
      <c r="A6" s="1"/>
      <c r="B6" s="205"/>
      <c r="C6" s="274" t="s">
        <v>419</v>
      </c>
      <c r="D6" s="274"/>
      <c r="E6" s="274"/>
      <c r="F6" s="274"/>
      <c r="G6" s="274"/>
      <c r="H6" s="274"/>
    </row>
    <row r="7" spans="1:9" ht="15" x14ac:dyDescent="0.25">
      <c r="A7" s="274"/>
      <c r="B7" s="274"/>
      <c r="C7" s="274" t="s">
        <v>157</v>
      </c>
      <c r="D7" s="274"/>
      <c r="E7" s="274"/>
      <c r="F7" s="274"/>
      <c r="G7" s="274"/>
      <c r="H7" s="274"/>
    </row>
    <row r="8" spans="1:9" ht="15" x14ac:dyDescent="0.25">
      <c r="A8" s="274"/>
      <c r="B8" s="274"/>
      <c r="C8" s="274" t="s">
        <v>395</v>
      </c>
      <c r="D8" s="274"/>
      <c r="E8" s="274"/>
      <c r="F8" s="274"/>
      <c r="G8" s="274"/>
      <c r="H8" s="274"/>
    </row>
    <row r="9" spans="1:9" ht="15" x14ac:dyDescent="0.25">
      <c r="A9" s="274" t="s">
        <v>475</v>
      </c>
      <c r="B9" s="274"/>
      <c r="C9" s="274"/>
      <c r="D9" s="274"/>
      <c r="E9" s="274"/>
      <c r="F9" s="274"/>
      <c r="G9" s="274"/>
      <c r="H9" s="274"/>
      <c r="I9" s="36"/>
    </row>
    <row r="10" spans="1:9" ht="15" x14ac:dyDescent="0.25">
      <c r="A10" s="206"/>
      <c r="B10" s="206"/>
      <c r="C10" s="206"/>
      <c r="D10" s="36"/>
      <c r="E10" s="36"/>
      <c r="F10" s="205"/>
      <c r="G10" s="205"/>
      <c r="H10" s="205"/>
    </row>
    <row r="11" spans="1:9" ht="14.25" customHeight="1" x14ac:dyDescent="0.2">
      <c r="A11" s="298" t="s">
        <v>420</v>
      </c>
      <c r="B11" s="298"/>
      <c r="C11" s="298"/>
      <c r="D11" s="298"/>
      <c r="E11" s="298"/>
      <c r="F11" s="298"/>
      <c r="G11" s="298"/>
      <c r="H11" s="298"/>
    </row>
    <row r="12" spans="1:9" ht="14.25" x14ac:dyDescent="0.2">
      <c r="A12" s="207"/>
      <c r="B12" s="207"/>
      <c r="C12" s="207"/>
      <c r="D12" s="207"/>
      <c r="E12" s="207"/>
      <c r="F12" s="207"/>
      <c r="G12" s="207"/>
      <c r="H12" s="207"/>
    </row>
    <row r="13" spans="1:9" ht="15" x14ac:dyDescent="0.25">
      <c r="A13" s="208"/>
      <c r="B13" s="207"/>
      <c r="C13" s="207"/>
      <c r="D13" s="207"/>
      <c r="E13" s="207"/>
      <c r="F13" s="207"/>
      <c r="G13" s="207"/>
      <c r="H13" s="209" t="s">
        <v>96</v>
      </c>
    </row>
    <row r="14" spans="1:9" ht="63" customHeight="1" x14ac:dyDescent="0.2">
      <c r="A14" s="210" t="s">
        <v>421</v>
      </c>
      <c r="B14" s="210" t="s">
        <v>1</v>
      </c>
      <c r="C14" s="210" t="s">
        <v>422</v>
      </c>
      <c r="D14" s="210" t="s">
        <v>423</v>
      </c>
      <c r="E14" s="210" t="s">
        <v>424</v>
      </c>
      <c r="F14" s="210" t="s">
        <v>1</v>
      </c>
      <c r="G14" s="211" t="s">
        <v>2</v>
      </c>
      <c r="H14" s="211" t="s">
        <v>425</v>
      </c>
    </row>
    <row r="15" spans="1:9" ht="15" x14ac:dyDescent="0.2">
      <c r="A15" s="210">
        <v>1</v>
      </c>
      <c r="B15" s="210">
        <v>2</v>
      </c>
      <c r="C15" s="210">
        <v>2</v>
      </c>
      <c r="D15" s="210">
        <v>4</v>
      </c>
      <c r="E15" s="210">
        <v>5</v>
      </c>
      <c r="F15" s="210">
        <v>6</v>
      </c>
      <c r="G15" s="210" t="s">
        <v>426</v>
      </c>
      <c r="H15" s="210">
        <v>8</v>
      </c>
    </row>
    <row r="16" spans="1:9" ht="89.25" customHeight="1" x14ac:dyDescent="0.2">
      <c r="A16" s="212" t="s">
        <v>427</v>
      </c>
      <c r="B16" s="210"/>
      <c r="C16" s="212" t="s">
        <v>405</v>
      </c>
      <c r="D16" s="210"/>
      <c r="E16" s="211"/>
      <c r="F16" s="210"/>
      <c r="G16" s="211"/>
      <c r="H16" s="213">
        <f>H36+H40+H37+H39+H41</f>
        <v>9716.17</v>
      </c>
    </row>
    <row r="17" spans="1:8" ht="87.75" hidden="1" customHeight="1" x14ac:dyDescent="0.2">
      <c r="A17" s="212" t="s">
        <v>428</v>
      </c>
      <c r="B17" s="210"/>
      <c r="C17" s="34" t="s">
        <v>429</v>
      </c>
      <c r="D17" s="210"/>
      <c r="E17" s="211"/>
      <c r="F17" s="210"/>
      <c r="G17" s="211"/>
      <c r="H17" s="214">
        <f>SUM(H18:H27)</f>
        <v>0</v>
      </c>
    </row>
    <row r="18" spans="1:8" ht="94.5" hidden="1" customHeight="1" x14ac:dyDescent="0.2">
      <c r="A18" s="212"/>
      <c r="B18" s="210" t="s">
        <v>430</v>
      </c>
      <c r="C18" s="34" t="s">
        <v>429</v>
      </c>
      <c r="D18" s="210">
        <v>931</v>
      </c>
      <c r="E18" s="211" t="s">
        <v>431</v>
      </c>
      <c r="F18" s="210" t="s">
        <v>430</v>
      </c>
      <c r="G18" s="211" t="s">
        <v>22</v>
      </c>
      <c r="H18" s="215"/>
    </row>
    <row r="19" spans="1:8" ht="89.25" hidden="1" customHeight="1" x14ac:dyDescent="0.2">
      <c r="A19" s="212"/>
      <c r="B19" s="210" t="s">
        <v>432</v>
      </c>
      <c r="C19" s="34" t="s">
        <v>429</v>
      </c>
      <c r="D19" s="210">
        <v>931</v>
      </c>
      <c r="E19" s="211" t="s">
        <v>433</v>
      </c>
      <c r="F19" s="210" t="s">
        <v>432</v>
      </c>
      <c r="G19" s="211" t="s">
        <v>22</v>
      </c>
      <c r="H19" s="215"/>
    </row>
    <row r="20" spans="1:8" ht="75" hidden="1" customHeight="1" x14ac:dyDescent="0.2">
      <c r="A20" s="212"/>
      <c r="B20" s="210" t="s">
        <v>434</v>
      </c>
      <c r="C20" s="34" t="s">
        <v>429</v>
      </c>
      <c r="D20" s="210">
        <v>931</v>
      </c>
      <c r="E20" s="211" t="s">
        <v>433</v>
      </c>
      <c r="F20" s="210" t="s">
        <v>434</v>
      </c>
      <c r="G20" s="211" t="s">
        <v>22</v>
      </c>
      <c r="H20" s="215"/>
    </row>
    <row r="21" spans="1:8" ht="93.75" hidden="1" customHeight="1" x14ac:dyDescent="0.2">
      <c r="A21" s="212"/>
      <c r="B21" s="210" t="s">
        <v>435</v>
      </c>
      <c r="C21" s="34" t="s">
        <v>429</v>
      </c>
      <c r="D21" s="210">
        <v>931</v>
      </c>
      <c r="E21" s="211" t="s">
        <v>433</v>
      </c>
      <c r="F21" s="210" t="s">
        <v>435</v>
      </c>
      <c r="G21" s="211" t="s">
        <v>22</v>
      </c>
      <c r="H21" s="215"/>
    </row>
    <row r="22" spans="1:8" ht="103.5" hidden="1" customHeight="1" x14ac:dyDescent="0.2">
      <c r="A22" s="212"/>
      <c r="B22" s="210" t="s">
        <v>436</v>
      </c>
      <c r="C22" s="34" t="s">
        <v>429</v>
      </c>
      <c r="D22" s="210">
        <v>931</v>
      </c>
      <c r="E22" s="211" t="s">
        <v>433</v>
      </c>
      <c r="F22" s="210" t="s">
        <v>436</v>
      </c>
      <c r="G22" s="211" t="s">
        <v>22</v>
      </c>
      <c r="H22" s="215"/>
    </row>
    <row r="23" spans="1:8" ht="144.75" hidden="1" customHeight="1" x14ac:dyDescent="0.2">
      <c r="A23" s="212"/>
      <c r="B23" s="210" t="s">
        <v>437</v>
      </c>
      <c r="C23" s="34" t="s">
        <v>429</v>
      </c>
      <c r="D23" s="210">
        <v>931</v>
      </c>
      <c r="E23" s="211" t="s">
        <v>433</v>
      </c>
      <c r="F23" s="210" t="s">
        <v>437</v>
      </c>
      <c r="G23" s="211" t="s">
        <v>22</v>
      </c>
      <c r="H23" s="215"/>
    </row>
    <row r="24" spans="1:8" ht="101.25" hidden="1" customHeight="1" x14ac:dyDescent="0.2">
      <c r="A24" s="212"/>
      <c r="B24" s="210" t="s">
        <v>438</v>
      </c>
      <c r="C24" s="34" t="s">
        <v>429</v>
      </c>
      <c r="D24" s="210">
        <v>931</v>
      </c>
      <c r="E24" s="211" t="s">
        <v>433</v>
      </c>
      <c r="F24" s="210" t="s">
        <v>438</v>
      </c>
      <c r="G24" s="211" t="s">
        <v>22</v>
      </c>
      <c r="H24" s="215"/>
    </row>
    <row r="25" spans="1:8" ht="97.5" hidden="1" customHeight="1" x14ac:dyDescent="0.2">
      <c r="A25" s="212"/>
      <c r="B25" s="210" t="s">
        <v>439</v>
      </c>
      <c r="C25" s="34" t="s">
        <v>429</v>
      </c>
      <c r="D25" s="210">
        <v>931</v>
      </c>
      <c r="E25" s="211" t="s">
        <v>433</v>
      </c>
      <c r="F25" s="210" t="s">
        <v>439</v>
      </c>
      <c r="G25" s="211" t="s">
        <v>22</v>
      </c>
      <c r="H25" s="215"/>
    </row>
    <row r="26" spans="1:8" ht="87.75" hidden="1" customHeight="1" x14ac:dyDescent="0.2">
      <c r="A26" s="212"/>
      <c r="B26" s="210" t="s">
        <v>430</v>
      </c>
      <c r="C26" s="34" t="s">
        <v>429</v>
      </c>
      <c r="D26" s="210">
        <v>931</v>
      </c>
      <c r="E26" s="211" t="s">
        <v>433</v>
      </c>
      <c r="F26" s="210" t="s">
        <v>430</v>
      </c>
      <c r="G26" s="211" t="s">
        <v>22</v>
      </c>
      <c r="H26" s="215"/>
    </row>
    <row r="27" spans="1:8" ht="90.75" hidden="1" customHeight="1" x14ac:dyDescent="0.2">
      <c r="A27" s="212"/>
      <c r="B27" s="210" t="s">
        <v>440</v>
      </c>
      <c r="C27" s="34" t="s">
        <v>429</v>
      </c>
      <c r="D27" s="210">
        <v>931</v>
      </c>
      <c r="E27" s="211" t="s">
        <v>433</v>
      </c>
      <c r="F27" s="210" t="s">
        <v>440</v>
      </c>
      <c r="G27" s="211" t="s">
        <v>22</v>
      </c>
      <c r="H27" s="215"/>
    </row>
    <row r="28" spans="1:8" ht="102.75" hidden="1" customHeight="1" x14ac:dyDescent="0.2">
      <c r="A28" s="212" t="s">
        <v>441</v>
      </c>
      <c r="B28" s="210"/>
      <c r="C28" s="34" t="s">
        <v>429</v>
      </c>
      <c r="D28" s="210"/>
      <c r="E28" s="211"/>
      <c r="F28" s="210"/>
      <c r="G28" s="211"/>
      <c r="H28" s="214">
        <f>H29</f>
        <v>0</v>
      </c>
    </row>
    <row r="29" spans="1:8" ht="92.25" hidden="1" customHeight="1" x14ac:dyDescent="0.2">
      <c r="A29" s="212"/>
      <c r="B29" s="210" t="s">
        <v>442</v>
      </c>
      <c r="C29" s="34" t="s">
        <v>429</v>
      </c>
      <c r="D29" s="210">
        <v>921</v>
      </c>
      <c r="E29" s="211" t="s">
        <v>443</v>
      </c>
      <c r="F29" s="210" t="s">
        <v>442</v>
      </c>
      <c r="G29" s="211" t="s">
        <v>22</v>
      </c>
      <c r="H29" s="215"/>
    </row>
    <row r="30" spans="1:8" ht="73.5" hidden="1" customHeight="1" x14ac:dyDescent="0.2">
      <c r="A30" s="212" t="s">
        <v>444</v>
      </c>
      <c r="B30" s="210"/>
      <c r="C30" s="34" t="s">
        <v>429</v>
      </c>
      <c r="D30" s="210"/>
      <c r="E30" s="211"/>
      <c r="F30" s="210"/>
      <c r="G30" s="211"/>
      <c r="H30" s="214">
        <f>H31</f>
        <v>0</v>
      </c>
    </row>
    <row r="31" spans="1:8" ht="87" hidden="1" customHeight="1" x14ac:dyDescent="0.2">
      <c r="A31" s="212"/>
      <c r="B31" s="210" t="s">
        <v>445</v>
      </c>
      <c r="C31" s="34" t="s">
        <v>429</v>
      </c>
      <c r="D31" s="210">
        <v>931</v>
      </c>
      <c r="E31" s="211" t="s">
        <v>446</v>
      </c>
      <c r="F31" s="210" t="s">
        <v>445</v>
      </c>
      <c r="G31" s="211" t="s">
        <v>22</v>
      </c>
      <c r="H31" s="215"/>
    </row>
    <row r="32" spans="1:8" ht="45" hidden="1" x14ac:dyDescent="0.25">
      <c r="A32" s="212"/>
      <c r="B32" s="210"/>
      <c r="C32" s="34" t="s">
        <v>429</v>
      </c>
      <c r="D32" s="216"/>
      <c r="E32" s="217"/>
      <c r="F32" s="210"/>
      <c r="G32" s="217"/>
      <c r="H32" s="218"/>
    </row>
    <row r="33" spans="1:8" ht="45" hidden="1" x14ac:dyDescent="0.25">
      <c r="A33" s="212" t="s">
        <v>428</v>
      </c>
      <c r="B33" s="210"/>
      <c r="C33" s="34" t="s">
        <v>429</v>
      </c>
      <c r="D33" s="216"/>
      <c r="E33" s="217"/>
      <c r="F33" s="210"/>
      <c r="G33" s="217"/>
      <c r="H33" s="213">
        <f>H34</f>
        <v>0</v>
      </c>
    </row>
    <row r="34" spans="1:8" ht="72.75" hidden="1" customHeight="1" x14ac:dyDescent="0.2">
      <c r="A34" s="212"/>
      <c r="B34" s="210" t="s">
        <v>430</v>
      </c>
      <c r="C34" s="34" t="s">
        <v>429</v>
      </c>
      <c r="D34" s="210">
        <v>931</v>
      </c>
      <c r="E34" s="211" t="s">
        <v>433</v>
      </c>
      <c r="F34" s="210" t="s">
        <v>430</v>
      </c>
      <c r="G34" s="211" t="s">
        <v>22</v>
      </c>
      <c r="H34" s="219"/>
    </row>
    <row r="35" spans="1:8" ht="72.75" hidden="1" customHeight="1" x14ac:dyDescent="0.2">
      <c r="A35" s="212"/>
      <c r="B35" s="210" t="s">
        <v>447</v>
      </c>
      <c r="C35" s="34" t="str">
        <f>[5]расх.ведомств.!B68</f>
        <v>Подпрограмма 1 "Энергосбережение и повышение энергоэффективности в с. Карага"</v>
      </c>
      <c r="D35" s="210">
        <v>931</v>
      </c>
      <c r="E35" s="211" t="s">
        <v>448</v>
      </c>
      <c r="F35" s="210" t="s">
        <v>447</v>
      </c>
      <c r="G35" s="211" t="s">
        <v>22</v>
      </c>
      <c r="H35" s="219">
        <v>2727.37</v>
      </c>
    </row>
    <row r="36" spans="1:8" ht="36" customHeight="1" x14ac:dyDescent="0.2">
      <c r="A36" s="212"/>
      <c r="B36" s="220" t="s">
        <v>449</v>
      </c>
      <c r="C36" s="290" t="str">
        <f>C35</f>
        <v>Подпрограмма 1 "Энергосбережение и повышение энергоэффективности в с. Карага"</v>
      </c>
      <c r="D36" s="290">
        <v>931</v>
      </c>
      <c r="E36" s="292" t="s">
        <v>443</v>
      </c>
      <c r="F36" s="221" t="s">
        <v>235</v>
      </c>
      <c r="G36" s="211" t="s">
        <v>23</v>
      </c>
      <c r="H36" s="222">
        <f>[6]при.4!H188</f>
        <v>162.32400000000001</v>
      </c>
    </row>
    <row r="37" spans="1:8" ht="25.5" customHeight="1" x14ac:dyDescent="0.2">
      <c r="A37" s="212"/>
      <c r="B37" s="210" t="s">
        <v>447</v>
      </c>
      <c r="C37" s="299"/>
      <c r="D37" s="299"/>
      <c r="E37" s="300"/>
      <c r="F37" s="221" t="s">
        <v>409</v>
      </c>
      <c r="G37" s="211" t="s">
        <v>23</v>
      </c>
      <c r="H37" s="222">
        <f>[6]при.4!H190</f>
        <v>7953.8459999999995</v>
      </c>
    </row>
    <row r="38" spans="1:8" ht="72.75" hidden="1" customHeight="1" x14ac:dyDescent="0.2">
      <c r="A38" s="212"/>
      <c r="B38" s="210"/>
      <c r="C38" s="223"/>
      <c r="D38" s="224"/>
      <c r="E38" s="225"/>
      <c r="F38" s="226"/>
      <c r="G38" s="211" t="s">
        <v>22</v>
      </c>
      <c r="H38" s="222"/>
    </row>
    <row r="39" spans="1:8" ht="26.25" hidden="1" customHeight="1" x14ac:dyDescent="0.2">
      <c r="A39" s="212"/>
      <c r="B39" s="210"/>
      <c r="C39" s="227"/>
      <c r="D39" s="228"/>
      <c r="E39" s="229"/>
      <c r="F39" s="230" t="s">
        <v>197</v>
      </c>
      <c r="G39" s="211" t="s">
        <v>23</v>
      </c>
      <c r="H39" s="222"/>
    </row>
    <row r="40" spans="1:8" ht="33" customHeight="1" x14ac:dyDescent="0.2">
      <c r="A40" s="212"/>
      <c r="B40" s="220" t="s">
        <v>450</v>
      </c>
      <c r="C40" s="231" t="s">
        <v>194</v>
      </c>
      <c r="D40" s="232">
        <v>931</v>
      </c>
      <c r="E40" s="233" t="s">
        <v>443</v>
      </c>
      <c r="F40" s="221" t="s">
        <v>213</v>
      </c>
      <c r="G40" s="211" t="s">
        <v>23</v>
      </c>
      <c r="H40" s="222">
        <f>[6]при.4!H196</f>
        <v>1600</v>
      </c>
    </row>
    <row r="41" spans="1:8" ht="32.25" hidden="1" customHeight="1" x14ac:dyDescent="0.2">
      <c r="A41" s="212"/>
      <c r="B41" s="220"/>
      <c r="C41" s="227"/>
      <c r="D41" s="227"/>
      <c r="E41" s="234"/>
      <c r="F41" s="226" t="s">
        <v>214</v>
      </c>
      <c r="G41" s="211" t="s">
        <v>23</v>
      </c>
      <c r="H41" s="222">
        <v>0</v>
      </c>
    </row>
    <row r="42" spans="1:8" ht="52.5" customHeight="1" x14ac:dyDescent="0.2">
      <c r="A42" s="212" t="s">
        <v>428</v>
      </c>
      <c r="B42" s="210" t="s">
        <v>451</v>
      </c>
      <c r="C42" s="235" t="s">
        <v>115</v>
      </c>
      <c r="D42" s="210"/>
      <c r="E42" s="211"/>
      <c r="F42" s="210"/>
      <c r="G42" s="211"/>
      <c r="H42" s="236">
        <f>H43</f>
        <v>100</v>
      </c>
    </row>
    <row r="43" spans="1:8" ht="58.5" customHeight="1" x14ac:dyDescent="0.2">
      <c r="A43" s="212"/>
      <c r="B43" s="210"/>
      <c r="C43" s="237" t="s">
        <v>116</v>
      </c>
      <c r="D43" s="210">
        <v>931</v>
      </c>
      <c r="E43" s="211" t="s">
        <v>452</v>
      </c>
      <c r="F43" s="210" t="s">
        <v>220</v>
      </c>
      <c r="G43" s="211" t="s">
        <v>22</v>
      </c>
      <c r="H43" s="236">
        <f>при.4!H66</f>
        <v>100</v>
      </c>
    </row>
    <row r="44" spans="1:8" ht="61.5" customHeight="1" x14ac:dyDescent="0.2">
      <c r="A44" s="212" t="s">
        <v>441</v>
      </c>
      <c r="B44" s="210" t="s">
        <v>453</v>
      </c>
      <c r="C44" s="238" t="s">
        <v>404</v>
      </c>
      <c r="D44" s="239"/>
      <c r="E44" s="240"/>
      <c r="F44" s="210"/>
      <c r="G44" s="211"/>
      <c r="H44" s="236">
        <f>H45+H46+H47</f>
        <v>970</v>
      </c>
    </row>
    <row r="45" spans="1:8" ht="51" customHeight="1" x14ac:dyDescent="0.2">
      <c r="A45" s="212"/>
      <c r="B45" s="210"/>
      <c r="C45" s="241" t="s">
        <v>161</v>
      </c>
      <c r="D45" s="232">
        <v>931</v>
      </c>
      <c r="E45" s="233" t="s">
        <v>448</v>
      </c>
      <c r="F45" s="232" t="s">
        <v>224</v>
      </c>
      <c r="G45" s="211" t="s">
        <v>22</v>
      </c>
      <c r="H45" s="222">
        <f>[6]при.4!H136</f>
        <v>970</v>
      </c>
    </row>
    <row r="46" spans="1:8" ht="19.5" hidden="1" customHeight="1" x14ac:dyDescent="0.2">
      <c r="A46" s="212"/>
      <c r="B46" s="210"/>
      <c r="C46" s="242"/>
      <c r="D46" s="243"/>
      <c r="E46" s="244"/>
      <c r="F46" s="243"/>
      <c r="G46" s="211" t="s">
        <v>23</v>
      </c>
      <c r="H46" s="222">
        <v>0</v>
      </c>
    </row>
    <row r="47" spans="1:8" ht="30.75" hidden="1" customHeight="1" x14ac:dyDescent="0.2">
      <c r="A47" s="212"/>
      <c r="B47" s="210"/>
      <c r="C47" s="245"/>
      <c r="D47" s="243">
        <v>931</v>
      </c>
      <c r="E47" s="244" t="s">
        <v>454</v>
      </c>
      <c r="F47" s="243" t="s">
        <v>99</v>
      </c>
      <c r="G47" s="211" t="s">
        <v>22</v>
      </c>
      <c r="H47" s="222">
        <v>0</v>
      </c>
    </row>
    <row r="48" spans="1:8" ht="46.5" customHeight="1" x14ac:dyDescent="0.2">
      <c r="A48" s="212" t="s">
        <v>444</v>
      </c>
      <c r="B48" s="210"/>
      <c r="C48" s="105" t="s">
        <v>407</v>
      </c>
      <c r="D48" s="237"/>
      <c r="E48" s="246"/>
      <c r="F48" s="247"/>
      <c r="G48" s="248"/>
      <c r="H48" s="236">
        <f>H50+H51</f>
        <v>50</v>
      </c>
    </row>
    <row r="49" spans="1:8" ht="26.25" hidden="1" customHeight="1" x14ac:dyDescent="0.2">
      <c r="A49" s="212"/>
      <c r="B49" s="210"/>
      <c r="C49" s="294" t="s">
        <v>207</v>
      </c>
      <c r="D49" s="290">
        <v>931</v>
      </c>
      <c r="E49" s="292" t="s">
        <v>455</v>
      </c>
      <c r="F49" s="247" t="s">
        <v>100</v>
      </c>
      <c r="G49" s="292" t="s">
        <v>22</v>
      </c>
      <c r="H49" s="222"/>
    </row>
    <row r="50" spans="1:8" ht="52.5" hidden="1" customHeight="1" x14ac:dyDescent="0.2">
      <c r="A50" s="212"/>
      <c r="B50" s="210"/>
      <c r="C50" s="295"/>
      <c r="D50" s="291"/>
      <c r="E50" s="293"/>
      <c r="F50" s="247" t="s">
        <v>172</v>
      </c>
      <c r="G50" s="293"/>
      <c r="H50" s="222">
        <v>0</v>
      </c>
    </row>
    <row r="51" spans="1:8" ht="52.5" customHeight="1" x14ac:dyDescent="0.2">
      <c r="A51" s="212"/>
      <c r="B51" s="210"/>
      <c r="C51" s="249" t="s">
        <v>207</v>
      </c>
      <c r="D51" s="243">
        <v>931</v>
      </c>
      <c r="E51" s="244" t="s">
        <v>456</v>
      </c>
      <c r="F51" s="247" t="s">
        <v>231</v>
      </c>
      <c r="G51" s="244" t="s">
        <v>22</v>
      </c>
      <c r="H51" s="222">
        <f>[6]при.4!H253</f>
        <v>50</v>
      </c>
    </row>
    <row r="52" spans="1:8" ht="57" customHeight="1" x14ac:dyDescent="0.2">
      <c r="A52" s="212" t="s">
        <v>457</v>
      </c>
      <c r="B52" s="210"/>
      <c r="C52" s="75" t="s">
        <v>406</v>
      </c>
      <c r="D52" s="210"/>
      <c r="E52" s="211"/>
      <c r="F52" s="210"/>
      <c r="G52" s="211"/>
      <c r="H52" s="236">
        <f>H53+H54</f>
        <v>164</v>
      </c>
    </row>
    <row r="53" spans="1:8" ht="66" customHeight="1" x14ac:dyDescent="0.2">
      <c r="A53" s="212"/>
      <c r="B53" s="210"/>
      <c r="C53" s="296" t="s">
        <v>177</v>
      </c>
      <c r="D53" s="290">
        <v>931</v>
      </c>
      <c r="E53" s="292" t="s">
        <v>458</v>
      </c>
      <c r="F53" s="210" t="s">
        <v>229</v>
      </c>
      <c r="G53" s="292" t="s">
        <v>67</v>
      </c>
      <c r="H53" s="222">
        <f>[6]при.4!H224</f>
        <v>164</v>
      </c>
    </row>
    <row r="54" spans="1:8" ht="27" hidden="1" customHeight="1" x14ac:dyDescent="0.2">
      <c r="A54" s="212"/>
      <c r="B54" s="210"/>
      <c r="C54" s="297"/>
      <c r="D54" s="291"/>
      <c r="E54" s="293"/>
      <c r="F54" s="210" t="s">
        <v>459</v>
      </c>
      <c r="G54" s="293"/>
      <c r="H54" s="222"/>
    </row>
    <row r="55" spans="1:8" ht="60.75" customHeight="1" x14ac:dyDescent="0.2">
      <c r="A55" s="212" t="s">
        <v>460</v>
      </c>
      <c r="B55" s="210"/>
      <c r="C55" s="235" t="s">
        <v>171</v>
      </c>
      <c r="D55" s="210"/>
      <c r="E55" s="211"/>
      <c r="F55" s="210"/>
      <c r="G55" s="211"/>
      <c r="H55" s="236">
        <f>H56+H57+H58</f>
        <v>1150</v>
      </c>
    </row>
    <row r="56" spans="1:8" ht="27" customHeight="1" x14ac:dyDescent="0.2">
      <c r="A56" s="212"/>
      <c r="B56" s="210"/>
      <c r="C56" s="289" t="s">
        <v>174</v>
      </c>
      <c r="D56" s="290">
        <v>931</v>
      </c>
      <c r="E56" s="292" t="s">
        <v>452</v>
      </c>
      <c r="F56" s="290" t="s">
        <v>222</v>
      </c>
      <c r="G56" s="211" t="s">
        <v>22</v>
      </c>
      <c r="H56" s="222">
        <f>[6]при.4!H73</f>
        <v>930</v>
      </c>
    </row>
    <row r="57" spans="1:8" ht="24.75" customHeight="1" x14ac:dyDescent="0.2">
      <c r="A57" s="212"/>
      <c r="B57" s="210"/>
      <c r="C57" s="289"/>
      <c r="D57" s="291"/>
      <c r="E57" s="293"/>
      <c r="F57" s="291"/>
      <c r="G57" s="211" t="s">
        <v>23</v>
      </c>
      <c r="H57" s="222">
        <f>[6]при.4!H74</f>
        <v>220</v>
      </c>
    </row>
    <row r="58" spans="1:8" ht="18.75" hidden="1" customHeight="1" x14ac:dyDescent="0.2">
      <c r="A58" s="212"/>
      <c r="B58" s="210"/>
      <c r="C58" s="227"/>
      <c r="D58" s="243">
        <v>931</v>
      </c>
      <c r="E58" s="244" t="s">
        <v>461</v>
      </c>
      <c r="F58" s="243" t="s">
        <v>154</v>
      </c>
      <c r="G58" s="211" t="s">
        <v>22</v>
      </c>
      <c r="H58" s="222">
        <v>0</v>
      </c>
    </row>
    <row r="59" spans="1:8" ht="42" customHeight="1" x14ac:dyDescent="0.2">
      <c r="A59" s="212" t="s">
        <v>462</v>
      </c>
      <c r="B59" s="210"/>
      <c r="C59" s="250" t="s">
        <v>463</v>
      </c>
      <c r="D59" s="212"/>
      <c r="E59" s="251"/>
      <c r="F59" s="212"/>
      <c r="G59" s="251"/>
      <c r="H59" s="236">
        <f>H60+H61+H62</f>
        <v>10326.702499999999</v>
      </c>
    </row>
    <row r="60" spans="1:8" ht="41.25" customHeight="1" x14ac:dyDescent="0.2">
      <c r="A60" s="212"/>
      <c r="B60" s="210"/>
      <c r="C60" s="252" t="s">
        <v>464</v>
      </c>
      <c r="D60" s="247">
        <v>931</v>
      </c>
      <c r="E60" s="211" t="s">
        <v>433</v>
      </c>
      <c r="F60" s="210" t="s">
        <v>226</v>
      </c>
      <c r="G60" s="211" t="s">
        <v>22</v>
      </c>
      <c r="H60" s="222">
        <f>при.4!H163</f>
        <v>5477.7025000000003</v>
      </c>
    </row>
    <row r="61" spans="1:8" ht="30" hidden="1" customHeight="1" x14ac:dyDescent="0.2">
      <c r="A61" s="212"/>
      <c r="B61" s="210"/>
      <c r="C61" s="253"/>
      <c r="D61" s="243">
        <v>931</v>
      </c>
      <c r="E61" s="254" t="s">
        <v>433</v>
      </c>
      <c r="F61" s="210" t="s">
        <v>238</v>
      </c>
      <c r="G61" s="254" t="s">
        <v>22</v>
      </c>
      <c r="H61" s="222">
        <f>[6]при.4!H173</f>
        <v>0</v>
      </c>
    </row>
    <row r="62" spans="1:8" ht="30" customHeight="1" x14ac:dyDescent="0.2">
      <c r="A62" s="212"/>
      <c r="B62" s="210"/>
      <c r="C62" s="253"/>
      <c r="D62" s="243">
        <v>931</v>
      </c>
      <c r="E62" s="254" t="s">
        <v>433</v>
      </c>
      <c r="F62" s="210" t="s">
        <v>414</v>
      </c>
      <c r="G62" s="254" t="s">
        <v>22</v>
      </c>
      <c r="H62" s="222">
        <f>[6]при.4!H170</f>
        <v>4849</v>
      </c>
    </row>
    <row r="63" spans="1:8" ht="45.75" hidden="1" customHeight="1" x14ac:dyDescent="0.2">
      <c r="A63" s="212"/>
      <c r="B63" s="210"/>
      <c r="C63" s="75" t="s">
        <v>408</v>
      </c>
      <c r="D63" s="243"/>
      <c r="E63" s="254"/>
      <c r="F63" s="210"/>
      <c r="G63" s="254"/>
      <c r="H63" s="236">
        <f>H64</f>
        <v>0</v>
      </c>
    </row>
    <row r="64" spans="1:8" ht="39.75" hidden="1" customHeight="1" x14ac:dyDescent="0.2">
      <c r="A64" s="212" t="s">
        <v>465</v>
      </c>
      <c r="B64" s="210"/>
      <c r="C64" s="255" t="s">
        <v>185</v>
      </c>
      <c r="D64" s="232">
        <v>931</v>
      </c>
      <c r="E64" s="233" t="s">
        <v>458</v>
      </c>
      <c r="F64" s="210" t="s">
        <v>237</v>
      </c>
      <c r="G64" s="233" t="s">
        <v>67</v>
      </c>
      <c r="H64" s="222">
        <f>при.4!H238</f>
        <v>0</v>
      </c>
    </row>
    <row r="65" spans="1:8" ht="61.5" customHeight="1" x14ac:dyDescent="0.2">
      <c r="A65" s="212" t="s">
        <v>466</v>
      </c>
      <c r="B65" s="210"/>
      <c r="C65" s="256" t="s">
        <v>403</v>
      </c>
      <c r="D65" s="232"/>
      <c r="E65" s="233"/>
      <c r="F65" s="210"/>
      <c r="G65" s="233"/>
      <c r="H65" s="222">
        <f>H66</f>
        <v>130</v>
      </c>
    </row>
    <row r="66" spans="1:8" ht="27.75" customHeight="1" x14ac:dyDescent="0.2">
      <c r="A66" s="212"/>
      <c r="B66" s="210"/>
      <c r="C66" s="54" t="s">
        <v>242</v>
      </c>
      <c r="D66" s="232">
        <v>931</v>
      </c>
      <c r="E66" s="233" t="s">
        <v>467</v>
      </c>
      <c r="F66" s="210" t="s">
        <v>244</v>
      </c>
      <c r="G66" s="233" t="s">
        <v>22</v>
      </c>
      <c r="H66" s="222">
        <f>[6]при.4!H100</f>
        <v>130</v>
      </c>
    </row>
    <row r="67" spans="1:8" ht="15" customHeight="1" x14ac:dyDescent="0.2">
      <c r="A67" s="212"/>
      <c r="B67" s="210"/>
      <c r="C67" s="75" t="s">
        <v>468</v>
      </c>
      <c r="D67" s="210"/>
      <c r="E67" s="257"/>
      <c r="F67" s="210"/>
      <c r="G67" s="257"/>
      <c r="H67" s="258">
        <f>H52+H44+H42+H16++H48+H55+H59+H63+H65</f>
        <v>22606.872499999998</v>
      </c>
    </row>
    <row r="68" spans="1:8" ht="15" customHeight="1" x14ac:dyDescent="0.2">
      <c r="A68" s="259"/>
      <c r="B68" s="260"/>
      <c r="C68" s="261"/>
      <c r="D68" s="260"/>
      <c r="E68" s="262"/>
      <c r="F68" s="260"/>
      <c r="G68" s="262"/>
      <c r="H68" s="263"/>
    </row>
    <row r="69" spans="1:8" ht="12.75" customHeight="1" x14ac:dyDescent="0.2">
      <c r="H69" s="264"/>
    </row>
    <row r="70" spans="1:8" x14ac:dyDescent="0.2">
      <c r="C70" s="113"/>
    </row>
  </sheetData>
  <mergeCells count="26">
    <mergeCell ref="A7:B7"/>
    <mergeCell ref="C7:H7"/>
    <mergeCell ref="C1:H1"/>
    <mergeCell ref="C2:H2"/>
    <mergeCell ref="C3:H3"/>
    <mergeCell ref="F4:H4"/>
    <mergeCell ref="C6:H6"/>
    <mergeCell ref="A8:B8"/>
    <mergeCell ref="C8:H8"/>
    <mergeCell ref="A9:H9"/>
    <mergeCell ref="A11:H11"/>
    <mergeCell ref="C36:C37"/>
    <mergeCell ref="D36:D37"/>
    <mergeCell ref="E36:E37"/>
    <mergeCell ref="G49:G50"/>
    <mergeCell ref="C53:C54"/>
    <mergeCell ref="D53:D54"/>
    <mergeCell ref="E53:E54"/>
    <mergeCell ref="G53:G54"/>
    <mergeCell ref="C56:C57"/>
    <mergeCell ref="D56:D57"/>
    <mergeCell ref="E56:E57"/>
    <mergeCell ref="F56:F57"/>
    <mergeCell ref="C49:C50"/>
    <mergeCell ref="D49:D50"/>
    <mergeCell ref="E49:E50"/>
  </mergeCells>
  <pageMargins left="0.69" right="0.27" top="0.32" bottom="0.3" header="0.3" footer="0.3"/>
  <pageSetup paperSize="9" scale="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</vt:i4>
      </vt:variant>
    </vt:vector>
  </HeadingPairs>
  <TitlesOfParts>
    <vt:vector size="6" baseType="lpstr">
      <vt:lpstr>при.1</vt:lpstr>
      <vt:lpstr>при.2</vt:lpstr>
      <vt:lpstr>при.3</vt:lpstr>
      <vt:lpstr>при.4</vt:lpstr>
      <vt:lpstr>прии.5</vt:lpstr>
      <vt:lpstr>при.2!Область_печати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Revenkova</dc:creator>
  <cp:lastModifiedBy>Наталья</cp:lastModifiedBy>
  <cp:lastPrinted>2024-08-28T05:55:43Z</cp:lastPrinted>
  <dcterms:created xsi:type="dcterms:W3CDTF">2003-10-06T03:10:42Z</dcterms:created>
  <dcterms:modified xsi:type="dcterms:W3CDTF">2024-08-28T06:07:59Z</dcterms:modified>
</cp:coreProperties>
</file>