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055" activeTab="2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<sst xmlns="http://schemas.openxmlformats.org/spreadsheetml/2006/main" count="150" uniqueCount="33">
  <si>
    <t>№  п/п</t>
  </si>
  <si>
    <t>Наименование потребителя</t>
  </si>
  <si>
    <t>Договор</t>
  </si>
  <si>
    <t>Поставщик услуг</t>
  </si>
  <si>
    <t>Тариф за 1 квт/ч,1Гкал.,1 куб.м.,( в руб.с учетом НДС)</t>
  </si>
  <si>
    <t>Лимиты потребления тыс.квт/ч.,Гкал.,куб.м.</t>
  </si>
  <si>
    <t>Сумма (руб.)</t>
  </si>
  <si>
    <t>электроэнергия</t>
  </si>
  <si>
    <t>МКУ Администрация МО СП "село Карага"</t>
  </si>
  <si>
    <t>МБУК "Карагинский сельский дом культуры"</t>
  </si>
  <si>
    <t>МКУ Администрация МО СП "село Карага" (здание гаража)</t>
  </si>
  <si>
    <t>МКУ Администрация МО СП "село Карага"  (здание ДШИ)</t>
  </si>
  <si>
    <t>Итого</t>
  </si>
  <si>
    <t>тепловая энергия</t>
  </si>
  <si>
    <t>МКУ Администрация МО СП "село Карага" (здание ДШИ)</t>
  </si>
  <si>
    <t xml:space="preserve">Итого </t>
  </si>
  <si>
    <t>водоснабжение</t>
  </si>
  <si>
    <t>Итого:</t>
  </si>
  <si>
    <t>Всего</t>
  </si>
  <si>
    <t>МУП "Оссорское ЖКХ"</t>
  </si>
  <si>
    <t>АО "Оссора"</t>
  </si>
  <si>
    <t>Лимиты потребления коммунальных услуг бюджетными учреждениями сельского поселения "село Карага" на 2022 г.</t>
  </si>
  <si>
    <t>с 01.01.2022 по 30.06.2022</t>
  </si>
  <si>
    <t>с 01.07.2022 по 31.12.2022</t>
  </si>
  <si>
    <t>Лимиты потребления коммунальных услуг бюджетными учреждениями сельского поселения "село Карага" на 2023 г.</t>
  </si>
  <si>
    <t>с 01.01.2023 по 30.06.2023</t>
  </si>
  <si>
    <t>с 01.07.2023 по 31.12.2023</t>
  </si>
  <si>
    <t>Лимиты потребления коммунальных услуг бюджетными учреждениями сельского поселения "село Карага" на 2024 г.</t>
  </si>
  <si>
    <t>с 01.01.2024 по 30.06.2024</t>
  </si>
  <si>
    <t>с 01.07.2024 по 31.12.2024</t>
  </si>
  <si>
    <t xml:space="preserve">Приложение 2                                                             к Постановлению администрации                                     МО СП "с.Карага" от 09.11.2021 № 53 </t>
  </si>
  <si>
    <t>Приложение 1                                                             к Постановлению администрации                                     МО СП "с.Карага" от 09.11.2021 № 53</t>
  </si>
  <si>
    <t>Приложение 3                                                             к Постановлению администрации                                     МО СП "с.Карага" от 09.11.2021 № 53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</si>
</sst>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wrapText="1"/>
    </xf>
    <xf numFmtId="172" fontId="40" fillId="33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172" fontId="41" fillId="33" borderId="10" xfId="0" applyNumberFormat="1" applyFont="1" applyFill="1" applyBorder="1" applyAlignment="1">
      <alignment wrapText="1"/>
    </xf>
    <xf numFmtId="2" fontId="40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PageLayoutView="0" workbookViewId="0" topLeftCell="A2">
      <selection activeCell="H2" sqref="H2:J2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6384" width="9.140625" style="1" customWidth="1"/>
  </cols>
  <sheetData>
    <row r="1" ht="15" hidden="1"/>
    <row r="2" spans="5:10" ht="38.25" customHeight="1">
      <c r="E2" s="2"/>
      <c r="F2" s="20"/>
      <c r="G2" s="20"/>
      <c r="H2" s="23" t="s">
        <v>31</v>
      </c>
      <c r="I2" s="23"/>
      <c r="J2" s="23"/>
    </row>
    <row r="3" spans="5:7" ht="30" customHeight="1">
      <c r="E3" s="2"/>
      <c r="F3" s="3"/>
      <c r="G3" s="3"/>
    </row>
    <row r="4" spans="1:10" ht="15.75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1" t="s">
        <v>7</v>
      </c>
      <c r="B7" s="21"/>
      <c r="C7" s="21"/>
      <c r="D7" s="21"/>
      <c r="E7" s="21" t="s">
        <v>22</v>
      </c>
      <c r="F7" s="21"/>
      <c r="G7" s="21"/>
      <c r="H7" s="21" t="s">
        <v>23</v>
      </c>
      <c r="I7" s="21"/>
      <c r="J7" s="21"/>
    </row>
    <row r="8" spans="1:10" ht="26.25">
      <c r="A8" s="6">
        <v>1</v>
      </c>
      <c r="B8" s="6" t="s">
        <v>8</v>
      </c>
      <c r="C8" s="6"/>
      <c r="D8" s="6" t="s">
        <v>20</v>
      </c>
      <c r="E8" s="8">
        <v>52.277</v>
      </c>
      <c r="F8" s="6">
        <v>3.295</v>
      </c>
      <c r="G8" s="7">
        <f>(E8*F8)*1000</f>
        <v>172252.715</v>
      </c>
      <c r="H8" s="8">
        <v>57.4</v>
      </c>
      <c r="I8" s="6">
        <v>3.295</v>
      </c>
      <c r="J8" s="7">
        <f>(H8*I8)*1000</f>
        <v>189132.99999999997</v>
      </c>
    </row>
    <row r="9" spans="1:10" ht="26.25">
      <c r="A9" s="6">
        <v>2</v>
      </c>
      <c r="B9" s="6" t="s">
        <v>9</v>
      </c>
      <c r="C9" s="6"/>
      <c r="D9" s="6" t="s">
        <v>20</v>
      </c>
      <c r="E9" s="8">
        <v>52.277</v>
      </c>
      <c r="F9" s="6">
        <v>1</v>
      </c>
      <c r="G9" s="7">
        <f>(E9*F9)*1000</f>
        <v>52277</v>
      </c>
      <c r="H9" s="8">
        <v>57.4</v>
      </c>
      <c r="I9" s="6">
        <v>1</v>
      </c>
      <c r="J9" s="7">
        <f>(H9*I9)*1000</f>
        <v>57400</v>
      </c>
    </row>
    <row r="10" spans="1:10" ht="26.25">
      <c r="A10" s="6">
        <v>3</v>
      </c>
      <c r="B10" s="6" t="s">
        <v>10</v>
      </c>
      <c r="C10" s="6"/>
      <c r="D10" s="6" t="s">
        <v>20</v>
      </c>
      <c r="E10" s="8">
        <v>52.277</v>
      </c>
      <c r="F10" s="6">
        <v>0.345</v>
      </c>
      <c r="G10" s="7">
        <f>(E10*F10)*1000</f>
        <v>18035.565</v>
      </c>
      <c r="H10" s="8">
        <v>57.4</v>
      </c>
      <c r="I10" s="6">
        <v>0.345</v>
      </c>
      <c r="J10" s="7">
        <f>(H10*I10)*1000</f>
        <v>19802.999999999996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12</v>
      </c>
      <c r="C12" s="6"/>
      <c r="D12" s="6"/>
      <c r="E12" s="6"/>
      <c r="F12" s="9">
        <f>SUM(F8:F10)</f>
        <v>4.64</v>
      </c>
      <c r="G12" s="10">
        <f>SUM(G8:G10)</f>
        <v>242565.28</v>
      </c>
      <c r="H12" s="9"/>
      <c r="I12" s="9">
        <f>I8+I9+I10</f>
        <v>4.64</v>
      </c>
      <c r="J12" s="10">
        <f>J8+J9+J10</f>
        <v>266335.99999999994</v>
      </c>
    </row>
    <row r="13" spans="1:10" ht="15" customHeight="1">
      <c r="A13" s="22" t="s">
        <v>13</v>
      </c>
      <c r="B13" s="22"/>
      <c r="C13" s="22"/>
      <c r="D13" s="22"/>
      <c r="E13" s="21" t="s">
        <v>22</v>
      </c>
      <c r="F13" s="21"/>
      <c r="G13" s="21"/>
      <c r="H13" s="21" t="s">
        <v>23</v>
      </c>
      <c r="I13" s="21"/>
      <c r="J13" s="21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12266.844</v>
      </c>
      <c r="F14" s="6">
        <v>66.19</v>
      </c>
      <c r="G14" s="7">
        <f>E14*F14</f>
        <v>811942.4043599999</v>
      </c>
      <c r="H14" s="6">
        <v>13444.461</v>
      </c>
      <c r="I14" s="6">
        <v>36.15</v>
      </c>
      <c r="J14" s="7">
        <f>H14*I14</f>
        <v>486017.26514999993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12266.844</v>
      </c>
      <c r="F15" s="6">
        <v>81.12</v>
      </c>
      <c r="G15" s="7">
        <f>E15*F15</f>
        <v>995086.3852799999</v>
      </c>
      <c r="H15" s="6">
        <v>13444.461</v>
      </c>
      <c r="I15" s="6">
        <v>46.85</v>
      </c>
      <c r="J15" s="7">
        <f>H15*I15</f>
        <v>629872.99785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13212.462</v>
      </c>
      <c r="F16" s="6">
        <f>16.41+1.1</f>
        <v>17.51</v>
      </c>
      <c r="G16" s="7">
        <f>E16*F16</f>
        <v>231350.20962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12266.844</v>
      </c>
      <c r="F17" s="6">
        <v>15.63</v>
      </c>
      <c r="G17" s="7">
        <f>E17*F17</f>
        <v>191730.77172</v>
      </c>
      <c r="H17" s="6">
        <v>13444.461</v>
      </c>
      <c r="I17" s="6">
        <v>8.43</v>
      </c>
      <c r="J17" s="7">
        <f>H17*I17</f>
        <v>113336.80622999999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162.94</v>
      </c>
      <c r="G18" s="10">
        <f>G14+G15+G17</f>
        <v>1998759.56136</v>
      </c>
      <c r="H18" s="9"/>
      <c r="I18" s="9">
        <f>I14+I15+I17</f>
        <v>91.43</v>
      </c>
      <c r="J18" s="10">
        <f>J14+J15+J17</f>
        <v>1229227.06923</v>
      </c>
    </row>
    <row r="19" spans="1:10" ht="15" customHeight="1">
      <c r="A19" s="22" t="s">
        <v>16</v>
      </c>
      <c r="B19" s="22"/>
      <c r="C19" s="22"/>
      <c r="D19" s="22"/>
      <c r="E19" s="21" t="s">
        <v>22</v>
      </c>
      <c r="F19" s="21"/>
      <c r="G19" s="21"/>
      <c r="H19" s="21" t="s">
        <v>23</v>
      </c>
      <c r="I19" s="21"/>
      <c r="J19" s="21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166.39</v>
      </c>
      <c r="F20" s="6">
        <v>20.38</v>
      </c>
      <c r="G20" s="7">
        <f>E20*F20</f>
        <v>3391.0281999999997</v>
      </c>
      <c r="H20" s="8">
        <v>172.879</v>
      </c>
      <c r="I20" s="6">
        <v>23.85</v>
      </c>
      <c r="J20" s="7">
        <f>H20*I20</f>
        <v>4123.16415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166.39</v>
      </c>
      <c r="F21" s="6">
        <v>18.06</v>
      </c>
      <c r="G21" s="7">
        <f>E21*F21</f>
        <v>3005.0033999999996</v>
      </c>
      <c r="H21" s="8">
        <v>172.879</v>
      </c>
      <c r="I21" s="6">
        <v>18.06</v>
      </c>
      <c r="J21" s="7">
        <f>H21*I21</f>
        <v>3122.1947399999995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160.93</v>
      </c>
      <c r="F22" s="6">
        <v>32.64</v>
      </c>
      <c r="G22" s="7">
        <f>E22*F22</f>
        <v>5252.7552000000005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166.39</v>
      </c>
      <c r="F23" s="6">
        <v>32.64</v>
      </c>
      <c r="G23" s="7">
        <f>E23*F23</f>
        <v>5430.969599999999</v>
      </c>
      <c r="H23" s="8">
        <v>172.879</v>
      </c>
      <c r="I23" s="6">
        <v>32.64</v>
      </c>
      <c r="J23" s="7">
        <f>H23*I23</f>
        <v>5642.77056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11827.001199999999</v>
      </c>
      <c r="H24" s="12"/>
      <c r="I24" s="12">
        <f>I20+I21+I23</f>
        <v>74.55</v>
      </c>
      <c r="J24" s="13">
        <f>J20+J21+J23</f>
        <v>12888.12945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2253151.84256</v>
      </c>
      <c r="H25" s="12"/>
      <c r="I25" s="12"/>
      <c r="J25" s="13">
        <f>J12+J18+J24</f>
        <v>1508451.19868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3761603.0412399997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3912067.1628896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4068549.849405184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E13:G13"/>
    <mergeCell ref="H13:J13"/>
    <mergeCell ref="A19:D19"/>
    <mergeCell ref="E19:G19"/>
    <mergeCell ref="H19:J19"/>
    <mergeCell ref="H2:J2"/>
    <mergeCell ref="A4:J4"/>
    <mergeCell ref="A7:D7"/>
    <mergeCell ref="E7:G7"/>
    <mergeCell ref="H7:J7"/>
    <mergeCell ref="A13:D13"/>
  </mergeCells>
  <printOptions/>
  <pageMargins left="0.7086614173228347" right="0.27" top="0.45" bottom="0.46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6384" width="9.140625" style="1" customWidth="1"/>
  </cols>
  <sheetData>
    <row r="1" ht="15" hidden="1"/>
    <row r="2" spans="5:10" ht="41.25" customHeight="1">
      <c r="E2" s="2"/>
      <c r="F2" s="20"/>
      <c r="G2" s="20"/>
      <c r="H2" s="23" t="s">
        <v>30</v>
      </c>
      <c r="I2" s="23"/>
      <c r="J2" s="23"/>
    </row>
    <row r="3" spans="5:7" ht="30" customHeight="1">
      <c r="E3" s="2"/>
      <c r="F3" s="3"/>
      <c r="G3" s="3"/>
    </row>
    <row r="4" spans="1:10" ht="15.75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1" t="s">
        <v>7</v>
      </c>
      <c r="B7" s="21"/>
      <c r="C7" s="21"/>
      <c r="D7" s="21"/>
      <c r="E7" s="21" t="s">
        <v>25</v>
      </c>
      <c r="F7" s="21"/>
      <c r="G7" s="21"/>
      <c r="H7" s="21" t="s">
        <v>26</v>
      </c>
      <c r="I7" s="21"/>
      <c r="J7" s="21"/>
    </row>
    <row r="8" spans="1:10" ht="26.25">
      <c r="A8" s="6">
        <v>1</v>
      </c>
      <c r="B8" s="6" t="s">
        <v>8</v>
      </c>
      <c r="C8" s="6"/>
      <c r="D8" s="6" t="s">
        <v>20</v>
      </c>
      <c r="E8" s="8">
        <v>57.4</v>
      </c>
      <c r="F8" s="6">
        <v>3.295</v>
      </c>
      <c r="G8" s="7">
        <f>(E8*F8)*1000</f>
        <v>189132.99999999997</v>
      </c>
      <c r="H8" s="8">
        <v>59.696</v>
      </c>
      <c r="I8" s="6">
        <v>3.295</v>
      </c>
      <c r="J8" s="7">
        <f>(H8*I8)*1000</f>
        <v>196698.32</v>
      </c>
    </row>
    <row r="9" spans="1:10" ht="26.25">
      <c r="A9" s="6">
        <v>2</v>
      </c>
      <c r="B9" s="6" t="s">
        <v>9</v>
      </c>
      <c r="C9" s="6"/>
      <c r="D9" s="6" t="s">
        <v>20</v>
      </c>
      <c r="E9" s="8">
        <v>57.4</v>
      </c>
      <c r="F9" s="6">
        <v>1</v>
      </c>
      <c r="G9" s="7">
        <f>(E9*F9)*1000</f>
        <v>57400</v>
      </c>
      <c r="H9" s="8">
        <v>59.696</v>
      </c>
      <c r="I9" s="6">
        <v>1</v>
      </c>
      <c r="J9" s="7">
        <f>(H9*I9)*1000</f>
        <v>59696</v>
      </c>
    </row>
    <row r="10" spans="1:10" ht="26.25">
      <c r="A10" s="6">
        <v>3</v>
      </c>
      <c r="B10" s="6" t="s">
        <v>10</v>
      </c>
      <c r="C10" s="6"/>
      <c r="D10" s="6" t="s">
        <v>20</v>
      </c>
      <c r="E10" s="8">
        <v>57.4</v>
      </c>
      <c r="F10" s="6">
        <v>0.345</v>
      </c>
      <c r="G10" s="7">
        <f>(E10*F10)*1000</f>
        <v>19802.999999999996</v>
      </c>
      <c r="H10" s="8">
        <v>59.696</v>
      </c>
      <c r="I10" s="6">
        <v>0.345</v>
      </c>
      <c r="J10" s="7">
        <f>(H10*I10)*1000</f>
        <v>20595.12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12</v>
      </c>
      <c r="C12" s="6"/>
      <c r="D12" s="6"/>
      <c r="E12" s="6"/>
      <c r="F12" s="9">
        <f>SUM(F8:F10)</f>
        <v>4.64</v>
      </c>
      <c r="G12" s="10">
        <f>SUM(G8:G10)</f>
        <v>266335.99999999994</v>
      </c>
      <c r="H12" s="9"/>
      <c r="I12" s="9">
        <f>I8+I9+I10</f>
        <v>4.64</v>
      </c>
      <c r="J12" s="10">
        <f>J8+J9+J10</f>
        <v>276989.44</v>
      </c>
    </row>
    <row r="13" spans="1:10" ht="15" customHeight="1">
      <c r="A13" s="22" t="s">
        <v>13</v>
      </c>
      <c r="B13" s="22"/>
      <c r="C13" s="22"/>
      <c r="D13" s="22"/>
      <c r="E13" s="21" t="s">
        <v>25</v>
      </c>
      <c r="F13" s="21"/>
      <c r="G13" s="21"/>
      <c r="H13" s="21" t="s">
        <v>26</v>
      </c>
      <c r="I13" s="21"/>
      <c r="J13" s="21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13444.461</v>
      </c>
      <c r="F14" s="6">
        <v>66.19</v>
      </c>
      <c r="G14" s="7">
        <f>E14*F14</f>
        <v>889888.87359</v>
      </c>
      <c r="H14" s="6">
        <v>13982.239</v>
      </c>
      <c r="I14" s="6">
        <v>36.15</v>
      </c>
      <c r="J14" s="7">
        <f>H14*I14</f>
        <v>505457.93984999997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13444.461</v>
      </c>
      <c r="F15" s="6">
        <v>81.12</v>
      </c>
      <c r="G15" s="7">
        <f>E15*F15</f>
        <v>1090614.67632</v>
      </c>
      <c r="H15" s="6">
        <v>13982.239</v>
      </c>
      <c r="I15" s="6">
        <v>46.85</v>
      </c>
      <c r="J15" s="7">
        <f>H15*I15</f>
        <v>655067.89715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13444.461</v>
      </c>
      <c r="F16" s="6">
        <f>16.41+1.1</f>
        <v>17.51</v>
      </c>
      <c r="G16" s="7">
        <f>E16*F16</f>
        <v>235412.51211</v>
      </c>
      <c r="H16" s="6">
        <v>13982.239</v>
      </c>
      <c r="I16" s="6">
        <f>10.94-1.132</f>
        <v>9.808</v>
      </c>
      <c r="J16" s="7">
        <f>H16*I16</f>
        <v>137137.800112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13444.461</v>
      </c>
      <c r="F17" s="6">
        <v>15.63</v>
      </c>
      <c r="G17" s="7">
        <f>E17*F17</f>
        <v>210136.92543</v>
      </c>
      <c r="H17" s="6">
        <v>13982.239</v>
      </c>
      <c r="I17" s="6">
        <v>8.43</v>
      </c>
      <c r="J17" s="7">
        <f>H17*I17</f>
        <v>117870.27476999999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162.94</v>
      </c>
      <c r="G18" s="10">
        <f>G14+G15+G17</f>
        <v>2190640.47534</v>
      </c>
      <c r="H18" s="9"/>
      <c r="I18" s="9">
        <f>I14+I15+I17</f>
        <v>91.43</v>
      </c>
      <c r="J18" s="10">
        <f>J14+J15+J17</f>
        <v>1278396.1117699998</v>
      </c>
    </row>
    <row r="19" spans="1:10" ht="15" customHeight="1">
      <c r="A19" s="22" t="s">
        <v>16</v>
      </c>
      <c r="B19" s="22"/>
      <c r="C19" s="22"/>
      <c r="D19" s="22"/>
      <c r="E19" s="21" t="s">
        <v>25</v>
      </c>
      <c r="F19" s="21"/>
      <c r="G19" s="21"/>
      <c r="H19" s="21" t="s">
        <v>26</v>
      </c>
      <c r="I19" s="21"/>
      <c r="J19" s="21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172.879</v>
      </c>
      <c r="F20" s="6">
        <v>20.38</v>
      </c>
      <c r="G20" s="7">
        <f>E20*F20</f>
        <v>3523.27402</v>
      </c>
      <c r="H20" s="8">
        <v>179.794</v>
      </c>
      <c r="I20" s="6">
        <v>23.85</v>
      </c>
      <c r="J20" s="7">
        <f>H20*I20</f>
        <v>4288.0869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172.879</v>
      </c>
      <c r="F21" s="6">
        <v>18.06</v>
      </c>
      <c r="G21" s="7">
        <f>E21*F21</f>
        <v>3122.1947399999995</v>
      </c>
      <c r="H21" s="8">
        <v>179.794</v>
      </c>
      <c r="I21" s="6">
        <v>18.06</v>
      </c>
      <c r="J21" s="7">
        <f>H21*I21</f>
        <v>3247.07964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172.879</v>
      </c>
      <c r="F22" s="6">
        <v>32.64</v>
      </c>
      <c r="G22" s="7">
        <f>E22*F22</f>
        <v>5642.77056</v>
      </c>
      <c r="H22" s="8">
        <v>179.794</v>
      </c>
      <c r="I22" s="6">
        <v>32.64</v>
      </c>
      <c r="J22" s="7">
        <f>H22*I22</f>
        <v>5868.47616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172.879</v>
      </c>
      <c r="F23" s="6">
        <v>32.64</v>
      </c>
      <c r="G23" s="7">
        <f>E23*F23</f>
        <v>5642.77056</v>
      </c>
      <c r="H23" s="8">
        <v>179.794</v>
      </c>
      <c r="I23" s="6">
        <v>32.64</v>
      </c>
      <c r="J23" s="7">
        <f>H23*I23</f>
        <v>5868.47616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12288.23932</v>
      </c>
      <c r="H24" s="12"/>
      <c r="I24" s="12">
        <f>I20+I21+I23</f>
        <v>74.55</v>
      </c>
      <c r="J24" s="13">
        <f>J20+J21+J23</f>
        <v>13403.6427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2469264.71466</v>
      </c>
      <c r="H25" s="12"/>
      <c r="I25" s="12"/>
      <c r="J25" s="13">
        <f>J12+J18+J24</f>
        <v>1568789.1944699998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4038053.9091299996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4199576.0654951995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4367559.108115008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A19:D19"/>
    <mergeCell ref="E19:G19"/>
    <mergeCell ref="H19:J19"/>
    <mergeCell ref="H2:J2"/>
    <mergeCell ref="A4:J4"/>
    <mergeCell ref="A7:D7"/>
    <mergeCell ref="E7:G7"/>
    <mergeCell ref="H7:J7"/>
    <mergeCell ref="A13:D13"/>
    <mergeCell ref="E13:G13"/>
    <mergeCell ref="H13:J13"/>
  </mergeCells>
  <printOptions/>
  <pageMargins left="0.7086614173228347" right="0.27" top="0.45" bottom="0.46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zoomScalePageLayoutView="0" workbookViewId="0" topLeftCell="A2">
      <selection activeCell="M6" sqref="M6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6384" width="9.140625" style="1" customWidth="1"/>
  </cols>
  <sheetData>
    <row r="1" ht="15" hidden="1"/>
    <row r="2" spans="5:10" ht="42" customHeight="1">
      <c r="E2" s="2"/>
      <c r="F2" s="20"/>
      <c r="G2" s="20"/>
      <c r="H2" s="23" t="s">
        <v>32</v>
      </c>
      <c r="I2" s="23"/>
      <c r="J2" s="23"/>
    </row>
    <row r="3" spans="5:7" ht="30" customHeight="1">
      <c r="E3" s="2"/>
      <c r="F3" s="3"/>
      <c r="G3" s="3"/>
    </row>
    <row r="4" spans="1:10" ht="15.75">
      <c r="A4" s="24" t="s">
        <v>27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1" t="s">
        <v>7</v>
      </c>
      <c r="B7" s="21"/>
      <c r="C7" s="21"/>
      <c r="D7" s="21"/>
      <c r="E7" s="21" t="s">
        <v>28</v>
      </c>
      <c r="F7" s="21"/>
      <c r="G7" s="21"/>
      <c r="H7" s="21" t="s">
        <v>29</v>
      </c>
      <c r="I7" s="21"/>
      <c r="J7" s="21"/>
    </row>
    <row r="8" spans="1:10" ht="26.25">
      <c r="A8" s="6">
        <v>1</v>
      </c>
      <c r="B8" s="6" t="s">
        <v>8</v>
      </c>
      <c r="C8" s="6"/>
      <c r="D8" s="6" t="s">
        <v>20</v>
      </c>
      <c r="E8" s="8">
        <v>59.696</v>
      </c>
      <c r="F8" s="6">
        <v>3.295</v>
      </c>
      <c r="G8" s="7">
        <f>(E8*F8)*1000</f>
        <v>196698.32</v>
      </c>
      <c r="H8" s="8">
        <v>62.083</v>
      </c>
      <c r="I8" s="6">
        <v>3.295</v>
      </c>
      <c r="J8" s="7">
        <f>(H8*I8)*1000</f>
        <v>204563.485</v>
      </c>
    </row>
    <row r="9" spans="1:10" ht="26.25">
      <c r="A9" s="6">
        <v>2</v>
      </c>
      <c r="B9" s="6" t="s">
        <v>9</v>
      </c>
      <c r="C9" s="6"/>
      <c r="D9" s="6" t="s">
        <v>20</v>
      </c>
      <c r="E9" s="8">
        <v>59.696</v>
      </c>
      <c r="F9" s="6">
        <v>1</v>
      </c>
      <c r="G9" s="7">
        <f>(E9*F9)*1000</f>
        <v>59696</v>
      </c>
      <c r="H9" s="8">
        <v>62.083</v>
      </c>
      <c r="I9" s="6">
        <v>1</v>
      </c>
      <c r="J9" s="7">
        <f>(H9*I9)*1000</f>
        <v>62083</v>
      </c>
    </row>
    <row r="10" spans="1:10" ht="26.25">
      <c r="A10" s="6">
        <v>3</v>
      </c>
      <c r="B10" s="6" t="s">
        <v>10</v>
      </c>
      <c r="C10" s="6"/>
      <c r="D10" s="6" t="s">
        <v>20</v>
      </c>
      <c r="E10" s="8">
        <v>59.696</v>
      </c>
      <c r="F10" s="6">
        <v>0.345</v>
      </c>
      <c r="G10" s="7">
        <f>(E10*F10)*1000</f>
        <v>20595.12</v>
      </c>
      <c r="H10" s="8">
        <v>62.083</v>
      </c>
      <c r="I10" s="6">
        <v>0.345</v>
      </c>
      <c r="J10" s="7">
        <f>(H10*I10)*1000</f>
        <v>21418.635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12</v>
      </c>
      <c r="C12" s="6"/>
      <c r="D12" s="6"/>
      <c r="E12" s="6"/>
      <c r="F12" s="9">
        <f>SUM(F8:F10)</f>
        <v>4.64</v>
      </c>
      <c r="G12" s="10">
        <f>SUM(G8:G10)</f>
        <v>276989.44</v>
      </c>
      <c r="H12" s="9"/>
      <c r="I12" s="9">
        <f>I8+I9+I10</f>
        <v>4.64</v>
      </c>
      <c r="J12" s="10">
        <f>J8+J9+J10</f>
        <v>288065.12</v>
      </c>
    </row>
    <row r="13" spans="1:10" ht="15" customHeight="1">
      <c r="A13" s="22" t="s">
        <v>13</v>
      </c>
      <c r="B13" s="22"/>
      <c r="C13" s="22"/>
      <c r="D13" s="22"/>
      <c r="E13" s="21" t="s">
        <v>28</v>
      </c>
      <c r="F13" s="21"/>
      <c r="G13" s="21"/>
      <c r="H13" s="21" t="s">
        <v>29</v>
      </c>
      <c r="I13" s="21"/>
      <c r="J13" s="21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13982.239</v>
      </c>
      <c r="F14" s="6">
        <v>66.19</v>
      </c>
      <c r="G14" s="7">
        <f>E14*F14</f>
        <v>925484.39941</v>
      </c>
      <c r="H14" s="6">
        <v>14541.528</v>
      </c>
      <c r="I14" s="6">
        <v>36.15</v>
      </c>
      <c r="J14" s="7">
        <f>H14*I14</f>
        <v>525676.2372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13982.239</v>
      </c>
      <c r="F15" s="6">
        <v>81.12</v>
      </c>
      <c r="G15" s="7">
        <f>E15*F15</f>
        <v>1134239.22768</v>
      </c>
      <c r="H15" s="6">
        <v>14541.528</v>
      </c>
      <c r="I15" s="6">
        <v>46.85</v>
      </c>
      <c r="J15" s="7">
        <f>H15*I15</f>
        <v>681270.5868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13982.239</v>
      </c>
      <c r="F16" s="6">
        <f>16.41+1.1</f>
        <v>17.51</v>
      </c>
      <c r="G16" s="7">
        <f>E16*F16</f>
        <v>244829.00489</v>
      </c>
      <c r="H16" s="6">
        <v>14541.528</v>
      </c>
      <c r="I16" s="6">
        <f>10.94-1.132</f>
        <v>9.808</v>
      </c>
      <c r="J16" s="7">
        <f>H16*I16</f>
        <v>142623.306624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13982.239</v>
      </c>
      <c r="F17" s="6">
        <v>15.63</v>
      </c>
      <c r="G17" s="7">
        <f>E17*F17</f>
        <v>218542.39557</v>
      </c>
      <c r="H17" s="6">
        <v>14541.528</v>
      </c>
      <c r="I17" s="6">
        <v>8.43</v>
      </c>
      <c r="J17" s="7">
        <f>H17*I17</f>
        <v>122585.08104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162.94</v>
      </c>
      <c r="G18" s="10">
        <f>G14+G15+G17</f>
        <v>2278266.0226600002</v>
      </c>
      <c r="H18" s="9"/>
      <c r="I18" s="9">
        <f>I14+I15+I17</f>
        <v>91.43</v>
      </c>
      <c r="J18" s="10">
        <f>J14+J15+J17</f>
        <v>1329531.90504</v>
      </c>
    </row>
    <row r="19" spans="1:10" ht="15" customHeight="1">
      <c r="A19" s="22" t="s">
        <v>16</v>
      </c>
      <c r="B19" s="22"/>
      <c r="C19" s="22"/>
      <c r="D19" s="22"/>
      <c r="E19" s="21" t="s">
        <v>28</v>
      </c>
      <c r="F19" s="21"/>
      <c r="G19" s="21"/>
      <c r="H19" s="21" t="s">
        <v>29</v>
      </c>
      <c r="I19" s="21"/>
      <c r="J19" s="21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179.794</v>
      </c>
      <c r="F20" s="6">
        <v>20.38</v>
      </c>
      <c r="G20" s="7">
        <f>E20*F20</f>
        <v>3664.20172</v>
      </c>
      <c r="H20" s="8">
        <v>186.985</v>
      </c>
      <c r="I20" s="6">
        <v>23.85</v>
      </c>
      <c r="J20" s="7">
        <f>H20*I20</f>
        <v>4459.592250000001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179.794</v>
      </c>
      <c r="F21" s="6">
        <v>18.06</v>
      </c>
      <c r="G21" s="7">
        <f>E21*F21</f>
        <v>3247.07964</v>
      </c>
      <c r="H21" s="8">
        <v>186.985</v>
      </c>
      <c r="I21" s="6">
        <v>18.06</v>
      </c>
      <c r="J21" s="7">
        <f>H21*I21</f>
        <v>3376.9491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179.794</v>
      </c>
      <c r="F22" s="6">
        <v>32.64</v>
      </c>
      <c r="G22" s="7">
        <f>E22*F22</f>
        <v>5868.47616</v>
      </c>
      <c r="H22" s="8">
        <v>186.985</v>
      </c>
      <c r="I22" s="6">
        <v>32.64</v>
      </c>
      <c r="J22" s="7">
        <f>H22*I22</f>
        <v>6103.1904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179.794</v>
      </c>
      <c r="F23" s="6">
        <v>32.64</v>
      </c>
      <c r="G23" s="7">
        <f>E23*F23</f>
        <v>5868.47616</v>
      </c>
      <c r="H23" s="8">
        <v>186.985</v>
      </c>
      <c r="I23" s="6">
        <v>32.64</v>
      </c>
      <c r="J23" s="7">
        <f>H23*I23</f>
        <v>6103.1904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12779.75752</v>
      </c>
      <c r="H24" s="12"/>
      <c r="I24" s="12">
        <f>I20+I21+I23</f>
        <v>74.55</v>
      </c>
      <c r="J24" s="13">
        <f>J20+J21+J23</f>
        <v>13939.73175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2568035.22018</v>
      </c>
      <c r="H25" s="12"/>
      <c r="I25" s="12"/>
      <c r="J25" s="13">
        <f>J12+J18+J24</f>
        <v>1631536.7567900002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4199571.97697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4367554.8560488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4542257.050290752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E13:G13"/>
    <mergeCell ref="H13:J13"/>
    <mergeCell ref="A19:D19"/>
    <mergeCell ref="E19:G19"/>
    <mergeCell ref="H19:J19"/>
    <mergeCell ref="H2:J2"/>
    <mergeCell ref="A4:J4"/>
    <mergeCell ref="A7:D7"/>
    <mergeCell ref="E7:G7"/>
    <mergeCell ref="H7:J7"/>
    <mergeCell ref="A13:D13"/>
  </mergeCells>
  <printOptions/>
  <pageMargins left="0.7086614173228347" right="0.27" top="0.45" bottom="0.46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2021-03-15T21:13:18Z</cp:lastPrinted>
  <dcterms:created xsi:type="dcterms:W3CDTF">2018-04-17T03:09:41Z</dcterms:created>
  <dcterms:modified xsi:type="dcterms:W3CDTF">2021-11-09T00:57:36Z</dcterms:modified>
  <cp:category/>
  <cp:version/>
  <cp:contentType/>
  <cp:contentStatus/>
</cp:coreProperties>
</file>