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25" windowWidth="15120" windowHeight="7590"/>
  </bookViews>
  <sheets>
    <sheet name="Финанс. обесп. прил.3" sheetId="1" r:id="rId1"/>
    <sheet name="Мероприятия прил.4" sheetId="2" r:id="rId2"/>
  </sheets>
  <definedNames>
    <definedName name="_xlnm.Print_Area" localSheetId="1">'Мероприятия прил.4'!$A$1:$H$129</definedName>
    <definedName name="_xlnm.Print_Area" localSheetId="0">'Финанс. обесп. прил.3'!$A$1:$D$45</definedName>
  </definedNames>
  <calcPr calcId="144525" refMode="R1C1"/>
</workbook>
</file>

<file path=xl/calcChain.xml><?xml version="1.0" encoding="utf-8"?>
<calcChain xmlns="http://schemas.openxmlformats.org/spreadsheetml/2006/main">
  <c r="G10" i="2" l="1"/>
  <c r="G9" i="2"/>
  <c r="G8" i="2"/>
  <c r="G57" i="2"/>
  <c r="G60" i="2"/>
  <c r="G59" i="2"/>
  <c r="G15" i="2"/>
  <c r="G14" i="2"/>
  <c r="G13" i="2"/>
  <c r="D28" i="1"/>
  <c r="D24" i="1" s="1"/>
  <c r="D8" i="1" s="1"/>
  <c r="D29" i="1"/>
  <c r="D7" i="1"/>
  <c r="D38" i="1"/>
  <c r="D41" i="1"/>
  <c r="D40" i="1"/>
  <c r="D34" i="1"/>
  <c r="D37" i="1"/>
  <c r="D36" i="1"/>
  <c r="D30" i="1"/>
  <c r="D33" i="1"/>
  <c r="D32" i="1"/>
  <c r="D13" i="1"/>
  <c r="D12" i="1"/>
  <c r="D11" i="1"/>
  <c r="D18" i="1"/>
  <c r="D21" i="1"/>
  <c r="D20" i="1"/>
  <c r="D19" i="1"/>
  <c r="D14" i="1"/>
  <c r="D17" i="1"/>
  <c r="D16" i="1"/>
  <c r="D15" i="1"/>
  <c r="G20" i="2"/>
  <c r="G23" i="2"/>
  <c r="G22" i="2"/>
  <c r="G21" i="2"/>
  <c r="G52" i="2"/>
  <c r="G48" i="2"/>
  <c r="G84" i="2"/>
  <c r="G87" i="2"/>
  <c r="G86" i="2"/>
  <c r="G103" i="2"/>
  <c r="G44" i="2"/>
  <c r="G99" i="2"/>
  <c r="G40" i="2"/>
  <c r="G126" i="2"/>
  <c r="G110" i="2"/>
  <c r="G109" i="2"/>
  <c r="G108" i="2"/>
  <c r="G107" i="2"/>
  <c r="G118" i="2"/>
  <c r="G95" i="2"/>
  <c r="G80" i="2"/>
  <c r="G69" i="2"/>
  <c r="G65" i="2"/>
  <c r="G36" i="2"/>
  <c r="G32" i="2"/>
  <c r="G28" i="2"/>
  <c r="G12" i="2" l="1"/>
  <c r="D25" i="1"/>
  <c r="D9" i="1" s="1"/>
  <c r="D6" i="1" s="1"/>
  <c r="D26" i="1"/>
  <c r="M58" i="2"/>
  <c r="M63" i="2" s="1"/>
  <c r="G7" i="2"/>
  <c r="D10" i="1"/>
  <c r="P2" i="2"/>
  <c r="P3" i="2"/>
  <c r="P4" i="2"/>
  <c r="P5" i="2"/>
  <c r="P13" i="2"/>
  <c r="O14" i="2"/>
  <c r="Q14" i="2" s="1"/>
  <c r="O19" i="2" s="1"/>
  <c r="P14" i="2"/>
  <c r="P15" i="2"/>
  <c r="P16" i="2"/>
  <c r="T26" i="2"/>
  <c r="O13" i="2" s="1"/>
  <c r="Q13" i="2" s="1"/>
  <c r="O18" i="2" s="1"/>
  <c r="T27" i="2"/>
  <c r="T28" i="2"/>
  <c r="O15" i="2" s="1"/>
  <c r="Q15" i="2" s="1"/>
  <c r="O20" i="2" s="1"/>
  <c r="T29" i="2"/>
  <c r="O16" i="2" s="1"/>
  <c r="Q16" i="2" s="1"/>
  <c r="O21" i="2" s="1"/>
  <c r="M42" i="2"/>
  <c r="N42" i="2"/>
  <c r="M43" i="2"/>
  <c r="O43" i="2" s="1"/>
  <c r="N43" i="2"/>
  <c r="M44" i="2"/>
  <c r="N44" i="2"/>
  <c r="O44" i="2"/>
  <c r="M45" i="2"/>
  <c r="N45" i="2"/>
  <c r="O45" i="2"/>
  <c r="N58" i="2"/>
  <c r="N63" i="2" s="1"/>
  <c r="P58" i="2"/>
  <c r="Q58" i="2"/>
  <c r="M59" i="2"/>
  <c r="M64" i="2" s="1"/>
  <c r="N59" i="2"/>
  <c r="N64" i="2" s="1"/>
  <c r="P59" i="2"/>
  <c r="P64" i="2" s="1"/>
  <c r="Q59" i="2"/>
  <c r="M60" i="2"/>
  <c r="N60" i="2"/>
  <c r="N65" i="2" s="1"/>
  <c r="P60" i="2"/>
  <c r="Q60" i="2"/>
  <c r="M61" i="2"/>
  <c r="M66" i="2" s="1"/>
  <c r="N61" i="2"/>
  <c r="N66" i="2" s="1"/>
  <c r="P61" i="2"/>
  <c r="Q61" i="2"/>
  <c r="O63" i="2"/>
  <c r="P63" i="2"/>
  <c r="Q63" i="2"/>
  <c r="O64" i="2"/>
  <c r="Q64" i="2"/>
  <c r="M65" i="2"/>
  <c r="O65" i="2"/>
  <c r="P65" i="2"/>
  <c r="Q65" i="2"/>
  <c r="O66" i="2"/>
  <c r="P66" i="2"/>
  <c r="Q66" i="2"/>
  <c r="O42" i="2" l="1"/>
  <c r="R63" i="2"/>
  <c r="D22" i="1" s="1"/>
  <c r="R66" i="2"/>
  <c r="R64" i="2"/>
  <c r="D23" i="1" s="1"/>
  <c r="R65" i="2"/>
  <c r="L61" i="2" l="1"/>
  <c r="R61" i="2" s="1"/>
  <c r="L59" i="2"/>
  <c r="R59" i="2" s="1"/>
  <c r="L58" i="2" l="1"/>
  <c r="R58" i="2" s="1"/>
  <c r="L60" i="2"/>
  <c r="R60" i="2" s="1"/>
</calcChain>
</file>

<file path=xl/sharedStrings.xml><?xml version="1.0" encoding="utf-8"?>
<sst xmlns="http://schemas.openxmlformats.org/spreadsheetml/2006/main" count="293" uniqueCount="111">
  <si>
    <t>№ п/п</t>
  </si>
  <si>
    <t>Наименование Программы/Подпрограммы</t>
  </si>
  <si>
    <t>Источники финансирования</t>
  </si>
  <si>
    <t>1.</t>
  </si>
  <si>
    <t>Всего</t>
  </si>
  <si>
    <t>краевой бюджет</t>
  </si>
  <si>
    <t>местный бюджет</t>
  </si>
  <si>
    <t xml:space="preserve">Наименование мероприятия  </t>
  </si>
  <si>
    <t>Ед.изм.</t>
  </si>
  <si>
    <t>Сроки исполнения мероприятий</t>
  </si>
  <si>
    <t>х</t>
  </si>
  <si>
    <t>Краевой бюджет</t>
  </si>
  <si>
    <t>Местный бюджет</t>
  </si>
  <si>
    <t xml:space="preserve"> 1.2.2</t>
  </si>
  <si>
    <t>Натуральные показатели</t>
  </si>
  <si>
    <t>Кол-во</t>
  </si>
  <si>
    <t>Объем/источники финансирования</t>
  </si>
  <si>
    <t>Всего, в т. ч.:</t>
  </si>
  <si>
    <t xml:space="preserve"> 1.2.</t>
  </si>
  <si>
    <t>тыс. рублей</t>
  </si>
  <si>
    <t>Исполнители мероприятий</t>
  </si>
  <si>
    <t>Объем финансирования,                                     тыс. рублей</t>
  </si>
  <si>
    <t>Федеральный бюджет</t>
  </si>
  <si>
    <t xml:space="preserve"> 1.1.</t>
  </si>
  <si>
    <t>федеральный бюджет</t>
  </si>
  <si>
    <t>кв. метр</t>
  </si>
  <si>
    <t>«Благоустройство дворовых территорий», в том числе</t>
  </si>
  <si>
    <t>2.</t>
  </si>
  <si>
    <t>2018-2022</t>
  </si>
  <si>
    <t>Администрация Вулканного городского поселения</t>
  </si>
  <si>
    <t>Подпрограмма 1 "Современная городская среда в Вулканном городском поселении"</t>
  </si>
  <si>
    <t>«Благоустройство территорий общего пользования»</t>
  </si>
  <si>
    <t>Подпрограмма 2 "Благоустройство территории Вулканного городского поселения"</t>
  </si>
  <si>
    <t xml:space="preserve"> 2.1.</t>
  </si>
  <si>
    <r>
      <t>«Капитальный ремонт и ремонт автомобильных дорог общего пользования населенных пунктов Камчатского края (в том числе элементов улично дорожной сети, включая тротуары и парковки), дворовых территорий многоквартирных домов и проездов к ним»</t>
    </r>
    <r>
      <rPr>
        <sz val="11"/>
        <color theme="1"/>
        <rFont val="Times New Roman"/>
        <family val="1"/>
        <charset val="204"/>
      </rPr>
      <t>, в том числе</t>
    </r>
  </si>
  <si>
    <t xml:space="preserve"> 2.1.1</t>
  </si>
  <si>
    <t xml:space="preserve"> 3.1.1</t>
  </si>
  <si>
    <t>опор</t>
  </si>
  <si>
    <t xml:space="preserve">Подпрограмма № 1 «Современная городская среда в Вулканном городском поселении» </t>
  </si>
  <si>
    <t>«Благоустройство дворовых территорий»</t>
  </si>
  <si>
    <t>1.1.</t>
  </si>
  <si>
    <t>1.2.</t>
  </si>
  <si>
    <t>2.1.</t>
  </si>
  <si>
    <t>2.2.</t>
  </si>
  <si>
    <t>«Капитальный ремонт и ремонт автомобильных дорог общего пользования населенных пунктов Камчатского края (в том числе элементов улично дорожной сети, включая тротуары и парковки), дворовых территорий многоквартирных домов и проездов к ним»</t>
  </si>
  <si>
    <t>300</t>
  </si>
  <si>
    <t>1</t>
  </si>
  <si>
    <t xml:space="preserve"> 1.2.3</t>
  </si>
  <si>
    <t>Ремонт асфальтобетонного покрытия по улице Центральной от КПП-ВАИ до гостиницы (1900 кв. м)</t>
  </si>
  <si>
    <t>1900</t>
  </si>
  <si>
    <t>4700</t>
  </si>
  <si>
    <r>
      <t>«Ремонт и устройство уличных сетей наружного освещения»</t>
    </r>
    <r>
      <rPr>
        <sz val="11"/>
        <rFont val="Times New Roman"/>
        <family val="1"/>
        <charset val="204"/>
      </rPr>
      <t>, в том числе</t>
    </r>
  </si>
  <si>
    <t>Работы по восстановлению линии наружного освещения от КПП-ВАИ до МЖД № 18 по улице Центральной.</t>
  </si>
  <si>
    <t>элемент</t>
  </si>
  <si>
    <t xml:space="preserve"> 2.2.</t>
  </si>
  <si>
    <t xml:space="preserve"> 2.2.1</t>
  </si>
  <si>
    <t xml:space="preserve"> 2.3.</t>
  </si>
  <si>
    <t xml:space="preserve"> 2.3.1</t>
  </si>
  <si>
    <r>
      <t>«Обустройство мест массового отдыха населения, мест традиционного захоронения, а также ремонт и устройство ограждений объектов социальной сферы, парков, скверов»</t>
    </r>
    <r>
      <rPr>
        <sz val="11"/>
        <rFont val="Times New Roman"/>
        <family val="1"/>
        <charset val="204"/>
      </rPr>
      <t>, в том числе</t>
    </r>
  </si>
  <si>
    <t xml:space="preserve"> 2.4.</t>
  </si>
  <si>
    <t xml:space="preserve"> 2.4.1</t>
  </si>
  <si>
    <t>Ремонт лестничного пролёта в Центральном сквере Вулканного городского поселения</t>
  </si>
  <si>
    <t>20</t>
  </si>
  <si>
    <r>
      <t>«Устройство, проектирование, восстановление детских и других придомовых площадок»</t>
    </r>
    <r>
      <rPr>
        <sz val="11"/>
        <rFont val="Times New Roman"/>
        <family val="1"/>
        <charset val="204"/>
      </rPr>
      <t>, в том числе</t>
    </r>
  </si>
  <si>
    <t>п.метр</t>
  </si>
  <si>
    <t>15</t>
  </si>
  <si>
    <t>«Обустройство мест массового отдыха населения, мест традиционного захоронения, а также ремонт и устройство ограждений объектов социальной сферы, парков, скверов»</t>
  </si>
  <si>
    <t>«Ремонт и устройство уличных сетей наружного освещения»</t>
  </si>
  <si>
    <t>«Устройство, проектирование, восстановление детских и других придомовых площадок»</t>
  </si>
  <si>
    <t>12</t>
  </si>
  <si>
    <t>60</t>
  </si>
  <si>
    <r>
      <t xml:space="preserve">Благоустройство территории общего пользования: Центральный сквер Вулканного городского поселения: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-ремонт тротуара                                                                                                                                            </t>
    </r>
  </si>
  <si>
    <t xml:space="preserve"> 1.1.1</t>
  </si>
  <si>
    <t>1.2.1</t>
  </si>
  <si>
    <r>
      <t xml:space="preserve">Благоустройство дворовой территории МКД № 22 по ул. Центральная в Вулканном городском поселении: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Times New Roman"/>
        <family val="1"/>
        <charset val="204"/>
      </rPr>
      <t xml:space="preserve">Дополнительный перечень: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-оборудование спортивной игровой площадки                                                                                                                </t>
    </r>
  </si>
  <si>
    <t>услуга</t>
  </si>
  <si>
    <t xml:space="preserve"> 1.2.4</t>
  </si>
  <si>
    <t xml:space="preserve">«Благоустройство территорий общего пользования»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</si>
  <si>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Благоустройство Центрального сквера Вулканного городского поселения: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Times New Roman"/>
        <family val="1"/>
        <charset val="204"/>
      </rPr>
      <t xml:space="preserve">Дополнительный перечень: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-оборудование элементов улично-дорожной сети: лестничных переходов      </t>
    </r>
  </si>
  <si>
    <r>
      <t xml:space="preserve">Благоустройство территории общего пользования: Спортивная игровая площадка в районе жилого дома № 22 по ул. Центральной: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-ремонт лестничного пролёта                                                                                                                                            </t>
    </r>
  </si>
  <si>
    <r>
      <t xml:space="preserve">Благоустройство территории общего пользования: Спортивная игровая площадка в районе жилого дома № 22 по ул. Центральной: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-ремонт спортивной игровой площадки                                                                                                                                        </t>
    </r>
  </si>
  <si>
    <t>400</t>
  </si>
  <si>
    <t xml:space="preserve"> 2.1.2</t>
  </si>
  <si>
    <t>2018-2019</t>
  </si>
  <si>
    <t>1500</t>
  </si>
  <si>
    <t>Ремонт асфальтобетонного покрытия по улице Центральной от КПП-ВАИ до гостиницы (1500 кв. м)</t>
  </si>
  <si>
    <t>Устройство ограждения детской игровой площадки в районе ж/д 23 по ул. Центральной</t>
  </si>
  <si>
    <t xml:space="preserve"> 2.5.</t>
  </si>
  <si>
    <t xml:space="preserve"> 2.5.1</t>
  </si>
  <si>
    <r>
      <t>«Благоустройство подъездных путей к социальным объектам и местам общего пользования, расположенным на территории Вулканного ГП»</t>
    </r>
    <r>
      <rPr>
        <sz val="11"/>
        <color theme="1"/>
        <rFont val="Times New Roman"/>
        <family val="1"/>
        <charset val="204"/>
      </rPr>
      <t>, в том числе</t>
    </r>
  </si>
  <si>
    <t xml:space="preserve">Ремонт асфальтобетонного покрытия от ДС до Центральная,22 </t>
  </si>
  <si>
    <t>«Благоустройство подъездных путей к социальным объектам и местам общего пользования, расположенным на территории Вулканного ГП»</t>
  </si>
  <si>
    <t xml:space="preserve"> 1.2.5</t>
  </si>
  <si>
    <t>155</t>
  </si>
  <si>
    <t xml:space="preserve"> 2.3.2</t>
  </si>
  <si>
    <t>2</t>
  </si>
  <si>
    <t>Обустройство территории общего пользования: Центральный сквер Вулканного городского поселения лавочками и урнами</t>
  </si>
  <si>
    <t xml:space="preserve"> 1.2.6</t>
  </si>
  <si>
    <t>150</t>
  </si>
  <si>
    <t xml:space="preserve"> 1.2.7</t>
  </si>
  <si>
    <t xml:space="preserve"> 2.3.3</t>
  </si>
  <si>
    <t xml:space="preserve">Мероприятия по реализации муниципальной программы «Формирование современной городской среды в Вулканном городском поселении» </t>
  </si>
  <si>
    <t xml:space="preserve"> 1.2.8</t>
  </si>
  <si>
    <r>
      <t>Благоустройство территории общего пользования: Сквер Победы Вулканного городского поселения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</t>
    </r>
  </si>
  <si>
    <r>
      <t>Благоустройство территории общего пользования: Сквер победы Вулканного городского поселения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</si>
  <si>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Приложение 7
к  Программе «Формирование современной городской среды в Вулканном городском поселении»  
</t>
  </si>
  <si>
    <t>Финансовое обеспечение реализации муниципальной программы «Формирование современной городской среды в Вулканном городском поселении»</t>
  </si>
  <si>
    <t xml:space="preserve">Программа «Формирование современной городской среды в Вулканном городском поселении» </t>
  </si>
  <si>
    <t>2019-2021</t>
  </si>
  <si>
    <t>Приложение 1
к  Постановленю администрации                                          Вулканного городского поселения                                              от 08.07.2021 № 89                                                                                   Приложение 6
к  Программе «Формирование современной городской среды в Вулканном городском поселении»</t>
  </si>
  <si>
    <t xml:space="preserve">Приложение 2
к  Постановленю администрации Вулканного городского поселения                  от 08.07.2021 № 89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</si>
</sst>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"/>
    <numFmt numFmtId="165" formatCode="0.0"/>
    <numFmt numFmtId="166" formatCode="0.0000"/>
    <numFmt numFmtId="167" formatCode="0.00000"/>
    <numFmt numFmtId="168" formatCode="#,##0.00000_р_.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165" fontId="8" fillId="0" borderId="3" xfId="0" applyNumberFormat="1" applyFont="1" applyBorder="1" applyAlignment="1">
      <alignment horizontal="left" vertical="center"/>
    </xf>
    <xf numFmtId="165" fontId="9" fillId="2" borderId="3" xfId="0" applyNumberFormat="1" applyFont="1" applyFill="1" applyBorder="1" applyAlignment="1">
      <alignment horizontal="left"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left" vertical="center"/>
    </xf>
    <xf numFmtId="0" fontId="6" fillId="0" borderId="0" xfId="0" applyFont="1" applyAlignment="1">
      <alignment vertical="top" wrapText="1"/>
    </xf>
    <xf numFmtId="0" fontId="4" fillId="0" borderId="0" xfId="0" applyFont="1" applyBorder="1" applyAlignment="1">
      <alignment horizontal="right" wrapText="1"/>
    </xf>
    <xf numFmtId="0" fontId="9" fillId="0" borderId="0" xfId="0" applyFont="1"/>
    <xf numFmtId="0" fontId="7" fillId="0" borderId="0" xfId="0" applyFont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/>
    </xf>
    <xf numFmtId="167" fontId="7" fillId="2" borderId="3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49" fontId="9" fillId="0" borderId="0" xfId="0" applyNumberFormat="1" applyFont="1"/>
    <xf numFmtId="167" fontId="8" fillId="2" borderId="3" xfId="0" applyNumberFormat="1" applyFont="1" applyFill="1" applyBorder="1" applyAlignment="1">
      <alignment horizontal="center" vertical="center" wrapText="1"/>
    </xf>
    <xf numFmtId="167" fontId="8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65" fontId="8" fillId="0" borderId="3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vertical="center"/>
    </xf>
    <xf numFmtId="165" fontId="9" fillId="2" borderId="3" xfId="0" applyNumberFormat="1" applyFont="1" applyFill="1" applyBorder="1" applyAlignment="1">
      <alignment vertical="center"/>
    </xf>
    <xf numFmtId="168" fontId="8" fillId="0" borderId="3" xfId="0" applyNumberFormat="1" applyFont="1" applyBorder="1" applyAlignment="1">
      <alignment horizontal="center"/>
    </xf>
    <xf numFmtId="165" fontId="8" fillId="2" borderId="3" xfId="0" applyNumberFormat="1" applyFont="1" applyFill="1" applyBorder="1" applyAlignment="1">
      <alignment horizontal="left" vertical="center"/>
    </xf>
    <xf numFmtId="168" fontId="8" fillId="0" borderId="3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/>
    <xf numFmtId="167" fontId="13" fillId="2" borderId="0" xfId="0" applyNumberFormat="1" applyFont="1" applyFill="1" applyBorder="1" applyAlignment="1">
      <alignment horizontal="center" vertical="center" wrapText="1"/>
    </xf>
    <xf numFmtId="168" fontId="13" fillId="0" borderId="0" xfId="0" applyNumberFormat="1" applyFont="1" applyBorder="1" applyAlignment="1">
      <alignment horizontal="center"/>
    </xf>
    <xf numFmtId="164" fontId="13" fillId="2" borderId="0" xfId="0" applyNumberFormat="1" applyFont="1" applyFill="1" applyBorder="1" applyAlignment="1">
      <alignment horizontal="center" vertical="center" wrapText="1"/>
    </xf>
    <xf numFmtId="167" fontId="12" fillId="0" borderId="0" xfId="0" applyNumberFormat="1" applyFont="1" applyBorder="1"/>
    <xf numFmtId="167" fontId="13" fillId="0" borderId="0" xfId="0" applyNumberFormat="1" applyFont="1" applyBorder="1" applyAlignment="1">
      <alignment horizontal="center" vertical="center"/>
    </xf>
    <xf numFmtId="168" fontId="12" fillId="0" borderId="0" xfId="0" applyNumberFormat="1" applyFont="1" applyBorder="1"/>
    <xf numFmtId="0" fontId="13" fillId="0" borderId="0" xfId="0" applyFont="1" applyBorder="1" applyAlignment="1">
      <alignment horizontal="center"/>
    </xf>
    <xf numFmtId="168" fontId="13" fillId="2" borderId="0" xfId="0" applyNumberFormat="1" applyFont="1" applyFill="1" applyBorder="1" applyAlignment="1">
      <alignment horizontal="center" vertical="center" wrapText="1"/>
    </xf>
    <xf numFmtId="168" fontId="13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Border="1"/>
    <xf numFmtId="0" fontId="3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49" fontId="7" fillId="3" borderId="3" xfId="0" applyNumberFormat="1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9" fillId="2" borderId="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/>
    <xf numFmtId="0" fontId="0" fillId="0" borderId="2" xfId="0" applyBorder="1" applyAlignment="1"/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/>
    <xf numFmtId="164" fontId="15" fillId="2" borderId="5" xfId="0" applyNumberFormat="1" applyFont="1" applyFill="1" applyBorder="1" applyAlignment="1">
      <alignment horizontal="center" vertical="center" wrapText="1"/>
    </xf>
    <xf numFmtId="167" fontId="15" fillId="0" borderId="3" xfId="0" applyNumberFormat="1" applyFont="1" applyBorder="1" applyAlignment="1">
      <alignment horizontal="center" vertical="center"/>
    </xf>
    <xf numFmtId="168" fontId="15" fillId="0" borderId="3" xfId="0" applyNumberFormat="1" applyFont="1" applyBorder="1" applyAlignment="1">
      <alignment horizontal="center"/>
    </xf>
    <xf numFmtId="167" fontId="15" fillId="2" borderId="3" xfId="0" applyNumberFormat="1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/>
    </xf>
    <xf numFmtId="168" fontId="15" fillId="0" borderId="0" xfId="0" applyNumberFormat="1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0" borderId="0" xfId="0" applyFont="1"/>
    <xf numFmtId="168" fontId="15" fillId="2" borderId="3" xfId="0" applyNumberFormat="1" applyFont="1" applyFill="1" applyBorder="1" applyAlignment="1">
      <alignment horizontal="center" vertical="center" wrapText="1"/>
    </xf>
    <xf numFmtId="168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167" fontId="15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zoomScaleNormal="100" workbookViewId="0">
      <selection activeCell="C2" sqref="C2:D2"/>
    </sheetView>
  </sheetViews>
  <sheetFormatPr defaultColWidth="8.85546875" defaultRowHeight="15" x14ac:dyDescent="0.25"/>
  <cols>
    <col min="1" max="1" width="5.5703125" style="1" customWidth="1"/>
    <col min="2" max="2" width="99.42578125" style="1" customWidth="1"/>
    <col min="3" max="3" width="29.7109375" style="1" customWidth="1"/>
    <col min="4" max="4" width="29" style="1" customWidth="1"/>
    <col min="5" max="16384" width="8.85546875" style="1"/>
  </cols>
  <sheetData>
    <row r="1" spans="1:4" ht="36" customHeight="1" x14ac:dyDescent="0.25">
      <c r="C1" s="38" t="s">
        <v>110</v>
      </c>
      <c r="D1" s="38"/>
    </row>
    <row r="2" spans="1:4" ht="40.5" customHeight="1" x14ac:dyDescent="0.25">
      <c r="C2" s="39" t="s">
        <v>105</v>
      </c>
      <c r="D2" s="39"/>
    </row>
    <row r="3" spans="1:4" ht="32.25" customHeight="1" x14ac:dyDescent="0.25">
      <c r="A3" s="40" t="s">
        <v>106</v>
      </c>
      <c r="B3" s="40"/>
      <c r="C3" s="40"/>
      <c r="D3" s="40"/>
    </row>
    <row r="4" spans="1:4" ht="14.45" customHeight="1" x14ac:dyDescent="0.25">
      <c r="A4" s="41" t="s">
        <v>0</v>
      </c>
      <c r="B4" s="43" t="s">
        <v>1</v>
      </c>
      <c r="C4" s="43" t="s">
        <v>2</v>
      </c>
      <c r="D4" s="43" t="s">
        <v>21</v>
      </c>
    </row>
    <row r="5" spans="1:4" ht="18" customHeight="1" x14ac:dyDescent="0.25">
      <c r="A5" s="42"/>
      <c r="B5" s="44"/>
      <c r="C5" s="44"/>
      <c r="D5" s="44"/>
    </row>
    <row r="6" spans="1:4" ht="14.25" customHeight="1" x14ac:dyDescent="0.25">
      <c r="A6" s="35" t="s">
        <v>3</v>
      </c>
      <c r="B6" s="37" t="s">
        <v>107</v>
      </c>
      <c r="C6" s="17" t="s">
        <v>17</v>
      </c>
      <c r="D6" s="22">
        <f>D7+D8+D9</f>
        <v>15474.481449999999</v>
      </c>
    </row>
    <row r="7" spans="1:4" ht="14.25" customHeight="1" x14ac:dyDescent="0.25">
      <c r="A7" s="35"/>
      <c r="B7" s="37"/>
      <c r="C7" s="16" t="s">
        <v>24</v>
      </c>
      <c r="D7" s="22">
        <f>D11+D23</f>
        <v>2833.4787599999995</v>
      </c>
    </row>
    <row r="8" spans="1:4" ht="13.5" customHeight="1" x14ac:dyDescent="0.25">
      <c r="A8" s="35"/>
      <c r="B8" s="37"/>
      <c r="C8" s="16" t="s">
        <v>5</v>
      </c>
      <c r="D8" s="22">
        <f>D12+D24</f>
        <v>7242.3062300000001</v>
      </c>
    </row>
    <row r="9" spans="1:4" ht="14.25" customHeight="1" x14ac:dyDescent="0.25">
      <c r="A9" s="35"/>
      <c r="B9" s="37"/>
      <c r="C9" s="16" t="s">
        <v>6</v>
      </c>
      <c r="D9" s="22">
        <f>D13+D25</f>
        <v>5398.6964600000001</v>
      </c>
    </row>
    <row r="10" spans="1:4" x14ac:dyDescent="0.25">
      <c r="A10" s="35" t="s">
        <v>3</v>
      </c>
      <c r="B10" s="37" t="s">
        <v>38</v>
      </c>
      <c r="C10" s="17" t="s">
        <v>17</v>
      </c>
      <c r="D10" s="131">
        <f>D11+D12+D13</f>
        <v>3553.1783699999996</v>
      </c>
    </row>
    <row r="11" spans="1:4" x14ac:dyDescent="0.25">
      <c r="A11" s="35"/>
      <c r="B11" s="37"/>
      <c r="C11" s="16" t="s">
        <v>24</v>
      </c>
      <c r="D11" s="132">
        <f>D15+D19</f>
        <v>2833.4787599999995</v>
      </c>
    </row>
    <row r="12" spans="1:4" x14ac:dyDescent="0.25">
      <c r="A12" s="35"/>
      <c r="B12" s="37"/>
      <c r="C12" s="16" t="s">
        <v>5</v>
      </c>
      <c r="D12" s="132">
        <f>D16+D20</f>
        <v>166.64419999999998</v>
      </c>
    </row>
    <row r="13" spans="1:4" x14ac:dyDescent="0.25">
      <c r="A13" s="35"/>
      <c r="B13" s="37"/>
      <c r="C13" s="16" t="s">
        <v>6</v>
      </c>
      <c r="D13" s="132">
        <f>D17+D21</f>
        <v>553.05541000000005</v>
      </c>
    </row>
    <row r="14" spans="1:4" x14ac:dyDescent="0.25">
      <c r="A14" s="35" t="s">
        <v>40</v>
      </c>
      <c r="B14" s="36" t="s">
        <v>39</v>
      </c>
      <c r="C14" s="17" t="s">
        <v>17</v>
      </c>
      <c r="D14" s="116">
        <f>D15+D16+D17</f>
        <v>631.65000000000009</v>
      </c>
    </row>
    <row r="15" spans="1:4" x14ac:dyDescent="0.25">
      <c r="A15" s="35"/>
      <c r="B15" s="36"/>
      <c r="C15" s="18" t="s">
        <v>22</v>
      </c>
      <c r="D15" s="114">
        <f>'Мероприятия прил.4'!G17</f>
        <v>278.81866000000002</v>
      </c>
    </row>
    <row r="16" spans="1:4" x14ac:dyDescent="0.25">
      <c r="A16" s="35"/>
      <c r="B16" s="36"/>
      <c r="C16" s="19" t="s">
        <v>11</v>
      </c>
      <c r="D16" s="114">
        <f>'Мероприятия прил.4'!G18</f>
        <v>14.674670000000001</v>
      </c>
    </row>
    <row r="17" spans="1:4" x14ac:dyDescent="0.25">
      <c r="A17" s="35"/>
      <c r="B17" s="36"/>
      <c r="C17" s="19" t="s">
        <v>12</v>
      </c>
      <c r="D17" s="116">
        <f>'Мероприятия прил.4'!G19</f>
        <v>338.15667000000002</v>
      </c>
    </row>
    <row r="18" spans="1:4" x14ac:dyDescent="0.25">
      <c r="A18" s="35" t="s">
        <v>41</v>
      </c>
      <c r="B18" s="36" t="s">
        <v>31</v>
      </c>
      <c r="C18" s="17" t="s">
        <v>17</v>
      </c>
      <c r="D18" s="130">
        <f>D19+D20+D21</f>
        <v>2921.5283699999995</v>
      </c>
    </row>
    <row r="19" spans="1:4" x14ac:dyDescent="0.25">
      <c r="A19" s="35"/>
      <c r="B19" s="36"/>
      <c r="C19" s="18" t="s">
        <v>22</v>
      </c>
      <c r="D19" s="130">
        <f>'Мероприятия прил.4'!G21</f>
        <v>2554.6600999999996</v>
      </c>
    </row>
    <row r="20" spans="1:4" x14ac:dyDescent="0.25">
      <c r="A20" s="35"/>
      <c r="B20" s="36"/>
      <c r="C20" s="19" t="s">
        <v>11</v>
      </c>
      <c r="D20" s="130">
        <f>'Мероприятия прил.4'!G22</f>
        <v>151.96952999999999</v>
      </c>
    </row>
    <row r="21" spans="1:4" x14ac:dyDescent="0.25">
      <c r="A21" s="35"/>
      <c r="B21" s="36"/>
      <c r="C21" s="19" t="s">
        <v>12</v>
      </c>
      <c r="D21" s="130">
        <f>'Мероприятия прил.4'!G23</f>
        <v>214.89874</v>
      </c>
    </row>
    <row r="22" spans="1:4" x14ac:dyDescent="0.25">
      <c r="A22" s="35" t="s">
        <v>27</v>
      </c>
      <c r="B22" s="37" t="s">
        <v>32</v>
      </c>
      <c r="C22" s="17" t="s">
        <v>17</v>
      </c>
      <c r="D22" s="4">
        <f>'Мероприятия прил.4'!R63</f>
        <v>11921.303080000002</v>
      </c>
    </row>
    <row r="23" spans="1:4" x14ac:dyDescent="0.25">
      <c r="A23" s="35"/>
      <c r="B23" s="37"/>
      <c r="C23" s="16" t="s">
        <v>24</v>
      </c>
      <c r="D23" s="4">
        <f>'Мероприятия прил.4'!R64</f>
        <v>0</v>
      </c>
    </row>
    <row r="24" spans="1:4" x14ac:dyDescent="0.25">
      <c r="A24" s="35"/>
      <c r="B24" s="37"/>
      <c r="C24" s="16" t="s">
        <v>5</v>
      </c>
      <c r="D24" s="4">
        <f>D28+D32+D36+D40+D44</f>
        <v>7075.6620300000004</v>
      </c>
    </row>
    <row r="25" spans="1:4" x14ac:dyDescent="0.25">
      <c r="A25" s="35"/>
      <c r="B25" s="37"/>
      <c r="C25" s="16" t="s">
        <v>6</v>
      </c>
      <c r="D25" s="4">
        <f>D29+D33+D37+D41+D45</f>
        <v>4845.6410500000002</v>
      </c>
    </row>
    <row r="26" spans="1:4" x14ac:dyDescent="0.25">
      <c r="A26" s="35" t="s">
        <v>42</v>
      </c>
      <c r="B26" s="36" t="s">
        <v>44</v>
      </c>
      <c r="C26" s="17" t="s">
        <v>17</v>
      </c>
      <c r="D26" s="117">
        <f>D27+D28+D29</f>
        <v>7759.7456000000002</v>
      </c>
    </row>
    <row r="27" spans="1:4" ht="15.75" customHeight="1" x14ac:dyDescent="0.25">
      <c r="A27" s="35"/>
      <c r="B27" s="36"/>
      <c r="C27" s="18" t="s">
        <v>22</v>
      </c>
      <c r="D27" s="117">
        <v>0</v>
      </c>
    </row>
    <row r="28" spans="1:4" ht="16.5" customHeight="1" x14ac:dyDescent="0.25">
      <c r="A28" s="35"/>
      <c r="B28" s="36"/>
      <c r="C28" s="19" t="s">
        <v>11</v>
      </c>
      <c r="D28" s="117">
        <f>'Мероприятия прил.4'!G59</f>
        <v>6983.7710000000006</v>
      </c>
    </row>
    <row r="29" spans="1:4" ht="15.75" customHeight="1" x14ac:dyDescent="0.25">
      <c r="A29" s="35"/>
      <c r="B29" s="36"/>
      <c r="C29" s="19" t="s">
        <v>12</v>
      </c>
      <c r="D29" s="117">
        <f>'Мероприятия прил.4'!G60</f>
        <v>775.97460000000001</v>
      </c>
    </row>
    <row r="30" spans="1:4" x14ac:dyDescent="0.25">
      <c r="A30" s="35" t="s">
        <v>43</v>
      </c>
      <c r="B30" s="36" t="s">
        <v>67</v>
      </c>
      <c r="C30" s="17" t="s">
        <v>17</v>
      </c>
      <c r="D30" s="117">
        <f>D31+D32+D33</f>
        <v>26.22889</v>
      </c>
    </row>
    <row r="31" spans="1:4" x14ac:dyDescent="0.25">
      <c r="A31" s="35"/>
      <c r="B31" s="36"/>
      <c r="C31" s="18" t="s">
        <v>22</v>
      </c>
      <c r="D31" s="117">
        <v>0</v>
      </c>
    </row>
    <row r="32" spans="1:4" x14ac:dyDescent="0.25">
      <c r="A32" s="35"/>
      <c r="B32" s="36"/>
      <c r="C32" s="19" t="s">
        <v>11</v>
      </c>
      <c r="D32" s="117">
        <f>'Мероприятия прил.4'!G71</f>
        <v>23.606000000000002</v>
      </c>
    </row>
    <row r="33" spans="1:4" x14ac:dyDescent="0.25">
      <c r="A33" s="35"/>
      <c r="B33" s="36"/>
      <c r="C33" s="19" t="s">
        <v>12</v>
      </c>
      <c r="D33" s="117">
        <f>'Мероприятия прил.4'!G72</f>
        <v>2.6228899999999999</v>
      </c>
    </row>
    <row r="34" spans="1:4" x14ac:dyDescent="0.25">
      <c r="A34" s="45" t="s">
        <v>56</v>
      </c>
      <c r="B34" s="51" t="s">
        <v>66</v>
      </c>
      <c r="C34" s="17" t="s">
        <v>17</v>
      </c>
      <c r="D34" s="117">
        <f>D35+D36+D37</f>
        <v>112.47559</v>
      </c>
    </row>
    <row r="35" spans="1:4" x14ac:dyDescent="0.25">
      <c r="A35" s="46"/>
      <c r="B35" s="51"/>
      <c r="C35" s="18" t="s">
        <v>22</v>
      </c>
      <c r="D35" s="117">
        <v>0</v>
      </c>
    </row>
    <row r="36" spans="1:4" x14ac:dyDescent="0.25">
      <c r="A36" s="46"/>
      <c r="B36" s="51"/>
      <c r="C36" s="19" t="s">
        <v>11</v>
      </c>
      <c r="D36" s="117">
        <f>'Мероприятия прил.4'!G86</f>
        <v>47.143029999999996</v>
      </c>
    </row>
    <row r="37" spans="1:4" x14ac:dyDescent="0.25">
      <c r="A37" s="47"/>
      <c r="B37" s="51"/>
      <c r="C37" s="19" t="s">
        <v>12</v>
      </c>
      <c r="D37" s="117">
        <f>'Мероприятия прил.4'!G87</f>
        <v>65.332560000000001</v>
      </c>
    </row>
    <row r="38" spans="1:4" ht="15" customHeight="1" x14ac:dyDescent="0.25">
      <c r="A38" s="45" t="s">
        <v>59</v>
      </c>
      <c r="B38" s="51" t="s">
        <v>68</v>
      </c>
      <c r="C38" s="17" t="s">
        <v>17</v>
      </c>
      <c r="D38" s="117">
        <f>D39+D40+D41</f>
        <v>65</v>
      </c>
    </row>
    <row r="39" spans="1:4" x14ac:dyDescent="0.25">
      <c r="A39" s="46"/>
      <c r="B39" s="51"/>
      <c r="C39" s="18" t="s">
        <v>22</v>
      </c>
      <c r="D39" s="117">
        <v>0</v>
      </c>
    </row>
    <row r="40" spans="1:4" x14ac:dyDescent="0.25">
      <c r="A40" s="46"/>
      <c r="B40" s="51"/>
      <c r="C40" s="19" t="s">
        <v>11</v>
      </c>
      <c r="D40" s="117">
        <f>'Мероприятия прил.4'!G109</f>
        <v>21.141999999999999</v>
      </c>
    </row>
    <row r="41" spans="1:4" x14ac:dyDescent="0.25">
      <c r="A41" s="47"/>
      <c r="B41" s="51"/>
      <c r="C41" s="19" t="s">
        <v>12</v>
      </c>
      <c r="D41" s="117">
        <f>'Мероприятия прил.4'!G110</f>
        <v>43.857999999999997</v>
      </c>
    </row>
    <row r="42" spans="1:4" x14ac:dyDescent="0.25">
      <c r="A42" s="45" t="s">
        <v>87</v>
      </c>
      <c r="B42" s="48" t="s">
        <v>91</v>
      </c>
      <c r="C42" s="17" t="s">
        <v>17</v>
      </c>
      <c r="D42" s="117">
        <v>3957.8530000000001</v>
      </c>
    </row>
    <row r="43" spans="1:4" x14ac:dyDescent="0.25">
      <c r="A43" s="46"/>
      <c r="B43" s="49"/>
      <c r="C43" s="18" t="s">
        <v>22</v>
      </c>
      <c r="D43" s="117">
        <v>0</v>
      </c>
    </row>
    <row r="44" spans="1:4" x14ac:dyDescent="0.25">
      <c r="A44" s="46"/>
      <c r="B44" s="49"/>
      <c r="C44" s="19" t="s">
        <v>11</v>
      </c>
      <c r="D44" s="117">
        <v>0</v>
      </c>
    </row>
    <row r="45" spans="1:4" x14ac:dyDescent="0.25">
      <c r="A45" s="47"/>
      <c r="B45" s="50"/>
      <c r="C45" s="19" t="s">
        <v>12</v>
      </c>
      <c r="D45" s="117">
        <v>3957.8530000000001</v>
      </c>
    </row>
  </sheetData>
  <mergeCells count="27">
    <mergeCell ref="A42:A45"/>
    <mergeCell ref="B42:B45"/>
    <mergeCell ref="A34:A37"/>
    <mergeCell ref="B34:B37"/>
    <mergeCell ref="A38:A41"/>
    <mergeCell ref="B38:B41"/>
    <mergeCell ref="A10:A13"/>
    <mergeCell ref="B10:B13"/>
    <mergeCell ref="A26:A29"/>
    <mergeCell ref="B26:B29"/>
    <mergeCell ref="C1:D1"/>
    <mergeCell ref="A6:A9"/>
    <mergeCell ref="B6:B9"/>
    <mergeCell ref="C2:D2"/>
    <mergeCell ref="A3:D3"/>
    <mergeCell ref="A4:A5"/>
    <mergeCell ref="B4:B5"/>
    <mergeCell ref="C4:C5"/>
    <mergeCell ref="D4:D5"/>
    <mergeCell ref="A30:A33"/>
    <mergeCell ref="B30:B33"/>
    <mergeCell ref="A14:A17"/>
    <mergeCell ref="A18:A21"/>
    <mergeCell ref="B18:B21"/>
    <mergeCell ref="A22:A25"/>
    <mergeCell ref="B22:B25"/>
    <mergeCell ref="B14:B17"/>
  </mergeCells>
  <pageMargins left="0.78740157480314965" right="0.39370078740157483" top="0.39370078740157483" bottom="0.3937007874015748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0"/>
  <sheetViews>
    <sheetView zoomScale="90" zoomScaleNormal="90" workbookViewId="0">
      <selection activeCell="A11" sqref="A11:H11"/>
    </sheetView>
  </sheetViews>
  <sheetFormatPr defaultRowHeight="15" x14ac:dyDescent="0.25"/>
  <cols>
    <col min="1" max="1" width="7.140625" style="8" customWidth="1"/>
    <col min="2" max="2" width="137.28515625" style="8" customWidth="1"/>
    <col min="3" max="3" width="11.42578125" style="8" customWidth="1"/>
    <col min="4" max="4" width="9.28515625" style="8" customWidth="1"/>
    <col min="5" max="5" width="46.42578125" style="8" customWidth="1"/>
    <col min="6" max="6" width="24.140625" style="8" customWidth="1"/>
    <col min="7" max="7" width="17.140625" style="8" customWidth="1"/>
    <col min="8" max="8" width="19.140625" style="8" customWidth="1"/>
    <col min="9" max="9" width="0.42578125" style="8" customWidth="1"/>
    <col min="10" max="10" width="8.85546875" style="8" hidden="1" customWidth="1"/>
    <col min="11" max="11" width="1" style="8" customWidth="1"/>
    <col min="12" max="12" width="11.85546875" style="8" customWidth="1"/>
    <col min="13" max="13" width="15.5703125" style="8" customWidth="1"/>
    <col min="14" max="14" width="14" style="8" customWidth="1"/>
    <col min="15" max="15" width="13.140625" style="8" customWidth="1"/>
    <col min="16" max="16" width="12.7109375" style="8" customWidth="1"/>
    <col min="17" max="17" width="15.7109375" style="8" customWidth="1"/>
    <col min="18" max="18" width="14.28515625" style="8" customWidth="1"/>
    <col min="19" max="19" width="12.85546875" style="8" customWidth="1"/>
    <col min="20" max="20" width="16" style="8" customWidth="1"/>
    <col min="21" max="16384" width="9.140625" style="8"/>
  </cols>
  <sheetData>
    <row r="1" spans="1:21" ht="108.75" customHeight="1" x14ac:dyDescent="0.25">
      <c r="B1" s="92"/>
      <c r="C1" s="92"/>
      <c r="D1" s="92"/>
      <c r="E1" s="92"/>
      <c r="F1" s="6"/>
      <c r="G1" s="38" t="s">
        <v>109</v>
      </c>
      <c r="H1" s="38"/>
      <c r="L1" s="24"/>
      <c r="M1" s="24"/>
      <c r="N1" s="24"/>
      <c r="O1" s="24"/>
      <c r="P1" s="24"/>
      <c r="Q1" s="24"/>
      <c r="R1" s="24"/>
      <c r="S1" s="24"/>
      <c r="T1" s="24"/>
      <c r="U1" s="23"/>
    </row>
    <row r="2" spans="1:21" ht="15" customHeight="1" x14ac:dyDescent="0.25">
      <c r="A2" s="88" t="s">
        <v>101</v>
      </c>
      <c r="B2" s="88"/>
      <c r="C2" s="88"/>
      <c r="D2" s="88"/>
      <c r="E2" s="88"/>
      <c r="F2" s="88"/>
      <c r="G2" s="88"/>
      <c r="H2" s="88"/>
      <c r="L2" s="24"/>
      <c r="M2" s="25">
        <v>631.65</v>
      </c>
      <c r="N2" s="26">
        <v>147.4804</v>
      </c>
      <c r="O2" s="27">
        <v>3370</v>
      </c>
      <c r="P2" s="28">
        <f>SUM(M2:O2)</f>
        <v>4149.1304</v>
      </c>
      <c r="Q2" s="24"/>
      <c r="R2" s="24"/>
      <c r="S2" s="24"/>
      <c r="T2" s="24"/>
      <c r="U2" s="23"/>
    </row>
    <row r="3" spans="1:21" ht="15.75" customHeight="1" x14ac:dyDescent="0.25">
      <c r="A3" s="9"/>
      <c r="B3" s="9"/>
      <c r="C3" s="9"/>
      <c r="D3" s="9"/>
      <c r="E3" s="9"/>
      <c r="F3" s="9"/>
      <c r="G3" s="9"/>
      <c r="H3" s="7" t="s">
        <v>19</v>
      </c>
      <c r="L3" s="24"/>
      <c r="M3" s="29">
        <v>278.81866000000002</v>
      </c>
      <c r="N3" s="26">
        <v>139.40933999999999</v>
      </c>
      <c r="O3" s="27">
        <v>0</v>
      </c>
      <c r="P3" s="28">
        <f>SUM(M3:O3)</f>
        <v>418.22800000000001</v>
      </c>
      <c r="Q3" s="24"/>
      <c r="R3" s="24"/>
      <c r="S3" s="24"/>
      <c r="T3" s="24"/>
      <c r="U3" s="23"/>
    </row>
    <row r="4" spans="1:21" ht="15" customHeight="1" x14ac:dyDescent="0.25">
      <c r="A4" s="96" t="s">
        <v>0</v>
      </c>
      <c r="B4" s="89" t="s">
        <v>7</v>
      </c>
      <c r="C4" s="89" t="s">
        <v>14</v>
      </c>
      <c r="D4" s="89"/>
      <c r="E4" s="89" t="s">
        <v>9</v>
      </c>
      <c r="F4" s="89" t="s">
        <v>16</v>
      </c>
      <c r="G4" s="89" t="s">
        <v>4</v>
      </c>
      <c r="H4" s="89" t="s">
        <v>20</v>
      </c>
      <c r="L4" s="24"/>
      <c r="M4" s="29">
        <v>14.674670000000001</v>
      </c>
      <c r="N4" s="26">
        <v>7.3373299999999997</v>
      </c>
      <c r="O4" s="27">
        <v>3033</v>
      </c>
      <c r="P4" s="28">
        <f>SUM(M4:O4)</f>
        <v>3055.0120000000002</v>
      </c>
      <c r="Q4" s="24"/>
      <c r="R4" s="24"/>
      <c r="S4" s="24"/>
      <c r="T4" s="24"/>
      <c r="U4" s="23"/>
    </row>
    <row r="5" spans="1:21" x14ac:dyDescent="0.25">
      <c r="A5" s="96"/>
      <c r="B5" s="89"/>
      <c r="C5" s="89" t="s">
        <v>8</v>
      </c>
      <c r="D5" s="89" t="s">
        <v>15</v>
      </c>
      <c r="E5" s="89"/>
      <c r="F5" s="89"/>
      <c r="G5" s="89"/>
      <c r="H5" s="89"/>
      <c r="L5" s="24"/>
      <c r="M5" s="25">
        <v>338.15667000000002</v>
      </c>
      <c r="N5" s="26">
        <v>0.73372999999999999</v>
      </c>
      <c r="O5" s="27">
        <v>337</v>
      </c>
      <c r="P5" s="28">
        <f>SUM(M5:O5)</f>
        <v>675.8904</v>
      </c>
      <c r="Q5" s="24"/>
      <c r="R5" s="24"/>
      <c r="S5" s="24"/>
      <c r="T5" s="24"/>
      <c r="U5" s="23"/>
    </row>
    <row r="6" spans="1:21" ht="7.5" customHeight="1" x14ac:dyDescent="0.25">
      <c r="A6" s="96"/>
      <c r="B6" s="89"/>
      <c r="C6" s="89"/>
      <c r="D6" s="89"/>
      <c r="E6" s="89"/>
      <c r="F6" s="89"/>
      <c r="G6" s="89"/>
      <c r="H6" s="89"/>
      <c r="L6" s="24"/>
      <c r="M6" s="24"/>
      <c r="N6" s="24"/>
      <c r="O6" s="24"/>
      <c r="P6" s="24"/>
      <c r="Q6" s="24"/>
      <c r="R6" s="24"/>
      <c r="S6" s="24"/>
      <c r="T6" s="24"/>
      <c r="U6" s="23"/>
    </row>
    <row r="7" spans="1:21" ht="15" customHeight="1" x14ac:dyDescent="0.25">
      <c r="A7" s="90"/>
      <c r="B7" s="37" t="s">
        <v>107</v>
      </c>
      <c r="C7" s="76" t="s">
        <v>10</v>
      </c>
      <c r="D7" s="76" t="s">
        <v>10</v>
      </c>
      <c r="E7" s="76" t="s">
        <v>28</v>
      </c>
      <c r="F7" s="2" t="s">
        <v>17</v>
      </c>
      <c r="G7" s="22">
        <f>G8+G9+G10</f>
        <v>15474.481449999999</v>
      </c>
      <c r="H7" s="93" t="s">
        <v>29</v>
      </c>
      <c r="L7" s="24"/>
      <c r="M7" s="24"/>
      <c r="N7" s="24"/>
      <c r="O7" s="24"/>
      <c r="P7" s="24"/>
      <c r="Q7" s="24"/>
      <c r="R7" s="24"/>
      <c r="S7" s="24"/>
      <c r="T7" s="24"/>
      <c r="U7" s="23"/>
    </row>
    <row r="8" spans="1:21" x14ac:dyDescent="0.25">
      <c r="A8" s="90"/>
      <c r="B8" s="37"/>
      <c r="C8" s="76"/>
      <c r="D8" s="76"/>
      <c r="E8" s="76"/>
      <c r="F8" s="2" t="s">
        <v>22</v>
      </c>
      <c r="G8" s="22">
        <f>G13+G21</f>
        <v>2833.4787599999995</v>
      </c>
      <c r="H8" s="94"/>
      <c r="L8" s="24"/>
      <c r="M8" s="24"/>
      <c r="N8" s="24"/>
      <c r="O8" s="24"/>
      <c r="P8" s="24"/>
      <c r="Q8" s="24"/>
      <c r="R8" s="24"/>
      <c r="S8" s="24"/>
      <c r="T8" s="24"/>
      <c r="U8" s="23"/>
    </row>
    <row r="9" spans="1:21" x14ac:dyDescent="0.25">
      <c r="A9" s="90"/>
      <c r="B9" s="91"/>
      <c r="C9" s="76"/>
      <c r="D9" s="76"/>
      <c r="E9" s="76"/>
      <c r="F9" s="2" t="s">
        <v>11</v>
      </c>
      <c r="G9" s="22">
        <f>G14+G22+G59+G71+G86+G109+G128</f>
        <v>7242.3062300000001</v>
      </c>
      <c r="H9" s="94"/>
      <c r="L9" s="24"/>
      <c r="M9" s="24"/>
      <c r="N9" s="24"/>
      <c r="O9" s="24"/>
      <c r="P9" s="24"/>
      <c r="Q9" s="24"/>
      <c r="R9" s="24"/>
      <c r="S9" s="24"/>
      <c r="T9" s="24"/>
      <c r="U9" s="23"/>
    </row>
    <row r="10" spans="1:21" x14ac:dyDescent="0.25">
      <c r="A10" s="90"/>
      <c r="B10" s="91"/>
      <c r="C10" s="76"/>
      <c r="D10" s="76"/>
      <c r="E10" s="76"/>
      <c r="F10" s="2" t="s">
        <v>12</v>
      </c>
      <c r="G10" s="22">
        <f>G15+G23+G60+G72+G87+G110+G125</f>
        <v>5398.6964600000001</v>
      </c>
      <c r="H10" s="95"/>
      <c r="L10" s="24"/>
      <c r="M10" s="24"/>
      <c r="N10" s="24"/>
      <c r="O10" s="24"/>
      <c r="P10" s="24"/>
      <c r="Q10" s="24"/>
      <c r="R10" s="24"/>
      <c r="S10" s="24"/>
      <c r="T10" s="24"/>
      <c r="U10" s="23"/>
    </row>
    <row r="11" spans="1:21" ht="38.25" customHeight="1" x14ac:dyDescent="0.25">
      <c r="A11" s="63" t="s">
        <v>30</v>
      </c>
      <c r="B11" s="64"/>
      <c r="C11" s="64"/>
      <c r="D11" s="64"/>
      <c r="E11" s="64"/>
      <c r="F11" s="64"/>
      <c r="G11" s="64"/>
      <c r="H11" s="65"/>
      <c r="L11" s="24"/>
      <c r="M11" s="24"/>
      <c r="N11" s="24"/>
      <c r="O11" s="24"/>
      <c r="P11" s="24"/>
      <c r="Q11" s="24"/>
      <c r="R11" s="24"/>
      <c r="S11" s="24"/>
      <c r="T11" s="24"/>
      <c r="U11" s="23"/>
    </row>
    <row r="12" spans="1:21" ht="15" customHeight="1" x14ac:dyDescent="0.25">
      <c r="A12" s="62" t="s">
        <v>23</v>
      </c>
      <c r="B12" s="36" t="s">
        <v>26</v>
      </c>
      <c r="C12" s="76" t="s">
        <v>25</v>
      </c>
      <c r="D12" s="53" t="s">
        <v>10</v>
      </c>
      <c r="E12" s="43" t="s">
        <v>28</v>
      </c>
      <c r="F12" s="2" t="s">
        <v>17</v>
      </c>
      <c r="G12" s="11">
        <f>G13+G14+G15</f>
        <v>631.65000000000009</v>
      </c>
      <c r="H12" s="105" t="s">
        <v>29</v>
      </c>
      <c r="L12" s="24"/>
      <c r="M12" s="24"/>
      <c r="N12" s="24"/>
      <c r="O12" s="24"/>
      <c r="P12" s="24"/>
      <c r="Q12" s="24"/>
      <c r="R12" s="24"/>
      <c r="S12" s="24"/>
      <c r="T12" s="24"/>
      <c r="U12" s="23"/>
    </row>
    <row r="13" spans="1:21" x14ac:dyDescent="0.25">
      <c r="A13" s="62"/>
      <c r="B13" s="36"/>
      <c r="C13" s="76"/>
      <c r="D13" s="54"/>
      <c r="E13" s="52"/>
      <c r="F13" s="5" t="s">
        <v>22</v>
      </c>
      <c r="G13" s="15">
        <f>G17</f>
        <v>278.81866000000002</v>
      </c>
      <c r="H13" s="106"/>
      <c r="L13" s="24"/>
      <c r="M13" s="24"/>
      <c r="N13" s="24"/>
      <c r="O13" s="30">
        <f t="shared" ref="O13:O16" si="0">T26</f>
        <v>2921.52837</v>
      </c>
      <c r="P13" s="28">
        <f t="shared" ref="P13:P16" si="1">G16</f>
        <v>631.65</v>
      </c>
      <c r="Q13" s="30">
        <f>SUM(O13:P13)</f>
        <v>3553.1783700000001</v>
      </c>
      <c r="R13" s="24"/>
      <c r="S13" s="24"/>
      <c r="T13" s="24"/>
      <c r="U13" s="23"/>
    </row>
    <row r="14" spans="1:21" x14ac:dyDescent="0.25">
      <c r="A14" s="62"/>
      <c r="B14" s="36"/>
      <c r="C14" s="76"/>
      <c r="D14" s="54"/>
      <c r="E14" s="52"/>
      <c r="F14" s="3" t="s">
        <v>11</v>
      </c>
      <c r="G14" s="15">
        <f>G18</f>
        <v>14.674670000000001</v>
      </c>
      <c r="H14" s="106"/>
      <c r="L14" s="24"/>
      <c r="M14" s="24"/>
      <c r="N14" s="24"/>
      <c r="O14" s="30">
        <f t="shared" si="0"/>
        <v>2529.6479599999998</v>
      </c>
      <c r="P14" s="28">
        <f t="shared" si="1"/>
        <v>278.81866000000002</v>
      </c>
      <c r="Q14" s="30">
        <f>SUM(O14:P14)</f>
        <v>2808.4666199999997</v>
      </c>
      <c r="R14" s="24"/>
      <c r="S14" s="24"/>
      <c r="T14" s="24"/>
      <c r="U14" s="23"/>
    </row>
    <row r="15" spans="1:21" x14ac:dyDescent="0.25">
      <c r="A15" s="62"/>
      <c r="B15" s="36"/>
      <c r="C15" s="76"/>
      <c r="D15" s="55"/>
      <c r="E15" s="44"/>
      <c r="F15" s="3" t="s">
        <v>12</v>
      </c>
      <c r="G15" s="14">
        <f>G19</f>
        <v>338.15667000000002</v>
      </c>
      <c r="H15" s="106"/>
      <c r="L15" s="24"/>
      <c r="M15" s="24"/>
      <c r="N15" s="24"/>
      <c r="O15" s="30">
        <f t="shared" si="0"/>
        <v>151.96952999999999</v>
      </c>
      <c r="P15" s="28">
        <f t="shared" si="1"/>
        <v>14.674670000000001</v>
      </c>
      <c r="Q15" s="30">
        <f>SUM(O15:P15)</f>
        <v>166.64419999999998</v>
      </c>
      <c r="R15" s="24"/>
      <c r="S15" s="24"/>
      <c r="T15" s="24"/>
      <c r="U15" s="23"/>
    </row>
    <row r="16" spans="1:21" ht="13.5" customHeight="1" x14ac:dyDescent="0.25">
      <c r="A16" s="71" t="s">
        <v>72</v>
      </c>
      <c r="B16" s="77" t="s">
        <v>74</v>
      </c>
      <c r="C16" s="76" t="s">
        <v>25</v>
      </c>
      <c r="D16" s="69" t="s">
        <v>45</v>
      </c>
      <c r="E16" s="120">
        <v>2018</v>
      </c>
      <c r="F16" s="2" t="s">
        <v>17</v>
      </c>
      <c r="G16" s="11">
        <v>631.65</v>
      </c>
      <c r="H16" s="107"/>
      <c r="L16" s="24"/>
      <c r="M16" s="24"/>
      <c r="N16" s="24"/>
      <c r="O16" s="30">
        <f t="shared" si="0"/>
        <v>239.91087999999999</v>
      </c>
      <c r="P16" s="28">
        <f t="shared" si="1"/>
        <v>338.15667000000002</v>
      </c>
      <c r="Q16" s="30">
        <f>SUM(O16:P16)</f>
        <v>578.06754999999998</v>
      </c>
      <c r="R16" s="24"/>
      <c r="S16" s="24"/>
      <c r="T16" s="24"/>
      <c r="U16" s="23"/>
    </row>
    <row r="17" spans="1:21" ht="15" customHeight="1" x14ac:dyDescent="0.25">
      <c r="A17" s="71"/>
      <c r="B17" s="77"/>
      <c r="C17" s="76"/>
      <c r="D17" s="70"/>
      <c r="E17" s="123"/>
      <c r="F17" s="5" t="s">
        <v>22</v>
      </c>
      <c r="G17" s="114">
        <v>278.81866000000002</v>
      </c>
      <c r="H17" s="107"/>
      <c r="L17" s="24"/>
      <c r="M17" s="24"/>
      <c r="N17" s="24"/>
      <c r="O17" s="24"/>
      <c r="P17" s="24"/>
      <c r="Q17" s="24"/>
      <c r="R17" s="24"/>
      <c r="S17" s="24"/>
      <c r="T17" s="24"/>
      <c r="U17" s="23"/>
    </row>
    <row r="18" spans="1:21" ht="16.5" customHeight="1" x14ac:dyDescent="0.25">
      <c r="A18" s="71"/>
      <c r="B18" s="77"/>
      <c r="C18" s="76"/>
      <c r="D18" s="70"/>
      <c r="E18" s="123"/>
      <c r="F18" s="3" t="s">
        <v>11</v>
      </c>
      <c r="G18" s="114">
        <v>14.674670000000001</v>
      </c>
      <c r="H18" s="107"/>
      <c r="L18" s="24"/>
      <c r="M18" s="24"/>
      <c r="N18" s="24"/>
      <c r="O18" s="30">
        <f t="shared" ref="O18:O21" si="2">Q13</f>
        <v>3553.1783700000001</v>
      </c>
      <c r="P18" s="24"/>
      <c r="Q18" s="24"/>
      <c r="R18" s="24"/>
      <c r="S18" s="24"/>
      <c r="T18" s="24"/>
      <c r="U18" s="23"/>
    </row>
    <row r="19" spans="1:21" ht="14.25" customHeight="1" x14ac:dyDescent="0.25">
      <c r="A19" s="71"/>
      <c r="B19" s="77"/>
      <c r="C19" s="76"/>
      <c r="D19" s="78"/>
      <c r="E19" s="124"/>
      <c r="F19" s="3" t="s">
        <v>12</v>
      </c>
      <c r="G19" s="116">
        <v>338.15667000000002</v>
      </c>
      <c r="H19" s="107"/>
      <c r="L19" s="24"/>
      <c r="M19" s="24"/>
      <c r="N19" s="24"/>
      <c r="O19" s="30">
        <f t="shared" si="2"/>
        <v>2808.4666199999997</v>
      </c>
      <c r="P19" s="24"/>
      <c r="Q19" s="24"/>
      <c r="R19" s="24"/>
      <c r="S19" s="24"/>
      <c r="T19" s="24"/>
      <c r="U19" s="23"/>
    </row>
    <row r="20" spans="1:21" x14ac:dyDescent="0.25">
      <c r="A20" s="66" t="s">
        <v>18</v>
      </c>
      <c r="B20" s="79" t="s">
        <v>77</v>
      </c>
      <c r="C20" s="43" t="s">
        <v>25</v>
      </c>
      <c r="D20" s="69">
        <v>6910</v>
      </c>
      <c r="E20" s="43" t="s">
        <v>28</v>
      </c>
      <c r="F20" s="2" t="s">
        <v>17</v>
      </c>
      <c r="G20" s="22">
        <f>G21+G22+G23</f>
        <v>2921.5283699999995</v>
      </c>
      <c r="H20" s="107"/>
      <c r="L20" s="24"/>
      <c r="M20" s="24"/>
      <c r="N20" s="24"/>
      <c r="O20" s="30">
        <f t="shared" si="2"/>
        <v>166.64419999999998</v>
      </c>
      <c r="P20" s="24"/>
      <c r="Q20" s="24"/>
      <c r="R20" s="24"/>
      <c r="S20" s="24"/>
      <c r="T20" s="24"/>
      <c r="U20" s="23"/>
    </row>
    <row r="21" spans="1:21" x14ac:dyDescent="0.25">
      <c r="A21" s="67"/>
      <c r="B21" s="80"/>
      <c r="C21" s="52"/>
      <c r="D21" s="70"/>
      <c r="E21" s="52"/>
      <c r="F21" s="5" t="s">
        <v>22</v>
      </c>
      <c r="G21" s="22">
        <f>G25+G29+G33+G37+G41+G45+G49+G53</f>
        <v>2554.6600999999996</v>
      </c>
      <c r="H21" s="107"/>
      <c r="L21" s="24"/>
      <c r="M21" s="24"/>
      <c r="N21" s="24"/>
      <c r="O21" s="30">
        <f t="shared" si="2"/>
        <v>578.06754999999998</v>
      </c>
      <c r="P21" s="24"/>
      <c r="Q21" s="24"/>
      <c r="R21" s="24"/>
      <c r="S21" s="24"/>
      <c r="T21" s="24"/>
      <c r="U21" s="23"/>
    </row>
    <row r="22" spans="1:21" x14ac:dyDescent="0.25">
      <c r="A22" s="67"/>
      <c r="B22" s="80"/>
      <c r="C22" s="52"/>
      <c r="D22" s="70"/>
      <c r="E22" s="52"/>
      <c r="F22" s="3" t="s">
        <v>11</v>
      </c>
      <c r="G22" s="22">
        <f>G26+G30+G34+G38+G42+G46+G50+G54</f>
        <v>151.96952999999999</v>
      </c>
      <c r="H22" s="107"/>
      <c r="L22" s="24"/>
      <c r="M22" s="24"/>
      <c r="N22" s="24"/>
      <c r="O22" s="24"/>
      <c r="P22" s="24"/>
      <c r="Q22" s="24"/>
      <c r="R22" s="24"/>
      <c r="S22" s="24"/>
      <c r="T22" s="24"/>
      <c r="U22" s="23"/>
    </row>
    <row r="23" spans="1:21" x14ac:dyDescent="0.25">
      <c r="A23" s="68"/>
      <c r="B23" s="81"/>
      <c r="C23" s="44"/>
      <c r="D23" s="78"/>
      <c r="E23" s="44"/>
      <c r="F23" s="3" t="s">
        <v>12</v>
      </c>
      <c r="G23" s="22">
        <f>G27+G31+G35+G39+G43+G47+G51+G55</f>
        <v>214.89874</v>
      </c>
      <c r="H23" s="107"/>
      <c r="L23" s="24"/>
      <c r="M23" s="24"/>
      <c r="N23" s="24"/>
      <c r="O23" s="24"/>
      <c r="P23" s="24"/>
      <c r="Q23" s="24"/>
      <c r="R23" s="24"/>
      <c r="S23" s="24"/>
      <c r="T23" s="24"/>
      <c r="U23" s="23"/>
    </row>
    <row r="24" spans="1:21" x14ac:dyDescent="0.25">
      <c r="A24" s="66" t="s">
        <v>73</v>
      </c>
      <c r="B24" s="59" t="s">
        <v>78</v>
      </c>
      <c r="C24" s="43" t="s">
        <v>75</v>
      </c>
      <c r="D24" s="69" t="s">
        <v>46</v>
      </c>
      <c r="E24" s="120">
        <v>2018</v>
      </c>
      <c r="F24" s="2" t="s">
        <v>17</v>
      </c>
      <c r="G24" s="20">
        <v>147.4804</v>
      </c>
      <c r="H24" s="107"/>
      <c r="L24" s="24"/>
      <c r="M24" s="24"/>
      <c r="N24" s="24"/>
      <c r="O24" s="24"/>
      <c r="P24" s="24"/>
      <c r="Q24" s="24"/>
      <c r="R24" s="24"/>
      <c r="S24" s="24"/>
      <c r="T24" s="24"/>
      <c r="U24" s="23"/>
    </row>
    <row r="25" spans="1:21" x14ac:dyDescent="0.25">
      <c r="A25" s="82"/>
      <c r="B25" s="84"/>
      <c r="C25" s="86"/>
      <c r="D25" s="86"/>
      <c r="E25" s="121"/>
      <c r="F25" s="5" t="s">
        <v>22</v>
      </c>
      <c r="G25" s="115">
        <v>139.40933999999999</v>
      </c>
      <c r="H25" s="107"/>
      <c r="L25" s="24"/>
      <c r="M25" s="24"/>
      <c r="N25" s="24"/>
      <c r="O25" s="24"/>
      <c r="P25" s="24"/>
      <c r="Q25" s="24"/>
      <c r="R25" s="24"/>
      <c r="S25" s="24"/>
      <c r="T25" s="24"/>
      <c r="U25" s="23"/>
    </row>
    <row r="26" spans="1:21" x14ac:dyDescent="0.25">
      <c r="A26" s="82"/>
      <c r="B26" s="84"/>
      <c r="C26" s="86"/>
      <c r="D26" s="86"/>
      <c r="E26" s="121"/>
      <c r="F26" s="3" t="s">
        <v>11</v>
      </c>
      <c r="G26" s="115">
        <v>7.3373299999999997</v>
      </c>
      <c r="H26" s="107"/>
      <c r="L26" s="26">
        <v>147.4804</v>
      </c>
      <c r="M26" s="31">
        <v>162.98796999999999</v>
      </c>
      <c r="N26" s="29">
        <v>155.54</v>
      </c>
      <c r="O26" s="29">
        <v>355.52</v>
      </c>
      <c r="P26" s="26">
        <v>600</v>
      </c>
      <c r="Q26" s="26">
        <v>500</v>
      </c>
      <c r="R26" s="26">
        <v>500</v>
      </c>
      <c r="S26" s="26">
        <v>500</v>
      </c>
      <c r="T26" s="30">
        <f>SUM(L26:S26)</f>
        <v>2921.52837</v>
      </c>
      <c r="U26" s="23"/>
    </row>
    <row r="27" spans="1:21" x14ac:dyDescent="0.25">
      <c r="A27" s="83"/>
      <c r="B27" s="85"/>
      <c r="C27" s="87"/>
      <c r="D27" s="87"/>
      <c r="E27" s="122"/>
      <c r="F27" s="3" t="s">
        <v>12</v>
      </c>
      <c r="G27" s="115">
        <v>0.73372999999999999</v>
      </c>
      <c r="H27" s="107"/>
      <c r="L27" s="26">
        <v>139.40933999999999</v>
      </c>
      <c r="M27" s="27">
        <v>146.64318</v>
      </c>
      <c r="N27" s="29">
        <v>140</v>
      </c>
      <c r="O27" s="29">
        <v>320</v>
      </c>
      <c r="P27" s="32">
        <v>448.71129000000002</v>
      </c>
      <c r="Q27" s="32">
        <v>433.34082999999998</v>
      </c>
      <c r="R27" s="32">
        <v>450.77166</v>
      </c>
      <c r="S27" s="32">
        <v>450.77166</v>
      </c>
      <c r="T27" s="30">
        <f>SUM(L27:S27)</f>
        <v>2529.6479599999998</v>
      </c>
      <c r="U27" s="23"/>
    </row>
    <row r="28" spans="1:21" ht="14.25" customHeight="1" x14ac:dyDescent="0.25">
      <c r="A28" s="62" t="s">
        <v>13</v>
      </c>
      <c r="B28" s="77" t="s">
        <v>71</v>
      </c>
      <c r="C28" s="76" t="s">
        <v>25</v>
      </c>
      <c r="D28" s="69" t="s">
        <v>70</v>
      </c>
      <c r="E28" s="120">
        <v>2019</v>
      </c>
      <c r="F28" s="2" t="s">
        <v>17</v>
      </c>
      <c r="G28" s="118">
        <f>G29+G30+G31</f>
        <v>162.98796999999999</v>
      </c>
      <c r="H28" s="107"/>
      <c r="L28" s="26">
        <v>7.3373299999999997</v>
      </c>
      <c r="M28" s="29">
        <v>1.5277099999999999</v>
      </c>
      <c r="N28" s="29">
        <v>1.4</v>
      </c>
      <c r="O28" s="29">
        <v>3.2</v>
      </c>
      <c r="P28" s="33">
        <v>50.938519999999997</v>
      </c>
      <c r="Q28" s="33">
        <v>32.884030000000003</v>
      </c>
      <c r="R28" s="33">
        <v>27.340969999999999</v>
      </c>
      <c r="S28" s="33">
        <v>27.340969999999999</v>
      </c>
      <c r="T28" s="30">
        <f>SUM(L28:S28)</f>
        <v>151.96952999999999</v>
      </c>
      <c r="U28" s="23"/>
    </row>
    <row r="29" spans="1:21" ht="14.25" customHeight="1" x14ac:dyDescent="0.25">
      <c r="A29" s="62"/>
      <c r="B29" s="77"/>
      <c r="C29" s="76"/>
      <c r="D29" s="70"/>
      <c r="E29" s="123"/>
      <c r="F29" s="5" t="s">
        <v>22</v>
      </c>
      <c r="G29" s="117">
        <v>107.30009</v>
      </c>
      <c r="H29" s="107"/>
      <c r="L29" s="26">
        <v>0.73372999999999999</v>
      </c>
      <c r="M29" s="29">
        <v>14.817080000000001</v>
      </c>
      <c r="N29" s="29">
        <v>14.14</v>
      </c>
      <c r="O29" s="26">
        <v>32.32</v>
      </c>
      <c r="P29" s="33">
        <v>100.35019</v>
      </c>
      <c r="Q29" s="33">
        <v>33.77514</v>
      </c>
      <c r="R29" s="33">
        <v>21.887370000000001</v>
      </c>
      <c r="S29" s="33">
        <v>21.887370000000001</v>
      </c>
      <c r="T29" s="30">
        <f>SUM(L29:S29)</f>
        <v>239.91087999999999</v>
      </c>
      <c r="U29" s="23"/>
    </row>
    <row r="30" spans="1:21" ht="13.5" customHeight="1" x14ac:dyDescent="0.25">
      <c r="A30" s="62"/>
      <c r="B30" s="77"/>
      <c r="C30" s="76"/>
      <c r="D30" s="70"/>
      <c r="E30" s="123"/>
      <c r="F30" s="3" t="s">
        <v>11</v>
      </c>
      <c r="G30" s="114">
        <v>1.0838399999999999</v>
      </c>
      <c r="H30" s="107"/>
      <c r="L30" s="24"/>
      <c r="M30" s="24"/>
      <c r="N30" s="24"/>
      <c r="O30" s="24"/>
      <c r="P30" s="24"/>
      <c r="Q30" s="24"/>
      <c r="R30" s="24"/>
      <c r="S30" s="24"/>
      <c r="T30" s="24"/>
      <c r="U30" s="23"/>
    </row>
    <row r="31" spans="1:21" ht="14.25" customHeight="1" x14ac:dyDescent="0.25">
      <c r="A31" s="62"/>
      <c r="B31" s="77"/>
      <c r="C31" s="76"/>
      <c r="D31" s="78"/>
      <c r="E31" s="124"/>
      <c r="F31" s="3" t="s">
        <v>12</v>
      </c>
      <c r="G31" s="114">
        <v>54.604039999999998</v>
      </c>
      <c r="H31" s="107"/>
      <c r="L31" s="24"/>
      <c r="M31" s="24"/>
      <c r="N31" s="24"/>
      <c r="O31" s="24"/>
      <c r="P31" s="24"/>
      <c r="Q31" s="24"/>
      <c r="R31" s="24"/>
      <c r="S31" s="24"/>
      <c r="T31" s="24"/>
      <c r="U31" s="23"/>
    </row>
    <row r="32" spans="1:21" ht="12.75" customHeight="1" x14ac:dyDescent="0.25">
      <c r="A32" s="62" t="s">
        <v>47</v>
      </c>
      <c r="B32" s="77" t="s">
        <v>79</v>
      </c>
      <c r="C32" s="76" t="s">
        <v>25</v>
      </c>
      <c r="D32" s="69" t="s">
        <v>69</v>
      </c>
      <c r="E32" s="120">
        <v>2019</v>
      </c>
      <c r="F32" s="2" t="s">
        <v>17</v>
      </c>
      <c r="G32" s="114">
        <f>G33+G34+G35</f>
        <v>155.54000000000002</v>
      </c>
      <c r="H32" s="107"/>
      <c r="L32" s="24"/>
      <c r="M32" s="24"/>
      <c r="N32" s="24"/>
      <c r="O32" s="24"/>
      <c r="P32" s="24"/>
      <c r="Q32" s="24"/>
      <c r="R32" s="24"/>
      <c r="S32" s="24"/>
      <c r="T32" s="24"/>
      <c r="U32" s="23"/>
    </row>
    <row r="33" spans="1:21" ht="12.75" customHeight="1" x14ac:dyDescent="0.25">
      <c r="A33" s="62"/>
      <c r="B33" s="77"/>
      <c r="C33" s="76"/>
      <c r="D33" s="70"/>
      <c r="E33" s="123"/>
      <c r="F33" s="5" t="s">
        <v>22</v>
      </c>
      <c r="G33" s="114">
        <v>153.83077</v>
      </c>
      <c r="H33" s="107"/>
      <c r="L33" s="24"/>
      <c r="M33" s="24"/>
      <c r="N33" s="24"/>
      <c r="O33" s="24"/>
      <c r="P33" s="24"/>
      <c r="Q33" s="24"/>
      <c r="R33" s="24"/>
      <c r="S33" s="24"/>
      <c r="T33" s="24"/>
      <c r="U33" s="23"/>
    </row>
    <row r="34" spans="1:21" ht="15" customHeight="1" x14ac:dyDescent="0.25">
      <c r="A34" s="62"/>
      <c r="B34" s="77"/>
      <c r="C34" s="76"/>
      <c r="D34" s="70"/>
      <c r="E34" s="123"/>
      <c r="F34" s="3" t="s">
        <v>11</v>
      </c>
      <c r="G34" s="114">
        <v>1.55385</v>
      </c>
      <c r="H34" s="107"/>
      <c r="L34" s="24"/>
      <c r="M34" s="24"/>
      <c r="N34" s="24"/>
      <c r="O34" s="24"/>
      <c r="P34" s="24"/>
      <c r="Q34" s="24"/>
      <c r="R34" s="24"/>
      <c r="S34" s="24"/>
      <c r="T34" s="24"/>
      <c r="U34" s="23"/>
    </row>
    <row r="35" spans="1:21" ht="15" customHeight="1" x14ac:dyDescent="0.25">
      <c r="A35" s="62"/>
      <c r="B35" s="77"/>
      <c r="C35" s="76"/>
      <c r="D35" s="78"/>
      <c r="E35" s="124"/>
      <c r="F35" s="3" t="s">
        <v>12</v>
      </c>
      <c r="G35" s="114">
        <v>0.15537999999999999</v>
      </c>
      <c r="H35" s="107"/>
      <c r="L35" s="24"/>
      <c r="M35" s="24"/>
      <c r="N35" s="24"/>
      <c r="O35" s="24"/>
      <c r="P35" s="24"/>
      <c r="Q35" s="24"/>
      <c r="R35" s="24"/>
      <c r="S35" s="24"/>
      <c r="T35" s="24"/>
      <c r="U35" s="23"/>
    </row>
    <row r="36" spans="1:21" ht="13.5" customHeight="1" x14ac:dyDescent="0.25">
      <c r="A36" s="62" t="s">
        <v>76</v>
      </c>
      <c r="B36" s="77" t="s">
        <v>80</v>
      </c>
      <c r="C36" s="76" t="s">
        <v>25</v>
      </c>
      <c r="D36" s="69" t="s">
        <v>81</v>
      </c>
      <c r="E36" s="120">
        <v>2019</v>
      </c>
      <c r="F36" s="2" t="s">
        <v>17</v>
      </c>
      <c r="G36" s="114">
        <f>G37+G38+G39</f>
        <v>355.52</v>
      </c>
      <c r="H36" s="107"/>
      <c r="L36" s="24"/>
      <c r="M36" s="24"/>
      <c r="N36" s="24"/>
      <c r="O36" s="24"/>
      <c r="P36" s="24"/>
      <c r="Q36" s="24"/>
      <c r="R36" s="24"/>
      <c r="S36" s="24"/>
      <c r="T36" s="24"/>
      <c r="U36" s="23"/>
    </row>
    <row r="37" spans="1:21" ht="16.5" customHeight="1" x14ac:dyDescent="0.25">
      <c r="A37" s="62"/>
      <c r="B37" s="77"/>
      <c r="C37" s="76"/>
      <c r="D37" s="70"/>
      <c r="E37" s="123"/>
      <c r="F37" s="5" t="s">
        <v>22</v>
      </c>
      <c r="G37" s="114">
        <v>345.51231999999999</v>
      </c>
      <c r="H37" s="107"/>
      <c r="L37" s="24"/>
      <c r="M37" s="28"/>
      <c r="N37" s="34"/>
      <c r="O37" s="34"/>
      <c r="P37" s="27"/>
      <c r="Q37" s="34"/>
      <c r="R37" s="34"/>
      <c r="S37" s="24"/>
      <c r="T37" s="24"/>
      <c r="U37" s="23"/>
    </row>
    <row r="38" spans="1:21" ht="13.5" customHeight="1" x14ac:dyDescent="0.25">
      <c r="A38" s="62"/>
      <c r="B38" s="77"/>
      <c r="C38" s="76"/>
      <c r="D38" s="70"/>
      <c r="E38" s="123"/>
      <c r="F38" s="3" t="s">
        <v>11</v>
      </c>
      <c r="G38" s="114">
        <v>3.4900199999999999</v>
      </c>
      <c r="H38" s="107"/>
      <c r="L38" s="24"/>
      <c r="M38" s="28"/>
      <c r="N38" s="34"/>
      <c r="O38" s="34"/>
      <c r="P38" s="27"/>
      <c r="Q38" s="34"/>
      <c r="R38" s="34"/>
      <c r="S38" s="24"/>
      <c r="T38" s="24"/>
      <c r="U38" s="23"/>
    </row>
    <row r="39" spans="1:21" ht="12.75" customHeight="1" x14ac:dyDescent="0.25">
      <c r="A39" s="62"/>
      <c r="B39" s="77"/>
      <c r="C39" s="76"/>
      <c r="D39" s="78"/>
      <c r="E39" s="124"/>
      <c r="F39" s="3" t="s">
        <v>12</v>
      </c>
      <c r="G39" s="119">
        <v>6.5176600000000002</v>
      </c>
      <c r="H39" s="107"/>
      <c r="L39" s="24"/>
      <c r="M39" s="28"/>
      <c r="N39" s="34"/>
      <c r="O39" s="34"/>
      <c r="P39" s="27"/>
      <c r="Q39" s="34"/>
      <c r="R39" s="34"/>
      <c r="S39" s="24"/>
      <c r="T39" s="24"/>
      <c r="U39" s="23"/>
    </row>
    <row r="40" spans="1:21" ht="12.75" customHeight="1" x14ac:dyDescent="0.25">
      <c r="A40" s="62" t="s">
        <v>92</v>
      </c>
      <c r="B40" s="77" t="s">
        <v>71</v>
      </c>
      <c r="C40" s="76" t="s">
        <v>25</v>
      </c>
      <c r="D40" s="69" t="s">
        <v>93</v>
      </c>
      <c r="E40" s="120">
        <v>2020</v>
      </c>
      <c r="F40" s="2" t="s">
        <v>17</v>
      </c>
      <c r="G40" s="115">
        <f>G41+G42+G43</f>
        <v>600</v>
      </c>
      <c r="H40" s="107"/>
      <c r="L40" s="24"/>
      <c r="M40" s="28"/>
      <c r="N40" s="34"/>
      <c r="O40" s="34"/>
      <c r="P40" s="27"/>
      <c r="Q40" s="34"/>
      <c r="R40" s="34"/>
      <c r="S40" s="24"/>
      <c r="T40" s="24"/>
      <c r="U40" s="23"/>
    </row>
    <row r="41" spans="1:21" ht="12.75" customHeight="1" x14ac:dyDescent="0.25">
      <c r="A41" s="62"/>
      <c r="B41" s="77"/>
      <c r="C41" s="76"/>
      <c r="D41" s="70"/>
      <c r="E41" s="123"/>
      <c r="F41" s="5" t="s">
        <v>22</v>
      </c>
      <c r="G41" s="129">
        <v>448.71129000000002</v>
      </c>
      <c r="H41" s="107"/>
      <c r="L41" s="24"/>
      <c r="M41" s="24"/>
      <c r="N41" s="24"/>
      <c r="O41" s="24"/>
      <c r="P41" s="24"/>
      <c r="Q41" s="24"/>
      <c r="R41" s="24"/>
      <c r="S41" s="24"/>
      <c r="T41" s="24"/>
      <c r="U41" s="23"/>
    </row>
    <row r="42" spans="1:21" ht="12.75" customHeight="1" x14ac:dyDescent="0.25">
      <c r="A42" s="62"/>
      <c r="B42" s="77"/>
      <c r="C42" s="76"/>
      <c r="D42" s="70"/>
      <c r="E42" s="123"/>
      <c r="F42" s="3" t="s">
        <v>11</v>
      </c>
      <c r="G42" s="130">
        <v>50.938519999999997</v>
      </c>
      <c r="H42" s="107"/>
      <c r="L42" s="24"/>
      <c r="M42" s="30">
        <f t="shared" ref="M42:M45" si="3">G44</f>
        <v>500</v>
      </c>
      <c r="N42" s="30">
        <f t="shared" ref="N42:N45" si="4">G103</f>
        <v>0</v>
      </c>
      <c r="O42" s="30">
        <f>SUM(M42:N42)</f>
        <v>500</v>
      </c>
      <c r="P42" s="24"/>
      <c r="Q42" s="24"/>
      <c r="R42" s="24"/>
      <c r="S42" s="24"/>
      <c r="T42" s="24"/>
      <c r="U42" s="23"/>
    </row>
    <row r="43" spans="1:21" ht="12.75" customHeight="1" x14ac:dyDescent="0.25">
      <c r="A43" s="62"/>
      <c r="B43" s="77"/>
      <c r="C43" s="76"/>
      <c r="D43" s="78"/>
      <c r="E43" s="124"/>
      <c r="F43" s="3" t="s">
        <v>12</v>
      </c>
      <c r="G43" s="130">
        <v>100.35019</v>
      </c>
      <c r="H43" s="107"/>
      <c r="L43" s="24"/>
      <c r="M43" s="30">
        <f t="shared" si="3"/>
        <v>458.35297000000003</v>
      </c>
      <c r="N43" s="30">
        <f t="shared" si="4"/>
        <v>0</v>
      </c>
      <c r="O43" s="30">
        <f>SUM(M43:N43)</f>
        <v>458.35297000000003</v>
      </c>
      <c r="P43" s="24"/>
      <c r="Q43" s="24"/>
      <c r="R43" s="24"/>
      <c r="S43" s="24"/>
      <c r="T43" s="24"/>
      <c r="U43" s="23"/>
    </row>
    <row r="44" spans="1:21" ht="12.75" customHeight="1" x14ac:dyDescent="0.25">
      <c r="A44" s="62" t="s">
        <v>97</v>
      </c>
      <c r="B44" s="77" t="s">
        <v>71</v>
      </c>
      <c r="C44" s="76" t="s">
        <v>25</v>
      </c>
      <c r="D44" s="69" t="s">
        <v>98</v>
      </c>
      <c r="E44" s="120">
        <v>2021</v>
      </c>
      <c r="F44" s="2" t="s">
        <v>17</v>
      </c>
      <c r="G44" s="115">
        <f>G45+G46+G47</f>
        <v>500</v>
      </c>
      <c r="H44" s="107"/>
      <c r="L44" s="24"/>
      <c r="M44" s="30">
        <f t="shared" si="3"/>
        <v>32.884030000000003</v>
      </c>
      <c r="N44" s="30">
        <f t="shared" si="4"/>
        <v>0</v>
      </c>
      <c r="O44" s="30">
        <f>SUM(M44:N44)</f>
        <v>32.884030000000003</v>
      </c>
      <c r="P44" s="24"/>
      <c r="Q44" s="24"/>
      <c r="R44" s="24"/>
      <c r="S44" s="24"/>
      <c r="T44" s="24"/>
      <c r="U44" s="23"/>
    </row>
    <row r="45" spans="1:21" ht="12.75" customHeight="1" x14ac:dyDescent="0.25">
      <c r="A45" s="62"/>
      <c r="B45" s="77"/>
      <c r="C45" s="76"/>
      <c r="D45" s="70"/>
      <c r="E45" s="123"/>
      <c r="F45" s="5" t="s">
        <v>22</v>
      </c>
      <c r="G45" s="129">
        <v>458.35297000000003</v>
      </c>
      <c r="H45" s="107"/>
      <c r="L45" s="24"/>
      <c r="M45" s="30">
        <f t="shared" si="3"/>
        <v>8.7629999999999999</v>
      </c>
      <c r="N45" s="30">
        <f t="shared" si="4"/>
        <v>0</v>
      </c>
      <c r="O45" s="30">
        <f>SUM(M45:N45)</f>
        <v>8.7629999999999999</v>
      </c>
      <c r="P45" s="24"/>
      <c r="Q45" s="24"/>
      <c r="R45" s="24"/>
      <c r="S45" s="24"/>
      <c r="T45" s="24"/>
      <c r="U45" s="23"/>
    </row>
    <row r="46" spans="1:21" ht="12.75" customHeight="1" x14ac:dyDescent="0.25">
      <c r="A46" s="62"/>
      <c r="B46" s="77"/>
      <c r="C46" s="76"/>
      <c r="D46" s="70"/>
      <c r="E46" s="123"/>
      <c r="F46" s="3" t="s">
        <v>11</v>
      </c>
      <c r="G46" s="130">
        <v>32.884030000000003</v>
      </c>
      <c r="H46" s="107"/>
      <c r="L46" s="24"/>
      <c r="M46" s="30"/>
      <c r="N46" s="30"/>
      <c r="O46" s="30"/>
      <c r="P46" s="24"/>
      <c r="Q46" s="24"/>
      <c r="R46" s="24"/>
      <c r="S46" s="24"/>
      <c r="T46" s="24"/>
      <c r="U46" s="23"/>
    </row>
    <row r="47" spans="1:21" ht="12.75" customHeight="1" x14ac:dyDescent="0.25">
      <c r="A47" s="62"/>
      <c r="B47" s="77"/>
      <c r="C47" s="76"/>
      <c r="D47" s="78"/>
      <c r="E47" s="124"/>
      <c r="F47" s="3" t="s">
        <v>12</v>
      </c>
      <c r="G47" s="130">
        <v>8.7629999999999999</v>
      </c>
      <c r="H47" s="107"/>
      <c r="L47" s="24"/>
      <c r="M47" s="30"/>
      <c r="N47" s="30"/>
      <c r="O47" s="30"/>
      <c r="P47" s="24"/>
      <c r="Q47" s="24"/>
      <c r="R47" s="24"/>
      <c r="S47" s="24"/>
      <c r="T47" s="24"/>
      <c r="U47" s="23"/>
    </row>
    <row r="48" spans="1:21" ht="12.75" customHeight="1" x14ac:dyDescent="0.25">
      <c r="A48" s="62" t="s">
        <v>99</v>
      </c>
      <c r="B48" s="77" t="s">
        <v>103</v>
      </c>
      <c r="C48" s="76"/>
      <c r="D48" s="69"/>
      <c r="E48" s="43">
        <v>2022</v>
      </c>
      <c r="F48" s="2" t="s">
        <v>17</v>
      </c>
      <c r="G48" s="115">
        <f>G49+G50+G51</f>
        <v>499.99999999999994</v>
      </c>
      <c r="H48" s="107"/>
      <c r="L48" s="24"/>
      <c r="M48" s="24"/>
      <c r="N48" s="24"/>
      <c r="O48" s="24"/>
      <c r="P48" s="24"/>
      <c r="Q48" s="24"/>
      <c r="R48" s="24"/>
      <c r="S48" s="24"/>
      <c r="T48" s="24"/>
      <c r="U48" s="23"/>
    </row>
    <row r="49" spans="1:21" ht="12.75" customHeight="1" x14ac:dyDescent="0.25">
      <c r="A49" s="62"/>
      <c r="B49" s="77"/>
      <c r="C49" s="76"/>
      <c r="D49" s="70"/>
      <c r="E49" s="52"/>
      <c r="F49" s="5" t="s">
        <v>22</v>
      </c>
      <c r="G49" s="129">
        <v>450.77166</v>
      </c>
      <c r="H49" s="107"/>
      <c r="L49" s="24"/>
      <c r="M49" s="24"/>
      <c r="N49" s="24"/>
      <c r="O49" s="24"/>
      <c r="P49" s="24"/>
      <c r="Q49" s="24"/>
      <c r="R49" s="24"/>
      <c r="S49" s="24"/>
      <c r="T49" s="24"/>
      <c r="U49" s="23"/>
    </row>
    <row r="50" spans="1:21" ht="12.75" customHeight="1" x14ac:dyDescent="0.25">
      <c r="A50" s="62"/>
      <c r="B50" s="77"/>
      <c r="C50" s="76"/>
      <c r="D50" s="70"/>
      <c r="E50" s="52"/>
      <c r="F50" s="3" t="s">
        <v>11</v>
      </c>
      <c r="G50" s="130">
        <v>27.340969999999999</v>
      </c>
      <c r="H50" s="107"/>
      <c r="L50" s="24"/>
      <c r="M50" s="24"/>
      <c r="N50" s="24"/>
      <c r="O50" s="24"/>
      <c r="P50" s="24"/>
      <c r="Q50" s="24"/>
      <c r="R50" s="24"/>
      <c r="S50" s="24"/>
      <c r="T50" s="24"/>
      <c r="U50" s="23"/>
    </row>
    <row r="51" spans="1:21" ht="12.75" customHeight="1" x14ac:dyDescent="0.25">
      <c r="A51" s="62"/>
      <c r="B51" s="77"/>
      <c r="C51" s="76"/>
      <c r="D51" s="78"/>
      <c r="E51" s="44"/>
      <c r="F51" s="3" t="s">
        <v>12</v>
      </c>
      <c r="G51" s="130">
        <v>21.887370000000001</v>
      </c>
      <c r="H51" s="107"/>
      <c r="L51" s="24"/>
      <c r="M51" s="24"/>
      <c r="N51" s="24"/>
      <c r="O51" s="24"/>
      <c r="P51" s="24"/>
      <c r="Q51" s="24"/>
      <c r="R51" s="24"/>
      <c r="S51" s="24"/>
      <c r="T51" s="24"/>
      <c r="U51" s="23"/>
    </row>
    <row r="52" spans="1:21" ht="12.75" customHeight="1" x14ac:dyDescent="0.25">
      <c r="A52" s="62" t="s">
        <v>102</v>
      </c>
      <c r="B52" s="77" t="s">
        <v>104</v>
      </c>
      <c r="C52" s="76"/>
      <c r="D52" s="69"/>
      <c r="E52" s="43">
        <v>2023</v>
      </c>
      <c r="F52" s="2" t="s">
        <v>17</v>
      </c>
      <c r="G52" s="115">
        <f>G53+G54+G55</f>
        <v>499.99999999999994</v>
      </c>
      <c r="H52" s="107"/>
      <c r="L52" s="24"/>
      <c r="M52" s="24"/>
      <c r="N52" s="24"/>
      <c r="O52" s="24"/>
      <c r="P52" s="24"/>
      <c r="Q52" s="24"/>
      <c r="R52" s="24"/>
      <c r="S52" s="24"/>
      <c r="T52" s="24"/>
      <c r="U52" s="23"/>
    </row>
    <row r="53" spans="1:21" ht="12.75" customHeight="1" x14ac:dyDescent="0.25">
      <c r="A53" s="62"/>
      <c r="B53" s="77"/>
      <c r="C53" s="76"/>
      <c r="D53" s="70"/>
      <c r="E53" s="52"/>
      <c r="F53" s="5" t="s">
        <v>22</v>
      </c>
      <c r="G53" s="129">
        <v>450.77166</v>
      </c>
      <c r="H53" s="107"/>
      <c r="L53" s="24"/>
      <c r="M53" s="24"/>
      <c r="N53" s="24"/>
      <c r="O53" s="24"/>
      <c r="P53" s="24"/>
      <c r="Q53" s="24"/>
      <c r="R53" s="24"/>
      <c r="S53" s="24"/>
      <c r="T53" s="24"/>
      <c r="U53" s="23"/>
    </row>
    <row r="54" spans="1:21" ht="12.75" customHeight="1" x14ac:dyDescent="0.25">
      <c r="A54" s="62"/>
      <c r="B54" s="77"/>
      <c r="C54" s="76"/>
      <c r="D54" s="70"/>
      <c r="E54" s="52"/>
      <c r="F54" s="3" t="s">
        <v>11</v>
      </c>
      <c r="G54" s="130">
        <v>27.340969999999999</v>
      </c>
      <c r="H54" s="107"/>
      <c r="L54" s="24"/>
      <c r="M54" s="24"/>
      <c r="N54" s="24"/>
      <c r="O54" s="24"/>
      <c r="P54" s="24"/>
      <c r="Q54" s="24"/>
      <c r="R54" s="24"/>
      <c r="S54" s="24"/>
      <c r="T54" s="24"/>
      <c r="U54" s="23"/>
    </row>
    <row r="55" spans="1:21" ht="12.75" customHeight="1" x14ac:dyDescent="0.25">
      <c r="A55" s="62"/>
      <c r="B55" s="77"/>
      <c r="C55" s="76"/>
      <c r="D55" s="78"/>
      <c r="E55" s="44"/>
      <c r="F55" s="3" t="s">
        <v>12</v>
      </c>
      <c r="G55" s="130">
        <v>21.887370000000001</v>
      </c>
      <c r="H55" s="108"/>
      <c r="L55" s="24"/>
      <c r="M55" s="24"/>
      <c r="N55" s="24"/>
      <c r="O55" s="24"/>
      <c r="P55" s="24"/>
      <c r="Q55" s="24"/>
      <c r="R55" s="24"/>
      <c r="S55" s="24"/>
      <c r="T55" s="24"/>
      <c r="U55" s="23"/>
    </row>
    <row r="56" spans="1:21" ht="27.75" customHeight="1" x14ac:dyDescent="0.25">
      <c r="A56" s="63" t="s">
        <v>32</v>
      </c>
      <c r="B56" s="64"/>
      <c r="C56" s="64"/>
      <c r="D56" s="64"/>
      <c r="E56" s="64"/>
      <c r="F56" s="64"/>
      <c r="G56" s="64"/>
      <c r="H56" s="65"/>
      <c r="L56" s="24"/>
      <c r="M56" s="24"/>
      <c r="N56" s="24"/>
      <c r="O56" s="24"/>
      <c r="P56" s="24"/>
      <c r="Q56" s="24"/>
      <c r="R56" s="24"/>
      <c r="S56" s="24"/>
      <c r="T56" s="24"/>
      <c r="U56" s="23"/>
    </row>
    <row r="57" spans="1:21" ht="18" customHeight="1" x14ac:dyDescent="0.25">
      <c r="A57" s="66" t="s">
        <v>33</v>
      </c>
      <c r="B57" s="48" t="s">
        <v>34</v>
      </c>
      <c r="C57" s="43" t="s">
        <v>25</v>
      </c>
      <c r="D57" s="53" t="s">
        <v>50</v>
      </c>
      <c r="E57" s="43" t="s">
        <v>83</v>
      </c>
      <c r="F57" s="2" t="s">
        <v>17</v>
      </c>
      <c r="G57" s="12">
        <f>G58+G59+G60</f>
        <v>7759.7456000000002</v>
      </c>
      <c r="H57" s="109" t="s">
        <v>29</v>
      </c>
      <c r="L57" s="24"/>
      <c r="M57" s="24"/>
      <c r="N57" s="24"/>
      <c r="O57" s="24"/>
      <c r="P57" s="24"/>
      <c r="Q57" s="24"/>
      <c r="R57" s="24"/>
      <c r="S57" s="24"/>
      <c r="T57" s="24"/>
      <c r="U57" s="23"/>
    </row>
    <row r="58" spans="1:21" ht="17.25" customHeight="1" x14ac:dyDescent="0.25">
      <c r="A58" s="67"/>
      <c r="B58" s="49"/>
      <c r="C58" s="52"/>
      <c r="D58" s="54"/>
      <c r="E58" s="52"/>
      <c r="F58" s="5" t="s">
        <v>22</v>
      </c>
      <c r="G58" s="12">
        <v>0</v>
      </c>
      <c r="H58" s="110"/>
      <c r="L58" s="28">
        <f t="shared" ref="L58:L61" si="5">G12</f>
        <v>631.65000000000009</v>
      </c>
      <c r="M58" s="34">
        <f t="shared" ref="M58:M61" si="6">G57</f>
        <v>7759.7456000000002</v>
      </c>
      <c r="N58" s="34">
        <f t="shared" ref="N58:N61" si="7">G69</f>
        <v>26.22889</v>
      </c>
      <c r="O58" s="27">
        <v>112.47559</v>
      </c>
      <c r="P58" s="27">
        <f t="shared" ref="P58:P61" si="8">G107</f>
        <v>65</v>
      </c>
      <c r="Q58" s="34">
        <f t="shared" ref="Q58:Q61" si="9">G122</f>
        <v>3957.8530000000001</v>
      </c>
      <c r="R58" s="28">
        <f>SUM(L58:Q58)</f>
        <v>12552.953079999999</v>
      </c>
      <c r="S58" s="24"/>
      <c r="T58" s="24"/>
      <c r="U58" s="23"/>
    </row>
    <row r="59" spans="1:21" ht="18" customHeight="1" x14ac:dyDescent="0.25">
      <c r="A59" s="67"/>
      <c r="B59" s="49"/>
      <c r="C59" s="52"/>
      <c r="D59" s="54"/>
      <c r="E59" s="52"/>
      <c r="F59" s="3" t="s">
        <v>11</v>
      </c>
      <c r="G59" s="12">
        <f>G63+G67</f>
        <v>6983.7710000000006</v>
      </c>
      <c r="H59" s="110"/>
      <c r="L59" s="28">
        <f t="shared" si="5"/>
        <v>278.81866000000002</v>
      </c>
      <c r="M59" s="34">
        <f t="shared" si="6"/>
        <v>0</v>
      </c>
      <c r="N59" s="34">
        <f t="shared" si="7"/>
        <v>0</v>
      </c>
      <c r="O59" s="27">
        <v>0</v>
      </c>
      <c r="P59" s="27">
        <f t="shared" si="8"/>
        <v>0</v>
      </c>
      <c r="Q59" s="34">
        <f t="shared" si="9"/>
        <v>0</v>
      </c>
      <c r="R59" s="28">
        <f>SUM(L59:Q59)</f>
        <v>278.81866000000002</v>
      </c>
      <c r="S59" s="24"/>
      <c r="T59" s="24"/>
      <c r="U59" s="23"/>
    </row>
    <row r="60" spans="1:21" ht="19.5" customHeight="1" x14ac:dyDescent="0.25">
      <c r="A60" s="68"/>
      <c r="B60" s="50"/>
      <c r="C60" s="44"/>
      <c r="D60" s="55"/>
      <c r="E60" s="44"/>
      <c r="F60" s="3" t="s">
        <v>12</v>
      </c>
      <c r="G60" s="12">
        <f>G64+G68</f>
        <v>775.97460000000001</v>
      </c>
      <c r="H60" s="110"/>
      <c r="L60" s="28">
        <f t="shared" si="5"/>
        <v>14.674670000000001</v>
      </c>
      <c r="M60" s="34">
        <f t="shared" si="6"/>
        <v>6983.7710000000006</v>
      </c>
      <c r="N60" s="34">
        <f t="shared" si="7"/>
        <v>23.606000000000002</v>
      </c>
      <c r="O60" s="27">
        <v>47.143030000000003</v>
      </c>
      <c r="P60" s="27">
        <f t="shared" si="8"/>
        <v>21.141999999999999</v>
      </c>
      <c r="Q60" s="34">
        <f t="shared" si="9"/>
        <v>0</v>
      </c>
      <c r="R60" s="28">
        <f>SUM(L60:Q60)</f>
        <v>7090.3367000000007</v>
      </c>
      <c r="S60" s="24"/>
      <c r="T60" s="24"/>
      <c r="U60" s="23"/>
    </row>
    <row r="61" spans="1:21" ht="15.75" customHeight="1" x14ac:dyDescent="0.25">
      <c r="A61" s="56" t="s">
        <v>35</v>
      </c>
      <c r="B61" s="59" t="s">
        <v>48</v>
      </c>
      <c r="C61" s="43" t="s">
        <v>25</v>
      </c>
      <c r="D61" s="53" t="s">
        <v>49</v>
      </c>
      <c r="E61" s="120">
        <v>2018</v>
      </c>
      <c r="F61" s="2" t="s">
        <v>17</v>
      </c>
      <c r="G61" s="12">
        <v>3370</v>
      </c>
      <c r="H61" s="110"/>
      <c r="L61" s="28">
        <f t="shared" si="5"/>
        <v>338.15667000000002</v>
      </c>
      <c r="M61" s="34">
        <f t="shared" si="6"/>
        <v>775.97460000000001</v>
      </c>
      <c r="N61" s="34">
        <f t="shared" si="7"/>
        <v>2.6228899999999999</v>
      </c>
      <c r="O61" s="27">
        <v>65.332560000000001</v>
      </c>
      <c r="P61" s="27">
        <f t="shared" si="8"/>
        <v>43.857999999999997</v>
      </c>
      <c r="Q61" s="34">
        <f t="shared" si="9"/>
        <v>3957.8530000000001</v>
      </c>
      <c r="R61" s="28">
        <f>SUM(L61:Q61)</f>
        <v>5183.7977200000005</v>
      </c>
      <c r="S61" s="24"/>
      <c r="T61" s="24"/>
      <c r="U61" s="23"/>
    </row>
    <row r="62" spans="1:21" ht="16.5" customHeight="1" x14ac:dyDescent="0.25">
      <c r="A62" s="57"/>
      <c r="B62" s="60"/>
      <c r="C62" s="52"/>
      <c r="D62" s="54"/>
      <c r="E62" s="123"/>
      <c r="F62" s="5" t="s">
        <v>22</v>
      </c>
      <c r="G62" s="113">
        <v>0</v>
      </c>
      <c r="H62" s="110"/>
      <c r="L62" s="24"/>
      <c r="M62" s="24"/>
      <c r="N62" s="24"/>
      <c r="O62" s="24"/>
      <c r="P62" s="24"/>
      <c r="Q62" s="24"/>
      <c r="R62" s="24"/>
      <c r="S62" s="24"/>
      <c r="T62" s="24"/>
      <c r="U62" s="23"/>
    </row>
    <row r="63" spans="1:21" ht="15.75" customHeight="1" x14ac:dyDescent="0.25">
      <c r="A63" s="57"/>
      <c r="B63" s="60"/>
      <c r="C63" s="52"/>
      <c r="D63" s="54"/>
      <c r="E63" s="123"/>
      <c r="F63" s="3" t="s">
        <v>11</v>
      </c>
      <c r="G63" s="113">
        <v>3033</v>
      </c>
      <c r="H63" s="110"/>
      <c r="L63" s="24"/>
      <c r="M63" s="34">
        <f t="shared" ref="M63:Q66" si="10">M58</f>
        <v>7759.7456000000002</v>
      </c>
      <c r="N63" s="34">
        <f t="shared" si="10"/>
        <v>26.22889</v>
      </c>
      <c r="O63" s="34">
        <f t="shared" si="10"/>
        <v>112.47559</v>
      </c>
      <c r="P63" s="34">
        <f t="shared" si="10"/>
        <v>65</v>
      </c>
      <c r="Q63" s="34">
        <f t="shared" si="10"/>
        <v>3957.8530000000001</v>
      </c>
      <c r="R63" s="34">
        <f>SUM(M63:Q63)</f>
        <v>11921.303080000002</v>
      </c>
      <c r="S63" s="24"/>
      <c r="T63" s="24"/>
      <c r="U63" s="23"/>
    </row>
    <row r="64" spans="1:21" ht="15.75" customHeight="1" x14ac:dyDescent="0.25">
      <c r="A64" s="58"/>
      <c r="B64" s="61"/>
      <c r="C64" s="44"/>
      <c r="D64" s="55"/>
      <c r="E64" s="124"/>
      <c r="F64" s="3" t="s">
        <v>12</v>
      </c>
      <c r="G64" s="113">
        <v>337</v>
      </c>
      <c r="H64" s="110"/>
      <c r="L64" s="24"/>
      <c r="M64" s="34">
        <f t="shared" si="10"/>
        <v>0</v>
      </c>
      <c r="N64" s="34">
        <f t="shared" si="10"/>
        <v>0</v>
      </c>
      <c r="O64" s="34">
        <f t="shared" si="10"/>
        <v>0</v>
      </c>
      <c r="P64" s="34">
        <f t="shared" si="10"/>
        <v>0</v>
      </c>
      <c r="Q64" s="34">
        <f t="shared" si="10"/>
        <v>0</v>
      </c>
      <c r="R64" s="34">
        <f>SUM(M64:Q64)</f>
        <v>0</v>
      </c>
      <c r="S64" s="24"/>
      <c r="T64" s="24"/>
      <c r="U64" s="23"/>
    </row>
    <row r="65" spans="1:21" ht="15.75" customHeight="1" x14ac:dyDescent="0.25">
      <c r="A65" s="72" t="s">
        <v>82</v>
      </c>
      <c r="B65" s="99" t="s">
        <v>85</v>
      </c>
      <c r="C65" s="102" t="s">
        <v>25</v>
      </c>
      <c r="D65" s="53" t="s">
        <v>84</v>
      </c>
      <c r="E65" s="125">
        <v>2019</v>
      </c>
      <c r="F65" s="21" t="s">
        <v>17</v>
      </c>
      <c r="G65" s="12">
        <f>G66+G67+G68</f>
        <v>4389.7456000000002</v>
      </c>
      <c r="H65" s="110"/>
      <c r="L65" s="24"/>
      <c r="M65" s="34">
        <f t="shared" si="10"/>
        <v>6983.7710000000006</v>
      </c>
      <c r="N65" s="34">
        <f t="shared" si="10"/>
        <v>23.606000000000002</v>
      </c>
      <c r="O65" s="34">
        <f t="shared" si="10"/>
        <v>47.143030000000003</v>
      </c>
      <c r="P65" s="34">
        <f t="shared" si="10"/>
        <v>21.141999999999999</v>
      </c>
      <c r="Q65" s="34">
        <f t="shared" si="10"/>
        <v>0</v>
      </c>
      <c r="R65" s="34">
        <f>SUM(M65:Q65)</f>
        <v>7075.6620300000004</v>
      </c>
      <c r="S65" s="24"/>
      <c r="T65" s="24"/>
      <c r="U65" s="23"/>
    </row>
    <row r="66" spans="1:21" ht="15.75" customHeight="1" x14ac:dyDescent="0.25">
      <c r="A66" s="73"/>
      <c r="B66" s="100"/>
      <c r="C66" s="103"/>
      <c r="D66" s="54"/>
      <c r="E66" s="126"/>
      <c r="F66" s="3" t="s">
        <v>22</v>
      </c>
      <c r="G66" s="113">
        <v>0</v>
      </c>
      <c r="H66" s="110"/>
      <c r="L66" s="24"/>
      <c r="M66" s="34">
        <f t="shared" si="10"/>
        <v>775.97460000000001</v>
      </c>
      <c r="N66" s="34">
        <f t="shared" si="10"/>
        <v>2.6228899999999999</v>
      </c>
      <c r="O66" s="34">
        <f t="shared" si="10"/>
        <v>65.332560000000001</v>
      </c>
      <c r="P66" s="34">
        <f t="shared" si="10"/>
        <v>43.857999999999997</v>
      </c>
      <c r="Q66" s="34">
        <f t="shared" si="10"/>
        <v>3957.8530000000001</v>
      </c>
      <c r="R66" s="34">
        <f>SUM(M66:Q66)</f>
        <v>4845.6410500000002</v>
      </c>
      <c r="S66" s="24"/>
      <c r="T66" s="24"/>
      <c r="U66" s="23"/>
    </row>
    <row r="67" spans="1:21" ht="15.75" customHeight="1" x14ac:dyDescent="0.25">
      <c r="A67" s="73"/>
      <c r="B67" s="100"/>
      <c r="C67" s="103"/>
      <c r="D67" s="54"/>
      <c r="E67" s="126"/>
      <c r="F67" s="3" t="s">
        <v>11</v>
      </c>
      <c r="G67" s="113">
        <v>3950.7710000000002</v>
      </c>
      <c r="H67" s="110"/>
      <c r="L67" s="24"/>
      <c r="M67" s="34"/>
      <c r="N67" s="34"/>
      <c r="O67" s="34"/>
      <c r="P67" s="34"/>
      <c r="Q67" s="34"/>
      <c r="R67" s="24"/>
      <c r="S67" s="24"/>
      <c r="T67" s="24"/>
      <c r="U67" s="23"/>
    </row>
    <row r="68" spans="1:21" ht="15.75" customHeight="1" x14ac:dyDescent="0.25">
      <c r="A68" s="74"/>
      <c r="B68" s="101"/>
      <c r="C68" s="104"/>
      <c r="D68" s="55"/>
      <c r="E68" s="127"/>
      <c r="F68" s="3" t="s">
        <v>12</v>
      </c>
      <c r="G68" s="113">
        <v>438.97460000000001</v>
      </c>
      <c r="H68" s="110"/>
      <c r="L68" s="24"/>
      <c r="M68" s="34"/>
      <c r="N68" s="34"/>
      <c r="O68" s="34"/>
      <c r="P68" s="34"/>
      <c r="Q68" s="34"/>
      <c r="R68" s="24"/>
      <c r="S68" s="24"/>
      <c r="T68" s="24"/>
      <c r="U68" s="23"/>
    </row>
    <row r="69" spans="1:21" x14ac:dyDescent="0.25">
      <c r="A69" s="66" t="s">
        <v>54</v>
      </c>
      <c r="B69" s="51" t="s">
        <v>51</v>
      </c>
      <c r="C69" s="43" t="s">
        <v>53</v>
      </c>
      <c r="D69" s="69" t="s">
        <v>46</v>
      </c>
      <c r="E69" s="120">
        <v>2019</v>
      </c>
      <c r="F69" s="2" t="s">
        <v>17</v>
      </c>
      <c r="G69" s="113">
        <f>G70+G71+G72</f>
        <v>26.22889</v>
      </c>
      <c r="H69" s="110"/>
      <c r="L69" s="24"/>
      <c r="M69" s="24"/>
      <c r="N69" s="24"/>
      <c r="O69" s="24"/>
      <c r="P69" s="24"/>
      <c r="Q69" s="24"/>
      <c r="R69" s="24"/>
      <c r="S69" s="24"/>
      <c r="T69" s="24"/>
      <c r="U69" s="23"/>
    </row>
    <row r="70" spans="1:21" x14ac:dyDescent="0.25">
      <c r="A70" s="67"/>
      <c r="B70" s="51"/>
      <c r="C70" s="52"/>
      <c r="D70" s="70"/>
      <c r="E70" s="123"/>
      <c r="F70" s="5" t="s">
        <v>22</v>
      </c>
      <c r="G70" s="113">
        <v>0</v>
      </c>
      <c r="H70" s="110"/>
      <c r="L70" s="24"/>
      <c r="M70" s="24"/>
      <c r="N70" s="24"/>
      <c r="O70" s="24"/>
      <c r="P70" s="24"/>
      <c r="Q70" s="24"/>
      <c r="R70" s="24"/>
      <c r="S70" s="24"/>
      <c r="T70" s="24"/>
      <c r="U70" s="23"/>
    </row>
    <row r="71" spans="1:21" x14ac:dyDescent="0.25">
      <c r="A71" s="67"/>
      <c r="B71" s="51"/>
      <c r="C71" s="52"/>
      <c r="D71" s="70"/>
      <c r="E71" s="123"/>
      <c r="F71" s="3" t="s">
        <v>11</v>
      </c>
      <c r="G71" s="113">
        <v>23.606000000000002</v>
      </c>
      <c r="H71" s="110"/>
      <c r="L71" s="24"/>
      <c r="M71" s="24"/>
      <c r="N71" s="24"/>
      <c r="O71" s="24"/>
      <c r="P71" s="24"/>
      <c r="Q71" s="24"/>
      <c r="R71" s="24"/>
      <c r="S71" s="24"/>
      <c r="T71" s="24"/>
      <c r="U71" s="23"/>
    </row>
    <row r="72" spans="1:21" ht="14.25" customHeight="1" x14ac:dyDescent="0.25">
      <c r="A72" s="68"/>
      <c r="B72" s="51"/>
      <c r="C72" s="44"/>
      <c r="D72" s="78"/>
      <c r="E72" s="124"/>
      <c r="F72" s="3" t="s">
        <v>12</v>
      </c>
      <c r="G72" s="113">
        <v>2.6228899999999999</v>
      </c>
      <c r="H72" s="110"/>
      <c r="L72" s="24"/>
      <c r="M72" s="30"/>
      <c r="N72" s="24"/>
      <c r="O72" s="24"/>
      <c r="P72" s="24"/>
      <c r="Q72" s="24"/>
      <c r="R72" s="24"/>
      <c r="S72" s="24"/>
      <c r="T72" s="24"/>
      <c r="U72" s="23"/>
    </row>
    <row r="73" spans="1:21" ht="15" hidden="1" customHeight="1" x14ac:dyDescent="0.25">
      <c r="A73" s="71" t="s">
        <v>36</v>
      </c>
      <c r="B73" s="51"/>
      <c r="C73" s="43" t="s">
        <v>37</v>
      </c>
      <c r="D73" s="69">
        <v>28</v>
      </c>
      <c r="E73" s="120">
        <v>2019</v>
      </c>
      <c r="F73" s="2" t="s">
        <v>17</v>
      </c>
      <c r="G73" s="12">
        <v>2520</v>
      </c>
      <c r="H73" s="110"/>
      <c r="L73" s="24"/>
      <c r="M73" s="30"/>
      <c r="N73" s="24"/>
      <c r="O73" s="24"/>
      <c r="P73" s="24"/>
      <c r="Q73" s="24"/>
      <c r="R73" s="24"/>
      <c r="S73" s="24"/>
      <c r="T73" s="24"/>
      <c r="U73" s="23"/>
    </row>
    <row r="74" spans="1:21" ht="15" hidden="1" customHeight="1" x14ac:dyDescent="0.25">
      <c r="A74" s="71"/>
      <c r="B74" s="51"/>
      <c r="C74" s="52"/>
      <c r="D74" s="70"/>
      <c r="E74" s="123"/>
      <c r="F74" s="5" t="s">
        <v>22</v>
      </c>
      <c r="G74" s="12">
        <v>0</v>
      </c>
      <c r="H74" s="110"/>
      <c r="L74" s="24"/>
      <c r="M74" s="30"/>
      <c r="N74" s="24"/>
      <c r="O74" s="24"/>
      <c r="P74" s="24"/>
      <c r="Q74" s="24"/>
      <c r="R74" s="24"/>
      <c r="S74" s="24"/>
      <c r="T74" s="24"/>
      <c r="U74" s="23"/>
    </row>
    <row r="75" spans="1:21" ht="15" hidden="1" customHeight="1" x14ac:dyDescent="0.25">
      <c r="B75" s="97"/>
      <c r="D75" s="13"/>
      <c r="E75" s="128"/>
      <c r="F75" s="10"/>
      <c r="G75" s="12">
        <v>2268</v>
      </c>
      <c r="H75" s="111"/>
      <c r="L75" s="24"/>
      <c r="M75" s="30"/>
      <c r="N75" s="24"/>
      <c r="O75" s="24"/>
      <c r="P75" s="24"/>
      <c r="Q75" s="24"/>
      <c r="R75" s="24"/>
      <c r="S75" s="24"/>
      <c r="T75" s="24"/>
      <c r="U75" s="23"/>
    </row>
    <row r="76" spans="1:21" ht="15" hidden="1" customHeight="1" x14ac:dyDescent="0.25">
      <c r="B76" s="97"/>
      <c r="D76" s="13"/>
      <c r="E76" s="128"/>
      <c r="F76" s="10"/>
      <c r="G76" s="12">
        <v>252</v>
      </c>
      <c r="H76" s="111"/>
      <c r="L76" s="24"/>
      <c r="M76" s="30"/>
      <c r="N76" s="24"/>
      <c r="O76" s="24"/>
      <c r="P76" s="24"/>
      <c r="Q76" s="24"/>
      <c r="R76" s="24"/>
      <c r="S76" s="24"/>
      <c r="T76" s="24"/>
      <c r="U76" s="23"/>
    </row>
    <row r="77" spans="1:21" ht="15" hidden="1" customHeight="1" x14ac:dyDescent="0.25">
      <c r="B77" s="97"/>
      <c r="D77" s="13"/>
      <c r="E77" s="128"/>
      <c r="F77" s="10"/>
      <c r="G77" s="12">
        <v>0</v>
      </c>
      <c r="H77" s="111"/>
      <c r="L77" s="24"/>
      <c r="M77" s="30"/>
      <c r="N77" s="24"/>
      <c r="O77" s="24"/>
      <c r="P77" s="24"/>
      <c r="Q77" s="24"/>
      <c r="R77" s="24"/>
      <c r="S77" s="24"/>
      <c r="T77" s="24"/>
      <c r="U77" s="23"/>
    </row>
    <row r="78" spans="1:21" ht="15" hidden="1" customHeight="1" x14ac:dyDescent="0.25">
      <c r="B78" s="97"/>
      <c r="D78" s="13"/>
      <c r="E78" s="128"/>
      <c r="F78" s="10"/>
      <c r="G78" s="12">
        <v>0</v>
      </c>
      <c r="H78" s="111"/>
      <c r="L78" s="24"/>
      <c r="M78" s="30"/>
      <c r="N78" s="24"/>
      <c r="O78" s="24"/>
      <c r="P78" s="24"/>
      <c r="Q78" s="24"/>
      <c r="R78" s="24"/>
      <c r="S78" s="24"/>
      <c r="T78" s="24"/>
      <c r="U78" s="23"/>
    </row>
    <row r="79" spans="1:21" ht="15" hidden="1" customHeight="1" x14ac:dyDescent="0.25">
      <c r="B79" s="98"/>
      <c r="D79" s="13"/>
      <c r="E79" s="128"/>
      <c r="F79" s="10"/>
      <c r="G79" s="12">
        <v>0</v>
      </c>
      <c r="H79" s="111"/>
      <c r="L79" s="24"/>
      <c r="M79" s="30"/>
      <c r="N79" s="24"/>
      <c r="O79" s="24"/>
      <c r="P79" s="24"/>
      <c r="Q79" s="24"/>
      <c r="R79" s="24"/>
      <c r="S79" s="24"/>
      <c r="T79" s="24"/>
      <c r="U79" s="23"/>
    </row>
    <row r="80" spans="1:21" x14ac:dyDescent="0.25">
      <c r="A80" s="71" t="s">
        <v>55</v>
      </c>
      <c r="B80" s="77" t="s">
        <v>52</v>
      </c>
      <c r="C80" s="43" t="s">
        <v>53</v>
      </c>
      <c r="D80" s="69" t="s">
        <v>46</v>
      </c>
      <c r="E80" s="120">
        <v>2019</v>
      </c>
      <c r="F80" s="2" t="s">
        <v>17</v>
      </c>
      <c r="G80" s="113">
        <f>G81+G82+G83</f>
        <v>26.22889</v>
      </c>
      <c r="H80" s="111"/>
      <c r="L80" s="24"/>
      <c r="M80" s="30"/>
      <c r="N80" s="24"/>
      <c r="O80" s="24"/>
      <c r="P80" s="24"/>
      <c r="Q80" s="24"/>
      <c r="R80" s="24"/>
      <c r="S80" s="24"/>
      <c r="T80" s="24"/>
      <c r="U80" s="23"/>
    </row>
    <row r="81" spans="1:21" x14ac:dyDescent="0.25">
      <c r="A81" s="71"/>
      <c r="B81" s="77"/>
      <c r="C81" s="52"/>
      <c r="D81" s="70"/>
      <c r="E81" s="123"/>
      <c r="F81" s="5" t="s">
        <v>22</v>
      </c>
      <c r="G81" s="113">
        <v>0</v>
      </c>
      <c r="H81" s="111"/>
      <c r="L81" s="24"/>
      <c r="M81" s="30"/>
      <c r="N81" s="24"/>
      <c r="O81" s="24"/>
      <c r="P81" s="24"/>
      <c r="Q81" s="24"/>
      <c r="R81" s="24"/>
      <c r="S81" s="24"/>
      <c r="T81" s="24"/>
      <c r="U81" s="23"/>
    </row>
    <row r="82" spans="1:21" x14ac:dyDescent="0.25">
      <c r="A82" s="71"/>
      <c r="B82" s="77"/>
      <c r="C82" s="52"/>
      <c r="D82" s="70"/>
      <c r="E82" s="123"/>
      <c r="F82" s="3" t="s">
        <v>11</v>
      </c>
      <c r="G82" s="113">
        <v>23.606000000000002</v>
      </c>
      <c r="H82" s="111"/>
      <c r="L82" s="24"/>
      <c r="M82" s="30"/>
      <c r="N82" s="24"/>
      <c r="O82" s="24"/>
      <c r="P82" s="24"/>
      <c r="Q82" s="24"/>
      <c r="R82" s="24"/>
      <c r="S82" s="24"/>
      <c r="T82" s="24"/>
      <c r="U82" s="23"/>
    </row>
    <row r="83" spans="1:21" x14ac:dyDescent="0.25">
      <c r="A83" s="71"/>
      <c r="B83" s="77"/>
      <c r="C83" s="44"/>
      <c r="D83" s="78"/>
      <c r="E83" s="124"/>
      <c r="F83" s="3" t="s">
        <v>12</v>
      </c>
      <c r="G83" s="113">
        <v>2.6228899999999999</v>
      </c>
      <c r="H83" s="111"/>
      <c r="L83" s="24"/>
      <c r="M83" s="24"/>
      <c r="N83" s="24"/>
      <c r="O83" s="24"/>
      <c r="P83" s="24"/>
      <c r="Q83" s="24"/>
      <c r="R83" s="24"/>
      <c r="S83" s="24"/>
      <c r="T83" s="24"/>
      <c r="U83" s="23"/>
    </row>
    <row r="84" spans="1:21" x14ac:dyDescent="0.25">
      <c r="A84" s="66" t="s">
        <v>56</v>
      </c>
      <c r="B84" s="51" t="s">
        <v>58</v>
      </c>
      <c r="C84" s="43" t="s">
        <v>25</v>
      </c>
      <c r="D84" s="69" t="s">
        <v>62</v>
      </c>
      <c r="E84" s="43" t="s">
        <v>108</v>
      </c>
      <c r="F84" s="2" t="s">
        <v>17</v>
      </c>
      <c r="G84" s="117">
        <f>G85+G86+G87</f>
        <v>112.47559</v>
      </c>
      <c r="H84" s="112"/>
      <c r="L84" s="24"/>
      <c r="M84" s="24"/>
      <c r="N84" s="24"/>
      <c r="O84" s="24"/>
      <c r="P84" s="24"/>
      <c r="Q84" s="24"/>
      <c r="R84" s="24"/>
      <c r="S84" s="24"/>
      <c r="T84" s="24"/>
      <c r="U84" s="23"/>
    </row>
    <row r="85" spans="1:21" x14ac:dyDescent="0.25">
      <c r="A85" s="67"/>
      <c r="B85" s="51"/>
      <c r="C85" s="52"/>
      <c r="D85" s="70"/>
      <c r="E85" s="52"/>
      <c r="F85" s="5" t="s">
        <v>22</v>
      </c>
      <c r="G85" s="117">
        <v>0</v>
      </c>
      <c r="H85" s="112"/>
      <c r="L85" s="24"/>
      <c r="M85" s="24"/>
      <c r="N85" s="24"/>
      <c r="O85" s="24"/>
      <c r="P85" s="24"/>
      <c r="Q85" s="24"/>
      <c r="R85" s="24"/>
      <c r="S85" s="24"/>
      <c r="T85" s="24"/>
      <c r="U85" s="23"/>
    </row>
    <row r="86" spans="1:21" x14ac:dyDescent="0.25">
      <c r="A86" s="67"/>
      <c r="B86" s="51"/>
      <c r="C86" s="52"/>
      <c r="D86" s="70"/>
      <c r="E86" s="52"/>
      <c r="F86" s="3" t="s">
        <v>11</v>
      </c>
      <c r="G86" s="117">
        <f>G97+G101+G105</f>
        <v>47.143029999999996</v>
      </c>
      <c r="H86" s="112"/>
      <c r="L86" s="24"/>
      <c r="M86" s="24"/>
      <c r="N86" s="24"/>
      <c r="O86" s="24"/>
      <c r="P86" s="24"/>
      <c r="Q86" s="24"/>
      <c r="R86" s="24"/>
      <c r="S86" s="24"/>
      <c r="T86" s="24"/>
      <c r="U86" s="23"/>
    </row>
    <row r="87" spans="1:21" ht="14.25" customHeight="1" x14ac:dyDescent="0.25">
      <c r="A87" s="68"/>
      <c r="B87" s="51"/>
      <c r="C87" s="44"/>
      <c r="D87" s="78"/>
      <c r="E87" s="44"/>
      <c r="F87" s="3" t="s">
        <v>12</v>
      </c>
      <c r="G87" s="117">
        <f>G98+G102+G106</f>
        <v>65.332560000000001</v>
      </c>
      <c r="H87" s="112"/>
      <c r="L87" s="24"/>
      <c r="M87" s="24"/>
      <c r="N87" s="24"/>
      <c r="O87" s="24"/>
      <c r="P87" s="24"/>
      <c r="Q87" s="24"/>
      <c r="R87" s="24"/>
      <c r="S87" s="24"/>
      <c r="T87" s="24"/>
      <c r="U87" s="23"/>
    </row>
    <row r="88" spans="1:21" ht="15" hidden="1" customHeight="1" x14ac:dyDescent="0.25">
      <c r="A88" s="71" t="s">
        <v>36</v>
      </c>
      <c r="B88" s="51"/>
      <c r="C88" s="43" t="s">
        <v>37</v>
      </c>
      <c r="D88" s="69">
        <v>28</v>
      </c>
      <c r="E88" s="43">
        <v>2019</v>
      </c>
      <c r="F88" s="2" t="s">
        <v>17</v>
      </c>
      <c r="G88" s="4">
        <v>2520</v>
      </c>
      <c r="H88" s="112"/>
      <c r="L88" s="24"/>
      <c r="M88" s="24"/>
      <c r="N88" s="24"/>
      <c r="O88" s="24"/>
      <c r="P88" s="24"/>
      <c r="Q88" s="24"/>
      <c r="R88" s="24"/>
      <c r="S88" s="24"/>
      <c r="T88" s="24"/>
      <c r="U88" s="23"/>
    </row>
    <row r="89" spans="1:21" ht="15" hidden="1" customHeight="1" x14ac:dyDescent="0.25">
      <c r="A89" s="71"/>
      <c r="B89" s="51"/>
      <c r="C89" s="52"/>
      <c r="D89" s="70"/>
      <c r="E89" s="52"/>
      <c r="F89" s="5" t="s">
        <v>22</v>
      </c>
      <c r="G89" s="4">
        <v>0</v>
      </c>
      <c r="H89" s="112"/>
      <c r="L89" s="24"/>
      <c r="M89" s="24"/>
      <c r="N89" s="24"/>
      <c r="O89" s="24"/>
      <c r="P89" s="24"/>
      <c r="Q89" s="24"/>
      <c r="R89" s="24"/>
      <c r="S89" s="24"/>
      <c r="T89" s="24"/>
      <c r="U89" s="23"/>
    </row>
    <row r="90" spans="1:21" ht="15" hidden="1" customHeight="1" x14ac:dyDescent="0.25">
      <c r="B90" s="97"/>
      <c r="D90" s="13"/>
      <c r="F90" s="10"/>
      <c r="G90" s="4">
        <v>2268</v>
      </c>
      <c r="H90" s="112"/>
      <c r="L90" s="24"/>
      <c r="M90" s="24"/>
      <c r="N90" s="24"/>
      <c r="O90" s="24"/>
      <c r="P90" s="24"/>
      <c r="Q90" s="24"/>
      <c r="R90" s="24"/>
      <c r="S90" s="24"/>
      <c r="T90" s="24"/>
      <c r="U90" s="23"/>
    </row>
    <row r="91" spans="1:21" ht="15" hidden="1" customHeight="1" x14ac:dyDescent="0.25">
      <c r="B91" s="97"/>
      <c r="D91" s="13"/>
      <c r="F91" s="10"/>
      <c r="G91" s="4">
        <v>252</v>
      </c>
      <c r="H91" s="112"/>
      <c r="L91" s="24"/>
      <c r="M91" s="24"/>
      <c r="N91" s="24"/>
      <c r="O91" s="24"/>
      <c r="P91" s="24"/>
      <c r="Q91" s="24"/>
      <c r="R91" s="24"/>
      <c r="S91" s="24"/>
      <c r="T91" s="24"/>
      <c r="U91" s="23"/>
    </row>
    <row r="92" spans="1:21" ht="15" hidden="1" customHeight="1" x14ac:dyDescent="0.25">
      <c r="B92" s="97"/>
      <c r="D92" s="13"/>
      <c r="F92" s="10"/>
      <c r="G92" s="4">
        <v>0</v>
      </c>
      <c r="H92" s="112"/>
      <c r="L92" s="24"/>
      <c r="M92" s="24"/>
      <c r="N92" s="24"/>
      <c r="O92" s="24"/>
      <c r="P92" s="24"/>
      <c r="Q92" s="24"/>
      <c r="R92" s="24"/>
      <c r="S92" s="24"/>
      <c r="T92" s="24"/>
      <c r="U92" s="23"/>
    </row>
    <row r="93" spans="1:21" ht="15" hidden="1" customHeight="1" x14ac:dyDescent="0.25">
      <c r="B93" s="97"/>
      <c r="D93" s="13"/>
      <c r="F93" s="10"/>
      <c r="G93" s="4">
        <v>0</v>
      </c>
      <c r="H93" s="112"/>
      <c r="L93" s="24"/>
      <c r="M93" s="24"/>
      <c r="N93" s="24"/>
      <c r="O93" s="24"/>
      <c r="P93" s="24"/>
      <c r="Q93" s="24"/>
      <c r="R93" s="24"/>
      <c r="S93" s="24"/>
      <c r="T93" s="24"/>
      <c r="U93" s="23"/>
    </row>
    <row r="94" spans="1:21" ht="15" hidden="1" customHeight="1" x14ac:dyDescent="0.25">
      <c r="B94" s="98"/>
      <c r="D94" s="13"/>
      <c r="F94" s="10"/>
      <c r="G94" s="4">
        <v>0</v>
      </c>
      <c r="H94" s="112"/>
      <c r="L94" s="24"/>
      <c r="M94" s="24"/>
      <c r="N94" s="24"/>
      <c r="O94" s="24"/>
      <c r="P94" s="24"/>
      <c r="Q94" s="24"/>
      <c r="R94" s="24"/>
      <c r="S94" s="24"/>
      <c r="T94" s="24"/>
      <c r="U94" s="23"/>
    </row>
    <row r="95" spans="1:21" x14ac:dyDescent="0.25">
      <c r="A95" s="71" t="s">
        <v>57</v>
      </c>
      <c r="B95" s="75" t="s">
        <v>61</v>
      </c>
      <c r="C95" s="43" t="s">
        <v>25</v>
      </c>
      <c r="D95" s="69" t="s">
        <v>62</v>
      </c>
      <c r="E95" s="120">
        <v>2019</v>
      </c>
      <c r="F95" s="2" t="s">
        <v>17</v>
      </c>
      <c r="G95" s="117">
        <f>G96+G97+G98</f>
        <v>100</v>
      </c>
      <c r="H95" s="112"/>
      <c r="L95" s="24"/>
      <c r="M95" s="24"/>
      <c r="N95" s="24"/>
      <c r="O95" s="24"/>
      <c r="P95" s="24"/>
      <c r="Q95" s="24"/>
      <c r="R95" s="24"/>
      <c r="S95" s="24"/>
      <c r="T95" s="24"/>
      <c r="U95" s="23"/>
    </row>
    <row r="96" spans="1:21" x14ac:dyDescent="0.25">
      <c r="A96" s="71"/>
      <c r="B96" s="75"/>
      <c r="C96" s="52"/>
      <c r="D96" s="70"/>
      <c r="E96" s="123"/>
      <c r="F96" s="5" t="s">
        <v>22</v>
      </c>
      <c r="G96" s="117">
        <v>0</v>
      </c>
      <c r="H96" s="112"/>
      <c r="L96" s="24"/>
      <c r="M96" s="24"/>
      <c r="N96" s="24"/>
      <c r="O96" s="24"/>
      <c r="P96" s="24"/>
      <c r="Q96" s="24"/>
      <c r="R96" s="24"/>
      <c r="S96" s="24"/>
      <c r="T96" s="24"/>
      <c r="U96" s="23"/>
    </row>
    <row r="97" spans="1:21" x14ac:dyDescent="0.25">
      <c r="A97" s="71"/>
      <c r="B97" s="75"/>
      <c r="C97" s="52"/>
      <c r="D97" s="70"/>
      <c r="E97" s="123"/>
      <c r="F97" s="3" t="s">
        <v>11</v>
      </c>
      <c r="G97" s="117">
        <v>35.914999999999999</v>
      </c>
      <c r="H97" s="112"/>
      <c r="L97" s="24"/>
      <c r="M97" s="24"/>
      <c r="N97" s="24"/>
      <c r="O97" s="24"/>
      <c r="P97" s="24"/>
      <c r="Q97" s="24"/>
      <c r="R97" s="24"/>
      <c r="S97" s="24"/>
      <c r="T97" s="24"/>
      <c r="U97" s="23"/>
    </row>
    <row r="98" spans="1:21" x14ac:dyDescent="0.25">
      <c r="A98" s="71"/>
      <c r="B98" s="75"/>
      <c r="C98" s="44"/>
      <c r="D98" s="78"/>
      <c r="E98" s="124"/>
      <c r="F98" s="3" t="s">
        <v>12</v>
      </c>
      <c r="G98" s="117">
        <v>64.084999999999994</v>
      </c>
      <c r="H98" s="112"/>
      <c r="L98" s="24"/>
      <c r="M98" s="24"/>
      <c r="N98" s="24"/>
      <c r="O98" s="24"/>
      <c r="P98" s="24"/>
      <c r="Q98" s="24"/>
      <c r="R98" s="24"/>
      <c r="S98" s="24"/>
      <c r="T98" s="24"/>
      <c r="U98" s="23"/>
    </row>
    <row r="99" spans="1:21" x14ac:dyDescent="0.25">
      <c r="A99" s="71" t="s">
        <v>94</v>
      </c>
      <c r="B99" s="75" t="s">
        <v>96</v>
      </c>
      <c r="C99" s="43" t="s">
        <v>53</v>
      </c>
      <c r="D99" s="69" t="s">
        <v>95</v>
      </c>
      <c r="E99" s="120">
        <v>2020</v>
      </c>
      <c r="F99" s="2" t="s">
        <v>17</v>
      </c>
      <c r="G99" s="129">
        <f>G100+G101+G102</f>
        <v>12.47559</v>
      </c>
      <c r="H99" s="112"/>
      <c r="L99" s="24"/>
      <c r="M99" s="24"/>
      <c r="N99" s="24"/>
      <c r="O99" s="24"/>
      <c r="P99" s="24"/>
      <c r="Q99" s="24"/>
      <c r="R99" s="24"/>
      <c r="S99" s="24"/>
      <c r="T99" s="24"/>
      <c r="U99" s="23"/>
    </row>
    <row r="100" spans="1:21" x14ac:dyDescent="0.25">
      <c r="A100" s="71"/>
      <c r="B100" s="75"/>
      <c r="C100" s="52"/>
      <c r="D100" s="70"/>
      <c r="E100" s="123"/>
      <c r="F100" s="5" t="s">
        <v>22</v>
      </c>
      <c r="G100" s="129">
        <v>0</v>
      </c>
      <c r="H100" s="112"/>
      <c r="L100" s="24"/>
      <c r="M100" s="24"/>
      <c r="N100" s="24"/>
      <c r="O100" s="24"/>
      <c r="P100" s="24"/>
      <c r="Q100" s="24"/>
      <c r="R100" s="24"/>
      <c r="S100" s="24"/>
      <c r="T100" s="24"/>
      <c r="U100" s="23"/>
    </row>
    <row r="101" spans="1:21" x14ac:dyDescent="0.25">
      <c r="A101" s="71"/>
      <c r="B101" s="75"/>
      <c r="C101" s="52"/>
      <c r="D101" s="70"/>
      <c r="E101" s="123"/>
      <c r="F101" s="3" t="s">
        <v>11</v>
      </c>
      <c r="G101" s="129">
        <v>11.22803</v>
      </c>
      <c r="H101" s="112"/>
      <c r="L101" s="24"/>
      <c r="M101" s="24"/>
      <c r="N101" s="24"/>
      <c r="O101" s="24"/>
      <c r="P101" s="24"/>
      <c r="Q101" s="24"/>
      <c r="R101" s="24"/>
      <c r="S101" s="24"/>
      <c r="T101" s="24"/>
      <c r="U101" s="23"/>
    </row>
    <row r="102" spans="1:21" x14ac:dyDescent="0.25">
      <c r="A102" s="71"/>
      <c r="B102" s="75"/>
      <c r="C102" s="44"/>
      <c r="D102" s="78"/>
      <c r="E102" s="124"/>
      <c r="F102" s="3" t="s">
        <v>12</v>
      </c>
      <c r="G102" s="129">
        <v>1.24756</v>
      </c>
      <c r="H102" s="112"/>
      <c r="L102" s="24"/>
      <c r="M102" s="24"/>
      <c r="N102" s="24"/>
      <c r="O102" s="24"/>
      <c r="P102" s="24"/>
      <c r="Q102" s="24"/>
      <c r="R102" s="24"/>
      <c r="S102" s="24"/>
      <c r="T102" s="24"/>
      <c r="U102" s="23"/>
    </row>
    <row r="103" spans="1:21" x14ac:dyDescent="0.25">
      <c r="A103" s="71" t="s">
        <v>100</v>
      </c>
      <c r="B103" s="75" t="s">
        <v>96</v>
      </c>
      <c r="C103" s="43" t="s">
        <v>53</v>
      </c>
      <c r="D103" s="69" t="s">
        <v>46</v>
      </c>
      <c r="E103" s="43">
        <v>2021</v>
      </c>
      <c r="F103" s="2" t="s">
        <v>17</v>
      </c>
      <c r="G103" s="129">
        <f>G104+G105+G106</f>
        <v>0</v>
      </c>
      <c r="H103" s="112"/>
      <c r="L103" s="24"/>
      <c r="M103" s="24"/>
      <c r="N103" s="24"/>
      <c r="O103" s="24"/>
      <c r="P103" s="24"/>
      <c r="Q103" s="24"/>
      <c r="R103" s="24"/>
      <c r="S103" s="24"/>
      <c r="T103" s="24"/>
      <c r="U103" s="23"/>
    </row>
    <row r="104" spans="1:21" x14ac:dyDescent="0.25">
      <c r="A104" s="71"/>
      <c r="B104" s="75"/>
      <c r="C104" s="52"/>
      <c r="D104" s="70"/>
      <c r="E104" s="52"/>
      <c r="F104" s="5" t="s">
        <v>22</v>
      </c>
      <c r="G104" s="129">
        <v>0</v>
      </c>
      <c r="H104" s="112"/>
      <c r="L104" s="24"/>
      <c r="M104" s="24"/>
      <c r="N104" s="24"/>
      <c r="O104" s="24"/>
      <c r="P104" s="24"/>
      <c r="Q104" s="24"/>
      <c r="R104" s="24"/>
      <c r="S104" s="24"/>
      <c r="T104" s="24"/>
      <c r="U104" s="23"/>
    </row>
    <row r="105" spans="1:21" x14ac:dyDescent="0.25">
      <c r="A105" s="71"/>
      <c r="B105" s="75"/>
      <c r="C105" s="52"/>
      <c r="D105" s="70"/>
      <c r="E105" s="52"/>
      <c r="F105" s="3" t="s">
        <v>11</v>
      </c>
      <c r="G105" s="129">
        <v>0</v>
      </c>
      <c r="H105" s="112"/>
      <c r="L105" s="24"/>
      <c r="M105" s="24"/>
      <c r="N105" s="24"/>
      <c r="O105" s="24"/>
      <c r="P105" s="24"/>
      <c r="Q105" s="24"/>
      <c r="R105" s="24"/>
      <c r="S105" s="24"/>
      <c r="T105" s="24"/>
      <c r="U105" s="23"/>
    </row>
    <row r="106" spans="1:21" x14ac:dyDescent="0.25">
      <c r="A106" s="71"/>
      <c r="B106" s="75"/>
      <c r="C106" s="44"/>
      <c r="D106" s="78"/>
      <c r="E106" s="44"/>
      <c r="F106" s="3" t="s">
        <v>12</v>
      </c>
      <c r="G106" s="129">
        <v>0</v>
      </c>
      <c r="H106" s="112"/>
      <c r="L106" s="24"/>
      <c r="M106" s="24"/>
      <c r="N106" s="24"/>
      <c r="O106" s="24"/>
      <c r="P106" s="24"/>
      <c r="Q106" s="24"/>
      <c r="R106" s="24"/>
      <c r="S106" s="24"/>
      <c r="T106" s="24"/>
      <c r="U106" s="23"/>
    </row>
    <row r="107" spans="1:21" x14ac:dyDescent="0.25">
      <c r="A107" s="66" t="s">
        <v>59</v>
      </c>
      <c r="B107" s="51" t="s">
        <v>63</v>
      </c>
      <c r="C107" s="43" t="s">
        <v>64</v>
      </c>
      <c r="D107" s="69" t="s">
        <v>65</v>
      </c>
      <c r="E107" s="120">
        <v>2019</v>
      </c>
      <c r="F107" s="2" t="s">
        <v>17</v>
      </c>
      <c r="G107" s="117">
        <f>G118</f>
        <v>65</v>
      </c>
      <c r="H107" s="112"/>
      <c r="L107" s="24"/>
      <c r="M107" s="24"/>
      <c r="N107" s="24"/>
      <c r="O107" s="24"/>
      <c r="P107" s="24"/>
      <c r="Q107" s="24"/>
      <c r="R107" s="24"/>
      <c r="S107" s="24"/>
      <c r="T107" s="24"/>
      <c r="U107" s="23"/>
    </row>
    <row r="108" spans="1:21" x14ac:dyDescent="0.25">
      <c r="A108" s="67"/>
      <c r="B108" s="51"/>
      <c r="C108" s="52"/>
      <c r="D108" s="70"/>
      <c r="E108" s="123"/>
      <c r="F108" s="5" t="s">
        <v>22</v>
      </c>
      <c r="G108" s="117">
        <f>G119</f>
        <v>0</v>
      </c>
      <c r="H108" s="112"/>
      <c r="L108" s="24"/>
      <c r="M108" s="24"/>
      <c r="N108" s="24"/>
      <c r="O108" s="24"/>
      <c r="P108" s="24"/>
      <c r="Q108" s="24"/>
      <c r="R108" s="24"/>
      <c r="S108" s="24"/>
      <c r="T108" s="24"/>
      <c r="U108" s="23"/>
    </row>
    <row r="109" spans="1:21" x14ac:dyDescent="0.25">
      <c r="A109" s="67"/>
      <c r="B109" s="51"/>
      <c r="C109" s="52"/>
      <c r="D109" s="70"/>
      <c r="E109" s="123"/>
      <c r="F109" s="3" t="s">
        <v>11</v>
      </c>
      <c r="G109" s="117">
        <f>G120</f>
        <v>21.141999999999999</v>
      </c>
      <c r="H109" s="112"/>
      <c r="L109" s="23"/>
      <c r="M109" s="23"/>
      <c r="N109" s="23"/>
      <c r="O109" s="23"/>
      <c r="P109" s="23"/>
      <c r="Q109" s="23"/>
      <c r="R109" s="23"/>
      <c r="S109" s="23"/>
      <c r="T109" s="23"/>
      <c r="U109" s="23"/>
    </row>
    <row r="110" spans="1:21" ht="14.25" customHeight="1" x14ac:dyDescent="0.25">
      <c r="A110" s="68"/>
      <c r="B110" s="51"/>
      <c r="C110" s="44"/>
      <c r="D110" s="78"/>
      <c r="E110" s="124"/>
      <c r="F110" s="3" t="s">
        <v>12</v>
      </c>
      <c r="G110" s="117">
        <f>G121</f>
        <v>43.857999999999997</v>
      </c>
      <c r="H110" s="112"/>
      <c r="L110" s="23"/>
      <c r="M110" s="23"/>
      <c r="N110" s="23"/>
      <c r="O110" s="23"/>
      <c r="P110" s="23"/>
      <c r="Q110" s="23"/>
      <c r="R110" s="23"/>
      <c r="S110" s="23"/>
      <c r="T110" s="23"/>
      <c r="U110" s="23"/>
    </row>
    <row r="111" spans="1:21" ht="15" hidden="1" customHeight="1" x14ac:dyDescent="0.25">
      <c r="A111" s="71" t="s">
        <v>36</v>
      </c>
      <c r="B111" s="51"/>
      <c r="C111" s="43" t="s">
        <v>37</v>
      </c>
      <c r="D111" s="69">
        <v>28</v>
      </c>
      <c r="E111" s="120">
        <v>2019</v>
      </c>
      <c r="F111" s="2" t="s">
        <v>17</v>
      </c>
      <c r="G111" s="4">
        <v>2520</v>
      </c>
      <c r="H111" s="112"/>
      <c r="L111" s="23"/>
      <c r="M111" s="23"/>
      <c r="N111" s="23"/>
      <c r="O111" s="23"/>
      <c r="P111" s="23"/>
      <c r="Q111" s="23"/>
      <c r="R111" s="23"/>
      <c r="S111" s="23"/>
      <c r="T111" s="23"/>
      <c r="U111" s="23"/>
    </row>
    <row r="112" spans="1:21" ht="15" hidden="1" customHeight="1" x14ac:dyDescent="0.25">
      <c r="A112" s="71"/>
      <c r="B112" s="51"/>
      <c r="C112" s="52"/>
      <c r="D112" s="70"/>
      <c r="E112" s="123"/>
      <c r="F112" s="5" t="s">
        <v>22</v>
      </c>
      <c r="G112" s="4">
        <v>0</v>
      </c>
      <c r="H112" s="112"/>
      <c r="L112" s="23"/>
      <c r="M112" s="23"/>
      <c r="N112" s="23"/>
      <c r="O112" s="23"/>
      <c r="P112" s="23"/>
      <c r="Q112" s="23"/>
      <c r="R112" s="23"/>
      <c r="S112" s="23"/>
      <c r="T112" s="23"/>
      <c r="U112" s="23"/>
    </row>
    <row r="113" spans="1:21" ht="15" hidden="1" customHeight="1" x14ac:dyDescent="0.25">
      <c r="B113" s="97"/>
      <c r="D113" s="13"/>
      <c r="E113" s="128"/>
      <c r="F113" s="10"/>
      <c r="G113" s="4">
        <v>2268</v>
      </c>
      <c r="H113" s="112"/>
      <c r="L113" s="23"/>
      <c r="M113" s="23"/>
      <c r="N113" s="23"/>
      <c r="O113" s="23"/>
      <c r="P113" s="23"/>
      <c r="Q113" s="23"/>
      <c r="R113" s="23"/>
      <c r="S113" s="23"/>
      <c r="T113" s="23"/>
      <c r="U113" s="23"/>
    </row>
    <row r="114" spans="1:21" ht="15" hidden="1" customHeight="1" x14ac:dyDescent="0.25">
      <c r="B114" s="97"/>
      <c r="D114" s="13"/>
      <c r="E114" s="128"/>
      <c r="F114" s="10"/>
      <c r="G114" s="4">
        <v>252</v>
      </c>
      <c r="H114" s="112"/>
      <c r="L114" s="23"/>
      <c r="M114" s="23"/>
      <c r="N114" s="23"/>
      <c r="O114" s="23"/>
      <c r="P114" s="23"/>
      <c r="Q114" s="23"/>
      <c r="R114" s="23"/>
      <c r="S114" s="23"/>
      <c r="T114" s="23"/>
      <c r="U114" s="23"/>
    </row>
    <row r="115" spans="1:21" ht="15" hidden="1" customHeight="1" x14ac:dyDescent="0.25">
      <c r="B115" s="97"/>
      <c r="D115" s="13"/>
      <c r="E115" s="128"/>
      <c r="F115" s="10"/>
      <c r="G115" s="4">
        <v>0</v>
      </c>
      <c r="H115" s="112"/>
      <c r="L115" s="23"/>
      <c r="M115" s="23"/>
      <c r="N115" s="23"/>
      <c r="O115" s="23"/>
      <c r="P115" s="23"/>
      <c r="Q115" s="23"/>
      <c r="R115" s="23"/>
      <c r="S115" s="23"/>
      <c r="T115" s="23"/>
      <c r="U115" s="23"/>
    </row>
    <row r="116" spans="1:21" ht="15" hidden="1" customHeight="1" x14ac:dyDescent="0.25">
      <c r="B116" s="97"/>
      <c r="D116" s="13"/>
      <c r="E116" s="128"/>
      <c r="F116" s="10"/>
      <c r="G116" s="4">
        <v>0</v>
      </c>
      <c r="H116" s="112"/>
      <c r="L116" s="23"/>
      <c r="M116" s="23"/>
      <c r="N116" s="23"/>
      <c r="O116" s="23"/>
      <c r="P116" s="23"/>
      <c r="Q116" s="23"/>
      <c r="R116" s="23"/>
      <c r="S116" s="23"/>
      <c r="T116" s="23"/>
      <c r="U116" s="23"/>
    </row>
    <row r="117" spans="1:21" ht="15" hidden="1" customHeight="1" x14ac:dyDescent="0.25">
      <c r="B117" s="98"/>
      <c r="D117" s="13"/>
      <c r="E117" s="128"/>
      <c r="F117" s="10"/>
      <c r="G117" s="4">
        <v>0</v>
      </c>
      <c r="H117" s="112"/>
      <c r="L117" s="23"/>
      <c r="M117" s="23"/>
      <c r="N117" s="23"/>
      <c r="O117" s="23"/>
      <c r="P117" s="23"/>
      <c r="Q117" s="23"/>
      <c r="R117" s="23"/>
      <c r="S117" s="23"/>
      <c r="T117" s="23"/>
      <c r="U117" s="23"/>
    </row>
    <row r="118" spans="1:21" x14ac:dyDescent="0.25">
      <c r="A118" s="56" t="s">
        <v>60</v>
      </c>
      <c r="B118" s="99" t="s">
        <v>86</v>
      </c>
      <c r="C118" s="43" t="s">
        <v>64</v>
      </c>
      <c r="D118" s="69" t="s">
        <v>65</v>
      </c>
      <c r="E118" s="120">
        <v>2019</v>
      </c>
      <c r="F118" s="2" t="s">
        <v>17</v>
      </c>
      <c r="G118" s="117">
        <f>G119+G120+G121</f>
        <v>65</v>
      </c>
      <c r="H118" s="112"/>
      <c r="L118" s="23"/>
      <c r="M118" s="23"/>
      <c r="N118" s="23"/>
      <c r="O118" s="23"/>
      <c r="P118" s="23"/>
      <c r="Q118" s="23"/>
      <c r="R118" s="23"/>
      <c r="S118" s="23"/>
      <c r="T118" s="23"/>
      <c r="U118" s="23"/>
    </row>
    <row r="119" spans="1:21" x14ac:dyDescent="0.25">
      <c r="A119" s="57"/>
      <c r="B119" s="100"/>
      <c r="C119" s="52"/>
      <c r="D119" s="70"/>
      <c r="E119" s="123"/>
      <c r="F119" s="5" t="s">
        <v>22</v>
      </c>
      <c r="G119" s="117">
        <v>0</v>
      </c>
      <c r="H119" s="112"/>
      <c r="L119" s="23"/>
      <c r="M119" s="23"/>
      <c r="N119" s="23"/>
      <c r="O119" s="23"/>
      <c r="P119" s="23"/>
      <c r="Q119" s="23"/>
      <c r="R119" s="23"/>
      <c r="S119" s="23"/>
      <c r="T119" s="23"/>
      <c r="U119" s="23"/>
    </row>
    <row r="120" spans="1:21" x14ac:dyDescent="0.25">
      <c r="A120" s="57"/>
      <c r="B120" s="100"/>
      <c r="C120" s="52"/>
      <c r="D120" s="70"/>
      <c r="E120" s="123"/>
      <c r="F120" s="3" t="s">
        <v>11</v>
      </c>
      <c r="G120" s="117">
        <v>21.141999999999999</v>
      </c>
      <c r="H120" s="112"/>
      <c r="L120" s="23"/>
      <c r="M120" s="23"/>
      <c r="N120" s="23"/>
      <c r="O120" s="23"/>
      <c r="P120" s="23"/>
      <c r="Q120" s="23"/>
      <c r="R120" s="23"/>
      <c r="S120" s="23"/>
      <c r="T120" s="23"/>
      <c r="U120" s="23"/>
    </row>
    <row r="121" spans="1:21" x14ac:dyDescent="0.25">
      <c r="A121" s="58"/>
      <c r="B121" s="101"/>
      <c r="C121" s="44"/>
      <c r="D121" s="78"/>
      <c r="E121" s="124"/>
      <c r="F121" s="3" t="s">
        <v>12</v>
      </c>
      <c r="G121" s="117">
        <v>43.857999999999997</v>
      </c>
      <c r="H121" s="112"/>
      <c r="L121" s="23"/>
      <c r="M121" s="23"/>
      <c r="N121" s="23"/>
      <c r="O121" s="23"/>
      <c r="P121" s="23"/>
      <c r="Q121" s="23"/>
      <c r="R121" s="23"/>
      <c r="S121" s="23"/>
      <c r="T121" s="23"/>
      <c r="U121" s="23"/>
    </row>
    <row r="122" spans="1:21" ht="15" customHeight="1" x14ac:dyDescent="0.25">
      <c r="A122" s="66" t="s">
        <v>87</v>
      </c>
      <c r="B122" s="48" t="s">
        <v>89</v>
      </c>
      <c r="C122" s="43" t="s">
        <v>25</v>
      </c>
      <c r="D122" s="53"/>
      <c r="E122" s="120">
        <v>2019</v>
      </c>
      <c r="F122" s="2" t="s">
        <v>17</v>
      </c>
      <c r="G122" s="117">
        <v>3957.8530000000001</v>
      </c>
      <c r="H122" s="112"/>
      <c r="L122" s="23"/>
      <c r="M122" s="23"/>
      <c r="N122" s="23"/>
      <c r="O122" s="23"/>
      <c r="P122" s="23"/>
      <c r="Q122" s="23"/>
      <c r="R122" s="23"/>
      <c r="S122" s="23"/>
      <c r="T122" s="23"/>
      <c r="U122" s="23"/>
    </row>
    <row r="123" spans="1:21" ht="15" customHeight="1" x14ac:dyDescent="0.25">
      <c r="A123" s="67"/>
      <c r="B123" s="49"/>
      <c r="C123" s="52"/>
      <c r="D123" s="54"/>
      <c r="E123" s="123"/>
      <c r="F123" s="5" t="s">
        <v>22</v>
      </c>
      <c r="G123" s="117">
        <v>0</v>
      </c>
      <c r="H123" s="112"/>
      <c r="L123" s="23"/>
      <c r="M123" s="23"/>
      <c r="N123" s="23"/>
      <c r="O123" s="23"/>
      <c r="P123" s="23"/>
      <c r="Q123" s="23"/>
      <c r="R123" s="23"/>
      <c r="S123" s="23"/>
      <c r="T123" s="23"/>
      <c r="U123" s="23"/>
    </row>
    <row r="124" spans="1:21" x14ac:dyDescent="0.25">
      <c r="A124" s="67"/>
      <c r="B124" s="49"/>
      <c r="C124" s="52"/>
      <c r="D124" s="54"/>
      <c r="E124" s="123"/>
      <c r="F124" s="3" t="s">
        <v>11</v>
      </c>
      <c r="G124" s="117">
        <v>0</v>
      </c>
      <c r="H124" s="112"/>
      <c r="L124" s="23"/>
      <c r="M124" s="23"/>
      <c r="N124" s="23"/>
      <c r="O124" s="23"/>
      <c r="P124" s="23"/>
      <c r="Q124" s="23"/>
      <c r="R124" s="23"/>
      <c r="S124" s="23"/>
      <c r="T124" s="23"/>
      <c r="U124" s="23"/>
    </row>
    <row r="125" spans="1:21" x14ac:dyDescent="0.25">
      <c r="A125" s="68"/>
      <c r="B125" s="50"/>
      <c r="C125" s="44"/>
      <c r="D125" s="55"/>
      <c r="E125" s="124"/>
      <c r="F125" s="3" t="s">
        <v>12</v>
      </c>
      <c r="G125" s="117">
        <v>3957.8530000000001</v>
      </c>
      <c r="H125" s="112"/>
      <c r="L125" s="23"/>
      <c r="M125" s="23"/>
      <c r="N125" s="23"/>
      <c r="O125" s="23"/>
      <c r="P125" s="23"/>
      <c r="Q125" s="23"/>
      <c r="R125" s="23"/>
      <c r="S125" s="23"/>
      <c r="T125" s="23"/>
      <c r="U125" s="23"/>
    </row>
    <row r="126" spans="1:21" x14ac:dyDescent="0.25">
      <c r="A126" s="56" t="s">
        <v>88</v>
      </c>
      <c r="B126" s="59" t="s">
        <v>90</v>
      </c>
      <c r="C126" s="43" t="s">
        <v>25</v>
      </c>
      <c r="D126" s="53"/>
      <c r="E126" s="120">
        <v>2019</v>
      </c>
      <c r="F126" s="2" t="s">
        <v>17</v>
      </c>
      <c r="G126" s="117">
        <f>G127+G128+G129</f>
        <v>3957.8530000000001</v>
      </c>
      <c r="H126" s="112"/>
      <c r="L126" s="23"/>
      <c r="M126" s="23"/>
      <c r="N126" s="23"/>
      <c r="O126" s="23"/>
      <c r="P126" s="23"/>
      <c r="Q126" s="23"/>
      <c r="R126" s="23"/>
      <c r="S126" s="23"/>
      <c r="T126" s="23"/>
      <c r="U126" s="23"/>
    </row>
    <row r="127" spans="1:21" x14ac:dyDescent="0.25">
      <c r="A127" s="57"/>
      <c r="B127" s="60"/>
      <c r="C127" s="52"/>
      <c r="D127" s="54"/>
      <c r="E127" s="123"/>
      <c r="F127" s="5" t="s">
        <v>22</v>
      </c>
      <c r="G127" s="117">
        <v>0</v>
      </c>
      <c r="H127" s="112"/>
      <c r="L127" s="23"/>
      <c r="M127" s="23"/>
      <c r="N127" s="23"/>
      <c r="O127" s="23"/>
      <c r="P127" s="23"/>
      <c r="Q127" s="23"/>
      <c r="R127" s="23"/>
      <c r="S127" s="23"/>
      <c r="T127" s="23"/>
      <c r="U127" s="23"/>
    </row>
    <row r="128" spans="1:21" x14ac:dyDescent="0.25">
      <c r="A128" s="57"/>
      <c r="B128" s="60"/>
      <c r="C128" s="52"/>
      <c r="D128" s="54"/>
      <c r="E128" s="123"/>
      <c r="F128" s="3" t="s">
        <v>11</v>
      </c>
      <c r="G128" s="117">
        <v>0</v>
      </c>
      <c r="H128" s="112"/>
      <c r="L128" s="23"/>
      <c r="M128" s="23"/>
      <c r="N128" s="23"/>
      <c r="O128" s="23"/>
      <c r="P128" s="23"/>
      <c r="Q128" s="23"/>
      <c r="R128" s="23"/>
      <c r="S128" s="23"/>
      <c r="T128" s="23"/>
      <c r="U128" s="23"/>
    </row>
    <row r="129" spans="1:21" x14ac:dyDescent="0.25">
      <c r="A129" s="58"/>
      <c r="B129" s="61"/>
      <c r="C129" s="44"/>
      <c r="D129" s="55"/>
      <c r="E129" s="124"/>
      <c r="F129" s="3" t="s">
        <v>12</v>
      </c>
      <c r="G129" s="117">
        <v>3957.8530000000001</v>
      </c>
      <c r="H129" s="112"/>
      <c r="L129" s="23"/>
      <c r="M129" s="23"/>
      <c r="N129" s="23"/>
      <c r="O129" s="23"/>
      <c r="P129" s="23"/>
      <c r="Q129" s="23"/>
      <c r="R129" s="23"/>
      <c r="S129" s="23"/>
      <c r="T129" s="23"/>
      <c r="U129" s="23"/>
    </row>
    <row r="130" spans="1:21" x14ac:dyDescent="0.25">
      <c r="F130" s="10"/>
      <c r="G130" s="10"/>
      <c r="L130" s="23"/>
      <c r="M130" s="23"/>
      <c r="N130" s="23"/>
      <c r="O130" s="23"/>
      <c r="P130" s="23"/>
      <c r="Q130" s="23"/>
      <c r="R130" s="23"/>
      <c r="S130" s="23"/>
      <c r="T130" s="23"/>
      <c r="U130" s="23"/>
    </row>
    <row r="131" spans="1:21" x14ac:dyDescent="0.25">
      <c r="F131" s="10"/>
      <c r="G131" s="10"/>
      <c r="L131" s="23"/>
      <c r="M131" s="23"/>
      <c r="N131" s="23"/>
      <c r="O131" s="23"/>
      <c r="P131" s="23"/>
      <c r="Q131" s="23"/>
      <c r="R131" s="23"/>
      <c r="S131" s="23"/>
      <c r="T131" s="23"/>
      <c r="U131" s="23"/>
    </row>
    <row r="132" spans="1:21" x14ac:dyDescent="0.25">
      <c r="F132" s="10"/>
      <c r="G132" s="10"/>
      <c r="L132" s="23"/>
      <c r="M132" s="23"/>
      <c r="N132" s="23"/>
      <c r="O132" s="23"/>
      <c r="P132" s="23"/>
      <c r="Q132" s="23"/>
      <c r="R132" s="23"/>
      <c r="S132" s="23"/>
      <c r="T132" s="23"/>
      <c r="U132" s="23"/>
    </row>
    <row r="133" spans="1:21" x14ac:dyDescent="0.25">
      <c r="F133" s="10"/>
      <c r="G133" s="10"/>
      <c r="L133" s="23"/>
      <c r="M133" s="23"/>
      <c r="N133" s="23"/>
      <c r="O133" s="23"/>
      <c r="P133" s="23"/>
      <c r="Q133" s="23"/>
      <c r="R133" s="23"/>
      <c r="S133" s="23"/>
      <c r="T133" s="23"/>
      <c r="U133" s="23"/>
    </row>
    <row r="134" spans="1:21" x14ac:dyDescent="0.25">
      <c r="F134" s="10"/>
      <c r="G134" s="10"/>
      <c r="L134" s="23"/>
      <c r="M134" s="23"/>
      <c r="N134" s="23"/>
      <c r="O134" s="23"/>
      <c r="P134" s="23"/>
      <c r="Q134" s="23"/>
      <c r="R134" s="23"/>
      <c r="S134" s="23"/>
      <c r="T134" s="23"/>
      <c r="U134" s="23"/>
    </row>
    <row r="135" spans="1:21" x14ac:dyDescent="0.25">
      <c r="F135" s="10"/>
      <c r="G135" s="10"/>
      <c r="L135" s="23"/>
      <c r="M135" s="23"/>
      <c r="N135" s="23"/>
      <c r="O135" s="23"/>
      <c r="P135" s="23"/>
      <c r="Q135" s="23"/>
      <c r="R135" s="23"/>
      <c r="S135" s="23"/>
      <c r="T135" s="23"/>
      <c r="U135" s="23"/>
    </row>
    <row r="136" spans="1:21" x14ac:dyDescent="0.25">
      <c r="F136" s="10"/>
      <c r="G136" s="10"/>
      <c r="L136" s="23"/>
      <c r="M136" s="23"/>
      <c r="N136" s="23"/>
      <c r="O136" s="23"/>
      <c r="P136" s="23"/>
      <c r="Q136" s="23"/>
      <c r="R136" s="23"/>
      <c r="S136" s="23"/>
      <c r="T136" s="23"/>
      <c r="U136" s="23"/>
    </row>
    <row r="137" spans="1:21" x14ac:dyDescent="0.25">
      <c r="F137" s="10"/>
      <c r="G137" s="10"/>
      <c r="L137" s="23"/>
      <c r="M137" s="23"/>
      <c r="N137" s="23"/>
      <c r="O137" s="23"/>
      <c r="P137" s="23"/>
      <c r="Q137" s="23"/>
      <c r="R137" s="23"/>
      <c r="S137" s="23"/>
      <c r="T137" s="23"/>
      <c r="U137" s="23"/>
    </row>
    <row r="138" spans="1:21" x14ac:dyDescent="0.25">
      <c r="F138" s="10"/>
      <c r="G138" s="10"/>
      <c r="L138" s="23"/>
      <c r="M138" s="23"/>
      <c r="N138" s="23"/>
      <c r="O138" s="23"/>
      <c r="P138" s="23"/>
      <c r="Q138" s="23"/>
      <c r="R138" s="23"/>
      <c r="S138" s="23"/>
      <c r="T138" s="23"/>
      <c r="U138" s="23"/>
    </row>
    <row r="139" spans="1:21" x14ac:dyDescent="0.25">
      <c r="F139" s="10"/>
      <c r="G139" s="10"/>
      <c r="L139" s="23"/>
      <c r="M139" s="23"/>
      <c r="N139" s="23"/>
      <c r="O139" s="23"/>
      <c r="P139" s="23"/>
      <c r="Q139" s="23"/>
      <c r="R139" s="23"/>
      <c r="S139" s="23"/>
      <c r="T139" s="23"/>
      <c r="U139" s="23"/>
    </row>
    <row r="140" spans="1:21" x14ac:dyDescent="0.25">
      <c r="F140" s="10"/>
      <c r="G140" s="10"/>
      <c r="L140" s="23"/>
      <c r="M140" s="23"/>
      <c r="N140" s="23"/>
      <c r="O140" s="23"/>
      <c r="P140" s="23"/>
      <c r="Q140" s="23"/>
      <c r="R140" s="23"/>
      <c r="S140" s="23"/>
      <c r="T140" s="23"/>
      <c r="U140" s="23"/>
    </row>
    <row r="141" spans="1:21" x14ac:dyDescent="0.25">
      <c r="F141" s="10"/>
      <c r="G141" s="10"/>
      <c r="L141" s="23"/>
      <c r="M141" s="23"/>
      <c r="N141" s="23"/>
      <c r="O141" s="23"/>
      <c r="P141" s="23"/>
      <c r="Q141" s="23"/>
      <c r="R141" s="23"/>
      <c r="S141" s="23"/>
      <c r="T141" s="23"/>
      <c r="U141" s="23"/>
    </row>
    <row r="142" spans="1:21" x14ac:dyDescent="0.25">
      <c r="F142" s="10"/>
      <c r="G142" s="10"/>
      <c r="L142" s="23"/>
      <c r="M142" s="23"/>
      <c r="N142" s="23"/>
      <c r="O142" s="23"/>
      <c r="P142" s="23"/>
      <c r="Q142" s="23"/>
      <c r="R142" s="23"/>
      <c r="S142" s="23"/>
      <c r="T142" s="23"/>
      <c r="U142" s="23"/>
    </row>
    <row r="143" spans="1:21" x14ac:dyDescent="0.25">
      <c r="F143" s="10"/>
      <c r="G143" s="10"/>
      <c r="L143" s="23"/>
      <c r="M143" s="23"/>
      <c r="N143" s="23"/>
      <c r="O143" s="23"/>
      <c r="P143" s="23"/>
      <c r="Q143" s="23"/>
      <c r="R143" s="23"/>
      <c r="S143" s="23"/>
      <c r="T143" s="23"/>
      <c r="U143" s="23"/>
    </row>
    <row r="144" spans="1:21" x14ac:dyDescent="0.25">
      <c r="F144" s="10"/>
      <c r="G144" s="10"/>
      <c r="L144" s="23"/>
      <c r="M144" s="23"/>
      <c r="N144" s="23"/>
      <c r="O144" s="23"/>
      <c r="P144" s="23"/>
      <c r="Q144" s="23"/>
      <c r="R144" s="23"/>
      <c r="S144" s="23"/>
      <c r="T144" s="23"/>
      <c r="U144" s="23"/>
    </row>
    <row r="145" spans="6:21" x14ac:dyDescent="0.25">
      <c r="F145" s="10"/>
      <c r="G145" s="10"/>
      <c r="L145" s="23"/>
      <c r="M145" s="23"/>
      <c r="N145" s="23"/>
      <c r="O145" s="23"/>
      <c r="P145" s="23"/>
      <c r="Q145" s="23"/>
      <c r="R145" s="23"/>
      <c r="S145" s="23"/>
      <c r="T145" s="23"/>
      <c r="U145" s="23"/>
    </row>
    <row r="146" spans="6:21" x14ac:dyDescent="0.25">
      <c r="F146" s="10"/>
      <c r="G146" s="10"/>
      <c r="L146" s="23"/>
      <c r="M146" s="23"/>
      <c r="N146" s="23"/>
      <c r="O146" s="23"/>
      <c r="P146" s="23"/>
      <c r="Q146" s="23"/>
      <c r="R146" s="23"/>
      <c r="S146" s="23"/>
      <c r="T146" s="23"/>
      <c r="U146" s="23"/>
    </row>
    <row r="147" spans="6:21" x14ac:dyDescent="0.25">
      <c r="F147" s="10"/>
      <c r="G147" s="10"/>
      <c r="L147" s="23"/>
      <c r="M147" s="23"/>
      <c r="N147" s="23"/>
      <c r="O147" s="23"/>
      <c r="P147" s="23"/>
      <c r="Q147" s="23"/>
      <c r="R147" s="23"/>
      <c r="S147" s="23"/>
      <c r="T147" s="23"/>
      <c r="U147" s="23"/>
    </row>
    <row r="148" spans="6:21" x14ac:dyDescent="0.25">
      <c r="F148" s="10"/>
      <c r="G148" s="10"/>
      <c r="L148" s="23"/>
      <c r="M148" s="23"/>
      <c r="N148" s="23"/>
      <c r="O148" s="23"/>
      <c r="P148" s="23"/>
      <c r="Q148" s="23"/>
      <c r="R148" s="23"/>
      <c r="S148" s="23"/>
      <c r="T148" s="23"/>
      <c r="U148" s="23"/>
    </row>
    <row r="149" spans="6:21" x14ac:dyDescent="0.25">
      <c r="F149" s="10"/>
      <c r="G149" s="10"/>
      <c r="L149" s="23"/>
      <c r="M149" s="23"/>
      <c r="N149" s="23"/>
      <c r="O149" s="23"/>
      <c r="P149" s="23"/>
      <c r="Q149" s="23"/>
      <c r="R149" s="23"/>
      <c r="S149" s="23"/>
      <c r="T149" s="23"/>
      <c r="U149" s="23"/>
    </row>
    <row r="150" spans="6:21" x14ac:dyDescent="0.25">
      <c r="F150" s="10"/>
      <c r="G150" s="10"/>
      <c r="L150" s="23"/>
      <c r="M150" s="23"/>
      <c r="N150" s="23"/>
      <c r="O150" s="23"/>
      <c r="P150" s="23"/>
      <c r="Q150" s="23"/>
      <c r="R150" s="23"/>
      <c r="S150" s="23"/>
      <c r="T150" s="23"/>
      <c r="U150" s="23"/>
    </row>
    <row r="151" spans="6:21" x14ac:dyDescent="0.25">
      <c r="F151" s="10"/>
      <c r="G151" s="10"/>
      <c r="L151" s="23"/>
      <c r="M151" s="23"/>
      <c r="N151" s="23"/>
      <c r="O151" s="23"/>
      <c r="P151" s="23"/>
      <c r="Q151" s="23"/>
      <c r="R151" s="23"/>
      <c r="S151" s="23"/>
      <c r="T151" s="23"/>
      <c r="U151" s="23"/>
    </row>
    <row r="152" spans="6:21" x14ac:dyDescent="0.25">
      <c r="F152" s="10"/>
      <c r="G152" s="10"/>
      <c r="L152" s="23"/>
      <c r="M152" s="23"/>
      <c r="N152" s="23"/>
      <c r="O152" s="23"/>
      <c r="P152" s="23"/>
      <c r="Q152" s="23"/>
      <c r="R152" s="23"/>
      <c r="S152" s="23"/>
      <c r="T152" s="23"/>
      <c r="U152" s="23"/>
    </row>
    <row r="153" spans="6:21" x14ac:dyDescent="0.25">
      <c r="F153" s="10"/>
      <c r="G153" s="10"/>
      <c r="L153" s="23"/>
      <c r="M153" s="23"/>
      <c r="N153" s="23"/>
      <c r="O153" s="23"/>
      <c r="P153" s="23"/>
      <c r="Q153" s="23"/>
      <c r="R153" s="23"/>
      <c r="S153" s="23"/>
      <c r="T153" s="23"/>
      <c r="U153" s="23"/>
    </row>
    <row r="154" spans="6:21" x14ac:dyDescent="0.25">
      <c r="F154" s="10"/>
      <c r="G154" s="10"/>
      <c r="L154" s="23"/>
      <c r="M154" s="23"/>
      <c r="N154" s="23"/>
      <c r="O154" s="23"/>
      <c r="P154" s="23"/>
      <c r="Q154" s="23"/>
      <c r="R154" s="23"/>
      <c r="S154" s="23"/>
      <c r="T154" s="23"/>
      <c r="U154" s="23"/>
    </row>
    <row r="155" spans="6:21" x14ac:dyDescent="0.25">
      <c r="F155" s="10"/>
      <c r="G155" s="10"/>
    </row>
    <row r="156" spans="6:21" x14ac:dyDescent="0.25">
      <c r="F156" s="10"/>
      <c r="G156" s="10"/>
    </row>
    <row r="157" spans="6:21" x14ac:dyDescent="0.25">
      <c r="F157" s="10"/>
      <c r="G157" s="10"/>
    </row>
    <row r="158" spans="6:21" x14ac:dyDescent="0.25">
      <c r="F158" s="10"/>
      <c r="G158" s="10"/>
    </row>
    <row r="159" spans="6:21" x14ac:dyDescent="0.25">
      <c r="F159" s="10"/>
      <c r="G159" s="10"/>
    </row>
    <row r="160" spans="6:21" x14ac:dyDescent="0.25">
      <c r="F160" s="10"/>
      <c r="G160" s="10"/>
    </row>
  </sheetData>
  <mergeCells count="157">
    <mergeCell ref="A48:A51"/>
    <mergeCell ref="B48:B51"/>
    <mergeCell ref="C48:C51"/>
    <mergeCell ref="D48:D51"/>
    <mergeCell ref="E48:E51"/>
    <mergeCell ref="A40:A43"/>
    <mergeCell ref="B40:B43"/>
    <mergeCell ref="C40:C43"/>
    <mergeCell ref="D40:D43"/>
    <mergeCell ref="E40:E43"/>
    <mergeCell ref="A44:A47"/>
    <mergeCell ref="B44:B47"/>
    <mergeCell ref="C44:C47"/>
    <mergeCell ref="D44:D47"/>
    <mergeCell ref="E44:E47"/>
    <mergeCell ref="A107:A110"/>
    <mergeCell ref="B107:B112"/>
    <mergeCell ref="D84:D87"/>
    <mergeCell ref="E84:E87"/>
    <mergeCell ref="A88:A89"/>
    <mergeCell ref="A95:A98"/>
    <mergeCell ref="B95:B98"/>
    <mergeCell ref="C95:C98"/>
    <mergeCell ref="D95:D98"/>
    <mergeCell ref="A99:A102"/>
    <mergeCell ref="B99:B102"/>
    <mergeCell ref="C99:C102"/>
    <mergeCell ref="D99:D102"/>
    <mergeCell ref="E99:E102"/>
    <mergeCell ref="C103:C106"/>
    <mergeCell ref="D103:D106"/>
    <mergeCell ref="E103:E106"/>
    <mergeCell ref="H12:H55"/>
    <mergeCell ref="H57:H129"/>
    <mergeCell ref="A122:A125"/>
    <mergeCell ref="B113:B117"/>
    <mergeCell ref="A118:A121"/>
    <mergeCell ref="B118:B121"/>
    <mergeCell ref="C118:C121"/>
    <mergeCell ref="D118:D121"/>
    <mergeCell ref="E118:E121"/>
    <mergeCell ref="C107:C110"/>
    <mergeCell ref="D107:D110"/>
    <mergeCell ref="E107:E110"/>
    <mergeCell ref="A111:A112"/>
    <mergeCell ref="C111:C112"/>
    <mergeCell ref="D111:D112"/>
    <mergeCell ref="E111:E112"/>
    <mergeCell ref="A84:A87"/>
    <mergeCell ref="B84:B89"/>
    <mergeCell ref="C84:C87"/>
    <mergeCell ref="E95:E98"/>
    <mergeCell ref="C88:C89"/>
    <mergeCell ref="D88:D89"/>
    <mergeCell ref="E88:E89"/>
    <mergeCell ref="B90:B94"/>
    <mergeCell ref="B65:B68"/>
    <mergeCell ref="C65:C68"/>
    <mergeCell ref="E69:E72"/>
    <mergeCell ref="E61:E64"/>
    <mergeCell ref="E65:E68"/>
    <mergeCell ref="B52:B55"/>
    <mergeCell ref="C52:C55"/>
    <mergeCell ref="D52:D55"/>
    <mergeCell ref="E52:E55"/>
    <mergeCell ref="D57:D60"/>
    <mergeCell ref="E57:E60"/>
    <mergeCell ref="A11:H11"/>
    <mergeCell ref="E20:E23"/>
    <mergeCell ref="D28:D31"/>
    <mergeCell ref="B32:B35"/>
    <mergeCell ref="C36:C39"/>
    <mergeCell ref="A28:A31"/>
    <mergeCell ref="B28:B31"/>
    <mergeCell ref="A80:A83"/>
    <mergeCell ref="B80:B83"/>
    <mergeCell ref="C80:C83"/>
    <mergeCell ref="D80:D83"/>
    <mergeCell ref="D36:D39"/>
    <mergeCell ref="A36:A39"/>
    <mergeCell ref="B36:B39"/>
    <mergeCell ref="C28:C31"/>
    <mergeCell ref="C69:C72"/>
    <mergeCell ref="D69:D72"/>
    <mergeCell ref="A69:A72"/>
    <mergeCell ref="B75:B79"/>
    <mergeCell ref="D61:D64"/>
    <mergeCell ref="C73:C74"/>
    <mergeCell ref="C61:C64"/>
    <mergeCell ref="B61:B64"/>
    <mergeCell ref="A61:A64"/>
    <mergeCell ref="G1:H1"/>
    <mergeCell ref="A2:H2"/>
    <mergeCell ref="F4:F6"/>
    <mergeCell ref="G4:G6"/>
    <mergeCell ref="A7:A10"/>
    <mergeCell ref="B7:B10"/>
    <mergeCell ref="C7:C10"/>
    <mergeCell ref="E7:E10"/>
    <mergeCell ref="C4:D4"/>
    <mergeCell ref="B1:E1"/>
    <mergeCell ref="H4:H6"/>
    <mergeCell ref="C5:C6"/>
    <mergeCell ref="H7:H10"/>
    <mergeCell ref="A4:A6"/>
    <mergeCell ref="B4:B6"/>
    <mergeCell ref="D7:D10"/>
    <mergeCell ref="E4:E6"/>
    <mergeCell ref="D5:D6"/>
    <mergeCell ref="D20:D23"/>
    <mergeCell ref="E28:E31"/>
    <mergeCell ref="A20:A23"/>
    <mergeCell ref="B20:B23"/>
    <mergeCell ref="C20:C23"/>
    <mergeCell ref="E32:E35"/>
    <mergeCell ref="A32:A35"/>
    <mergeCell ref="C32:C35"/>
    <mergeCell ref="D32:D35"/>
    <mergeCell ref="A24:A27"/>
    <mergeCell ref="B24:B27"/>
    <mergeCell ref="C24:C27"/>
    <mergeCell ref="D24:D27"/>
    <mergeCell ref="E24:E27"/>
    <mergeCell ref="A12:A15"/>
    <mergeCell ref="B12:B15"/>
    <mergeCell ref="C12:C15"/>
    <mergeCell ref="E12:E15"/>
    <mergeCell ref="A16:A19"/>
    <mergeCell ref="B16:B19"/>
    <mergeCell ref="C16:C19"/>
    <mergeCell ref="D16:D19"/>
    <mergeCell ref="E16:E19"/>
    <mergeCell ref="D12:D15"/>
    <mergeCell ref="E36:E39"/>
    <mergeCell ref="B122:B125"/>
    <mergeCell ref="C122:C125"/>
    <mergeCell ref="D122:D125"/>
    <mergeCell ref="E122:E125"/>
    <mergeCell ref="A126:A129"/>
    <mergeCell ref="B126:B129"/>
    <mergeCell ref="C126:C129"/>
    <mergeCell ref="D126:D129"/>
    <mergeCell ref="E126:E129"/>
    <mergeCell ref="D65:D68"/>
    <mergeCell ref="A52:A55"/>
    <mergeCell ref="E80:E83"/>
    <mergeCell ref="A56:H56"/>
    <mergeCell ref="A57:A60"/>
    <mergeCell ref="B57:B60"/>
    <mergeCell ref="C57:C60"/>
    <mergeCell ref="D73:D74"/>
    <mergeCell ref="E73:E74"/>
    <mergeCell ref="B69:B74"/>
    <mergeCell ref="A73:A74"/>
    <mergeCell ref="A65:A68"/>
    <mergeCell ref="A103:A106"/>
    <mergeCell ref="B103:B106"/>
  </mergeCells>
  <pageMargins left="0.11811023622047245" right="0.11811023622047245" top="0.19685039370078741" bottom="0.19685039370078741" header="0.31496062992125984" footer="0.31496062992125984"/>
  <pageSetup paperSize="9" scale="5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Финанс. обесп. прил.3</vt:lpstr>
      <vt:lpstr>Мероприятия прил.4</vt:lpstr>
      <vt:lpstr>'Мероприятия прил.4'!Область_печати</vt:lpstr>
      <vt:lpstr>'Финанс. обесп. прил.3'!Область_печати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2021-07-14T05:27:58Z</dcterms:modified>
</cp:coreProperties>
</file>