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75" windowWidth="15480" windowHeight="11640" firstSheet="2" activeTab="2"/>
  </bookViews>
  <sheets>
    <sheet name="1" sheetId="1" state="hidden" r:id="rId1"/>
    <sheet name="2" sheetId="2" state="hidden" r:id="rId2"/>
    <sheet name="3" sheetId="3" r:id="rId3"/>
  </sheets>
  <definedNames>
    <definedName name="_xlnm.Print_Titles" localSheetId="0">'1'!$6:$7</definedName>
    <definedName name="_xlnm.Print_Titles" localSheetId="1">'2'!$7:$8</definedName>
    <definedName name="_xlnm.Print_Titles" localSheetId="2">'3'!$5:$6</definedName>
    <definedName name="_xlnm.Print_Area" localSheetId="0">'1'!$A$1:$J$45</definedName>
    <definedName name="_xlnm.Print_Area" localSheetId="1">'2'!$A$1:$H$26</definedName>
    <definedName name="_xlnm.Print_Area" localSheetId="2">'3'!$A$1:$I$140</definedName>
  </definedNames>
  <calcPr fullCalcOnLoad="1" fullPrecision="0"/>
</workbook>
</file>

<file path=xl/comments3.xml><?xml version="1.0" encoding="utf-8"?>
<comments xmlns="http://schemas.openxmlformats.org/spreadsheetml/2006/main">
  <authors>
    <author>Сотникова Анна Сергеевна</author>
  </authors>
  <commentList>
    <comment ref="C139" authorId="0">
      <text>
        <r>
          <rPr>
            <b/>
            <sz val="9"/>
            <rFont val="Tahoma"/>
            <family val="2"/>
          </rPr>
          <t>Сотникова Анна Сергеевна:</t>
        </r>
        <r>
          <rPr>
            <sz val="9"/>
            <rFont val="Tahoma"/>
            <family val="2"/>
          </rPr>
          <t xml:space="preserve">
ФОНД</t>
        </r>
      </text>
    </comment>
  </commentList>
</comments>
</file>

<file path=xl/sharedStrings.xml><?xml version="1.0" encoding="utf-8"?>
<sst xmlns="http://schemas.openxmlformats.org/spreadsheetml/2006/main" count="518" uniqueCount="183">
  <si>
    <t>Доля общей площади многоквартирных домов в которых проведен комплексный капитальный ремонт от общей площади многоквартирных домов требующих капитального ремонта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</si>
  <si>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РСП;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</si>
  <si>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РСП;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</si>
  <si>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РСП;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</si>
  <si>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РСП;</t>
  </si>
  <si>
    <t>4. Целевые показатели в области предоставления коммунальных услуг :</t>
  </si>
  <si>
    <t>Удельный расход тепловой энергии в многоквартирных домах (в расчете на 1 кв. метр общей площади);</t>
  </si>
  <si>
    <t>Удельный расход холодной воды в многоквартирных домах (в расчете на 1 жителя);</t>
  </si>
  <si>
    <t>Удельный расход горячей воды в многоквартирных домах (в расчете на 1 жителя);</t>
  </si>
  <si>
    <t>Удельный расход электрической энергии в многоквартирных домах (в расчете на 1 кв. метр общей площади);</t>
  </si>
  <si>
    <t>Удельный расход природного газа в многоквартирных домах с индивидуальными системами газового отопления (в расчете на 1 кв. метр общей площади);</t>
  </si>
  <si>
    <t>Удельный расход природного газа в многоквартирных домах с иными системами теплоснабжения (в расчете на 1 жителя);</t>
  </si>
  <si>
    <t>1. Планируется реализация мероприятий по устройству новых и обустройству существующих детских площадок, площадок отдыха, хозяйственных площадок. 
2. Комфортные условия для жизнедеятельности населения</t>
  </si>
  <si>
    <t xml:space="preserve"> руб.</t>
  </si>
  <si>
    <t>очередной год</t>
  </si>
  <si>
    <t>Значения показателей</t>
  </si>
  <si>
    <t>Сведения</t>
  </si>
  <si>
    <t>№
п/п</t>
  </si>
  <si>
    <t>Показатель
(индикатор)
(наименование)</t>
  </si>
  <si>
    <t>базовое значение</t>
  </si>
  <si>
    <t>текущий год (оценка)</t>
  </si>
  <si>
    <t>первый год реализации программы</t>
  </si>
  <si>
    <t>второй год реализации программы</t>
  </si>
  <si>
    <t>ГРБС</t>
  </si>
  <si>
    <t>1.1</t>
  </si>
  <si>
    <t>1.2</t>
  </si>
  <si>
    <t>2.1</t>
  </si>
  <si>
    <t>2.2</t>
  </si>
  <si>
    <t>2.3</t>
  </si>
  <si>
    <t>1.1.1</t>
  </si>
  <si>
    <t>1.1.2</t>
  </si>
  <si>
    <t>1.1.3</t>
  </si>
  <si>
    <t>1.2.1</t>
  </si>
  <si>
    <t>1.3</t>
  </si>
  <si>
    <t>Ед. изм.</t>
  </si>
  <si>
    <t>окончания реализации</t>
  </si>
  <si>
    <t>начала реализации</t>
  </si>
  <si>
    <t>Ответственный исполнитель</t>
  </si>
  <si>
    <t>Ожидаемый непосредственный результат
(краткое описание)</t>
  </si>
  <si>
    <t>Срок</t>
  </si>
  <si>
    <t>Перечень</t>
  </si>
  <si>
    <t>Связь с показателями государственной программы
 (подпрограммы)</t>
  </si>
  <si>
    <t xml:space="preserve">Код бюджетной классификации </t>
  </si>
  <si>
    <t>за счет средств внебюджетных фондов</t>
  </si>
  <si>
    <t>ЦСР *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</si>
  <si>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</si>
  <si>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</si>
  <si>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</si>
  <si>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</si>
  <si>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</si>
  <si>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>х</t>
  </si>
  <si>
    <t>за счет средств юридических лиц</t>
  </si>
  <si>
    <t>Наименование государственной программы / подпрограммы / мероприятия</t>
  </si>
  <si>
    <t>№ п/п</t>
  </si>
  <si>
    <t>Последствия нереализации КВЦП, основного мероприятия</t>
  </si>
  <si>
    <t>Всего</t>
  </si>
  <si>
    <t>Всего, в том числе без учета планируемых объемов обязательств</t>
  </si>
  <si>
    <t>за счет средств федерального бюджета**</t>
  </si>
  <si>
    <t>Доля уличной водопроводной сети, нуждающейся в замене</t>
  </si>
  <si>
    <t>Доля уличной канализационной сети, нуждающейся в замене</t>
  </si>
  <si>
    <t>Число аварий в системах водоснабжения, водоотведения и очистки сточных вод</t>
  </si>
  <si>
    <t xml:space="preserve"> Объем сточных вод, пропущенных через очистные сооружения, в общем объеме сточных вод</t>
  </si>
  <si>
    <t>Доля сточных вод, очищенных до нормативных значений, в общем объеме сточных вод, пропущенных через очистные сооружения</t>
  </si>
  <si>
    <t>%</t>
  </si>
  <si>
    <t>кол-во аварий в год на 1000 км сетей</t>
  </si>
  <si>
    <t>тыс. человек</t>
  </si>
  <si>
    <t>третий год реализации программы</t>
  </si>
  <si>
    <t>2018</t>
  </si>
  <si>
    <t xml:space="preserve">Увеличение аварийности на инженерных сетях, не стабильное обеспечение потребителей энергетическими ресурсами </t>
  </si>
  <si>
    <t>1. Нерациональное использование энергетических ресурсов (электрической  и тепловой энергии, холодной и горячей воды). 
2. Недостижение значений целевых показателей.</t>
  </si>
  <si>
    <t xml:space="preserve">1. Капитальный ремонт, замена ветхих инженерных сетей.
2. Уменьшение потерь энергетических ресурсов при их передаче (транспортировке) </t>
  </si>
  <si>
    <t>1. Увеличение аварийности на инженерных сетях, не стабильное обеспечение потребителей энергетическими ресурсами
2. Недостижение значений целевых показателей.</t>
  </si>
  <si>
    <t>1. Нерациональное использование энергетических ресурсов 
2. Увеличение аварийности на инженерных сетях, не стабильное обеспечение потребителей энергетическими ресурсами
3.Недостижение значений целевых показателей</t>
  </si>
  <si>
    <t>Доля потерь электрической, тепловой энергии и воды при ее пердаче в общем объеме переданной тепловой энергии и воды.</t>
  </si>
  <si>
    <t>Доля потерь электрической, тепловой энергии и воды при ее пердаче в общем объеме переданной тепловой энергии и воды</t>
  </si>
  <si>
    <t>1.Доля потерь электрической, тепловой энергии и воды при ее пердаче в общем объеме переданной тепловой энергии и воды.
2.Удельный расход топлива на выработку электрической энергии тепловыми электростанциями.
3.Удельный расход топлива на выработку тепловой  энергии тепловыми электростанциями</t>
  </si>
  <si>
    <t>1.Установка коллективных и индивидуальных приборов учета на отпуск коммунальных ресурсов приборов учета 
2.Уменьшение объемов потребления энергетических ресурсов (электрической  и тепловой энергии, холодной и горячей воды)</t>
  </si>
  <si>
    <t xml:space="preserve">1. Предусматривается реализация инвестиционных мероприятий,  в рамках заключенных концессионных соглашений, направленных  на реализацию программы газификации Камчатского края
2. Улучшение работы топливно-энергетического и жилищно-коммунального комплексов  </t>
  </si>
  <si>
    <t xml:space="preserve">1.Удельный  вес проб воды, отбор которых произведен из водопроводной сети, и которые не отвечают гигиеническим нормативам по санитарно-химическим показателям
2.Удельный вес проб воды, отбор которых произведен из водопроводной сети, и которые не отвечают гигиеническим нормативам по микробиологическим показателям
3.Доля уличной водопроводной сети, нуждающейся в замене
</t>
  </si>
  <si>
    <t xml:space="preserve">1.Доля уличной канализационной сети, нуждающейся в замене.
2.Доля сточных вод, очищенных до нормативных значений, в общем объеме сточных вод, пропущенных через очистные сооружения
3. Объем сточных вод, пропущенных через очистные сооружения, в общем объеме сточных вод
</t>
  </si>
  <si>
    <t>Увеличение социальной напряженности</t>
  </si>
  <si>
    <t>Общая площадь отремонтированных придомовых проездов</t>
  </si>
  <si>
    <t>Общая протяженность отремонтированных линий наружного освещения</t>
  </si>
  <si>
    <t>Количество обустроенных и восстановленных детских площадок</t>
  </si>
  <si>
    <t>2.4</t>
  </si>
  <si>
    <t>2.5</t>
  </si>
  <si>
    <t>3.1</t>
  </si>
  <si>
    <t>3.2</t>
  </si>
  <si>
    <t>3.3</t>
  </si>
  <si>
    <t>шт</t>
  </si>
  <si>
    <t xml:space="preserve">2016 год </t>
  </si>
  <si>
    <t xml:space="preserve">2017 год </t>
  </si>
  <si>
    <t>2018 год</t>
  </si>
  <si>
    <t>1.1.4</t>
  </si>
  <si>
    <t>1.2.2</t>
  </si>
  <si>
    <t>1.2.3</t>
  </si>
  <si>
    <t>1.3.1</t>
  </si>
  <si>
    <t>1.3.2</t>
  </si>
  <si>
    <t>1.3.3</t>
  </si>
  <si>
    <t>1.3.4</t>
  </si>
  <si>
    <t>1. Общие целевые показатели в области энергосбережения и повышения энергетической эффективности:</t>
  </si>
  <si>
    <t>2. Целевые показатели в области энергосбережения и повышения энергетической эффективности в государственном секторе:</t>
  </si>
  <si>
    <t>1.2.4</t>
  </si>
  <si>
    <t>1.2.5</t>
  </si>
  <si>
    <t>1.2.6</t>
  </si>
  <si>
    <t>Гкал/кв.м.</t>
  </si>
  <si>
    <t>куб.м/чел</t>
  </si>
  <si>
    <t>удельный расход электрической энергии в многоквартирных домах (в расчете на 1 кв. метр общей площади);</t>
  </si>
  <si>
    <t>кВт/кв.м.</t>
  </si>
  <si>
    <t>3. Целевые показатели в области энергосбережения и повышения энергетической эффективности в жилищном фонде:</t>
  </si>
  <si>
    <t>1.4.1</t>
  </si>
  <si>
    <t>1.4.2</t>
  </si>
  <si>
    <r>
      <t>м</t>
    </r>
    <r>
      <rPr>
        <sz val="10"/>
        <rFont val="Calibri"/>
        <family val="2"/>
      </rPr>
      <t>²</t>
    </r>
  </si>
  <si>
    <t>4.1</t>
  </si>
  <si>
    <t xml:space="preserve">% </t>
  </si>
  <si>
    <t>0</t>
  </si>
  <si>
    <t>3,0</t>
  </si>
  <si>
    <t>4.2</t>
  </si>
  <si>
    <t>Количество граждан улучшивших жилищные условия в текущем году в результате капитального ремонта многоквартирных домов на основе программы финансирования капитального ремонта многоквартирных домов</t>
  </si>
  <si>
    <t>Уменьшение доли многоквартирных домов требующих капитального ремонта</t>
  </si>
  <si>
    <t>1.4</t>
  </si>
  <si>
    <t>км</t>
  </si>
  <si>
    <t>1. Предусматривается реализация мероприятий, направленных на решение вопросов по проектированию, строительству и реконструкции объектов водопроводного хозяйства Камчатского края. 
2.Обеспечение питьевой водой нормативного качества</t>
  </si>
  <si>
    <t>3.4</t>
  </si>
  <si>
    <t>3.5</t>
  </si>
  <si>
    <t>Доля ежегодно заменяемых ветхих сетей, нуждающихся в замене, в % от их протяженности</t>
  </si>
  <si>
    <t>Доля возмещения муниципальными учреждениями предъявленной платы за коммунальные услуги</t>
  </si>
  <si>
    <t>1. Снижение количества  бесхозяйных объектов.
2. Уменьшение потерь энергетических ресурсов при их производстве и передаче (транспортировке)</t>
  </si>
  <si>
    <t>Доля объемов электрической, тепловой энергии холодной и горячей воды, расчеты за которую осуществляются с использованием приборов учета</t>
  </si>
  <si>
    <t>1. Нерациональное использование водных ресурсов 
2. Увеличение аварийности на объектах водоотведения и канализационных сетях сетях, не стабильное обеспечение потребителей питьевой водой 
3.Ухудшение качества питьевой воды.
4.Недостижение значений целевых показателей</t>
  </si>
  <si>
    <t>1. Предусматривается реализация мероприятий, направленных на решение вопросов по проектированию, строительству и реконструкции объектов канализационного хозяйства. 
2. Улучшение качества предоставления услуги по водоотведению   и улучшение экологической обстановки</t>
  </si>
  <si>
    <t>1. Нерациональное использование водных ресурсов 
2. Увеличение аварийности на объектах водоснабжения и водопроводных сетях.
3.Ухудшение качества питьевой воды.
4.Недостижение значений целевых показателей</t>
  </si>
  <si>
    <t>1.Планируется реализация мероприятий по ремонту, капитальному ремонту автомобильных дорог, дворовых территорий многоквартирных домов и проездов к ним.
2.Формирование благоприятных и комфортных условий для жизнедеятельности населения</t>
  </si>
  <si>
    <t>Улучшение внешнего облика муниципальных образований</t>
  </si>
  <si>
    <t>1. Планируется реализация мероприятий по устройству и восстановлению систем наружного освещения улиц, проездов, дворовых территорий, площадок, парковочных зон, скверов, пешеходных аллей населенных пунктов Камчатского края
2. Улучшение внешнего облика муниципальных образований</t>
  </si>
  <si>
    <t>1.Планируется реализация мероприятий по устройству парков, скверов, береговой линии бухты , благоустройство мест захоронений, ограждению объектов социальной сферы, парков, скверов. 
2. Комфортные условия для жизнедеятельности населения</t>
  </si>
  <si>
    <t>1. Доля общей площади капитально отремонтированных многоквартирных домов в общей площади многоквартирных домов построенных до 2000 года. 
2. Количество граждан улучшивших жилищные условия в текущем году в результате капитального ремонта многоквартирных домов на основе программы финансирования капитального ремонта многоквартирных домов</t>
  </si>
  <si>
    <t>не предусмотрено</t>
  </si>
  <si>
    <t xml:space="preserve">Доля получателей субсидий на оплату жилищно-коммунальных услуг </t>
  </si>
  <si>
    <t>Основное мероприятие 1.1. "Проведение мероприятий, направленных на ремонт ветхих и аварийных сетей"</t>
  </si>
  <si>
    <t>Основное мероприятие 1.2. "Мероприятия, направленные  на проведение технического учета и инвентаризации объектов топливно-энергетического и жилищно-коммунального комплексов"</t>
  </si>
  <si>
    <t>Номер и наименование  целевой программы, основного мероприятия</t>
  </si>
  <si>
    <t>Основное мероприятие 3.2.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контейнеров"</t>
  </si>
  <si>
    <t xml:space="preserve">Основное мероприятие 3.3. "Ремонт и реконструкция уличных сетей наружного освещения" </t>
  </si>
  <si>
    <t>Основное мероприятие 3.4. "Обустройство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скверов"</t>
  </si>
  <si>
    <t>Основное мероприятие 3.5. "Устройство, проектирование, восстановление детских и других придомовых площадок"</t>
  </si>
  <si>
    <t>Администрация Раздольненского сельского поселения</t>
  </si>
  <si>
    <t>1.1.3.</t>
  </si>
  <si>
    <t>Основное мероприятие 1.3. "Проведение  мероприятий по установке коллективных (общедомовых) приборов учета  в многоквартирных домах в Камчатском крае, индивидуальных приборов учета для малоимущих граждан, узлов учета тепловой энергии  на источниках тепло-, водоснабжения на отпуск коммунальных ресурсов"</t>
  </si>
  <si>
    <t>1.1.4.</t>
  </si>
  <si>
    <t>Основное мероприятие 1.4."Проведение мероприятий в рамках заключенных концессионных соглашений"</t>
  </si>
  <si>
    <t>Основное мероприятие 3.4 ."Обустройство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скверов"</t>
  </si>
  <si>
    <t>1.3.5.</t>
  </si>
  <si>
    <t>Основное мероприятие 1.4. "Проведение мероприятий в рамках заключенных концессионных соглашений"</t>
  </si>
  <si>
    <t>Подпрограмма 1 "Энергосбережение и повышение энергетической эффективности в Раздольненском сельском поселении"</t>
  </si>
  <si>
    <t>Подпрограмма  2 "Чистая вода в  Раздольненском сельском поселении"</t>
  </si>
  <si>
    <t>Подпрограмма 3 "Благоустройство территории Раздольненского сельского поселения"</t>
  </si>
  <si>
    <t>Подпрограмма 4 "Капитальный ремонт многоквартирных домов в Раздольненском сельском поселении"</t>
  </si>
  <si>
    <t>Подпрограмма 1  "Энергосбережение и повышение энергетической эффективности в Раздольненском сельском поселении"</t>
  </si>
  <si>
    <t>Основное мероприятие 2.1.  "Проведение мероприятий, направленных на реконструкцию и строительство систем водоснабжения "</t>
  </si>
  <si>
    <t>Основное мероприятие 3.1. "Капитальный ремонт и ремонт автомобильных дорог общего пользования населенных пунктов Раздольненского сельского поселения (в том числе элементов улично-дорожной сети, включая тротуары и парковки), дворовых территорий многоквартирных домов и проездов к ним"</t>
  </si>
  <si>
    <t>Основное мероприятие 1.3. "Проведение  мероприятий по установке коллективных (общедомовых) приборов учета  в многоквартирных домах в Раздольненском сельском поселении, индивидуальных приборов учета для малоимущих граждан, узлов учета тепловой энергии на источниках тепло-, водоснабжения на отпуск коммунальных ресурсов"</t>
  </si>
  <si>
    <t>Подпрограмма 2 "Чистая вода в Раздольненском сельском поселении"</t>
  </si>
  <si>
    <t>Основное мероприятие 2.2. "Проведение мероприятий, направленных на реконструкцию и строительство систем водоотведения"</t>
  </si>
  <si>
    <t>Подпрограмма 4  "Капитальный ремонт многоквартирных домов в Раздольненском сельском поселении"</t>
  </si>
  <si>
    <t>Основное мероприятие 4.1. "Капитальный ремонт многоквартирных домов в Раздольненском сельском поселении"</t>
  </si>
  <si>
    <t xml:space="preserve">Подпрограмма 2
"Чистая вода в Раздольненском сельском поселении"
</t>
  </si>
  <si>
    <t>Основное мероприятие 2.1. "Проведение мероприятий, направленных на реконструкцию и  строительство систем водоснабжения "</t>
  </si>
  <si>
    <t>Основное мероприятие 4.1."Капитальный ремонт многоквартирных домов в Раздольненском сельском поселении"</t>
  </si>
  <si>
    <t>Приложение 1 к  муниципальной программе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2016-2018 годы"</t>
  </si>
  <si>
    <t>о показателях (индикаторах) муниципальной программы и подпрограмм муниципальной программы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2016 - 2018 годы"</t>
  </si>
  <si>
    <t>Муниципальная программа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2016 - 2018 годы"</t>
  </si>
  <si>
    <t>2016</t>
  </si>
  <si>
    <t>Муниципальная программа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2016-2018 годы"</t>
  </si>
  <si>
    <t>Приложение 2 к муниципальной программе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2016-2018 годы"</t>
  </si>
  <si>
    <t xml:space="preserve"> основных мероприятий муниципальной программы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2016 -2018 годы"</t>
  </si>
  <si>
    <t>Программа "Энергоэффективность, развитие энергетики и коммунального хозяйства, обеспечение жителей Раздольненкого сельского поселения коммунальными услугами и услугами по благоустройству территории на 2016-2018 годы"</t>
  </si>
  <si>
    <t>Основное мероприятие 2.3. "Проведение технических мероприятий, направленных на решение вопросов по улучшению работы систем водоснабжения и водоотведения"</t>
  </si>
  <si>
    <t>1.1.5</t>
  </si>
  <si>
    <t>Основное мероприятие 1.5."Капитальный ремонт котельной № 1 п. Раздольный</t>
  </si>
  <si>
    <t>Финансовое обеспечение реализации муниципальной  программы Раздольненского сельского поселения "Энергоэффективность,развитие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2016-2019 годы"</t>
  </si>
  <si>
    <t>2019 год</t>
  </si>
  <si>
    <t>Приложение 1  к Постановлению №114 от 20.08.2019 в Постановление от 09.12.2015 г. № 207 "Об утверждении муниципальной программы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2016-2018 годы" (с изменениями от 13.05.2016 г. № 95, от 14.11.2016 г. № 255, от 10.05.2017 г. № 98, от 20.036.2017г. №125, №47 от 26.03.2019)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</si>
</sst>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  <numFmt numFmtId="181" formatCode="#,##0.0_р_."/>
    <numFmt numFmtId="182" formatCode="000000"/>
    <numFmt numFmtId="183" formatCode="_-* #,##0.0_р_._-;\-* #,##0.0_р_._-;_-* &quot;-&quot;??_р_._-;_-@_-"/>
    <numFmt numFmtId="184" formatCode="_-* #,##0.00000\ _₽_-;\-* #,##0.00000\ _₽_-;_-* &quot;-&quot;?????\ _₽_-;_-@_-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justify" vertical="top" wrapText="1"/>
      <protection/>
    </xf>
    <xf numFmtId="0" fontId="1" fillId="0" borderId="11" xfId="53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1" fillId="0" borderId="0" xfId="0" applyNumberFormat="1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3" applyFont="1" applyBorder="1" applyAlignment="1">
      <alignment horizontal="center" vertical="center" wrapText="1"/>
      <protection/>
    </xf>
    <xf numFmtId="172" fontId="1" fillId="0" borderId="10" xfId="53" applyNumberFormat="1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171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0" fillId="32" borderId="12" xfId="0" applyFont="1" applyFill="1" applyBorder="1" applyAlignment="1">
      <alignment vertical="top" wrapText="1"/>
    </xf>
    <xf numFmtId="3" fontId="1" fillId="32" borderId="10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vertical="top" wrapText="1"/>
    </xf>
    <xf numFmtId="171" fontId="1" fillId="32" borderId="10" xfId="0" applyNumberFormat="1" applyFont="1" applyFill="1" applyBorder="1" applyAlignment="1">
      <alignment horizontal="center" vertical="top"/>
    </xf>
    <xf numFmtId="171" fontId="10" fillId="32" borderId="10" xfId="0" applyNumberFormat="1" applyFont="1" applyFill="1" applyBorder="1" applyAlignment="1">
      <alignment horizontal="center" vertical="top"/>
    </xf>
    <xf numFmtId="171" fontId="15" fillId="32" borderId="10" xfId="0" applyNumberFormat="1" applyFont="1" applyFill="1" applyBorder="1" applyAlignment="1">
      <alignment horizontal="left" vertical="top"/>
    </xf>
    <xf numFmtId="171" fontId="15" fillId="32" borderId="10" xfId="0" applyNumberFormat="1" applyFont="1" applyFill="1" applyBorder="1" applyAlignment="1">
      <alignment horizontal="center" vertical="top"/>
    </xf>
    <xf numFmtId="171" fontId="3" fillId="32" borderId="10" xfId="0" applyNumberFormat="1" applyFont="1" applyFill="1" applyBorder="1" applyAlignment="1">
      <alignment horizontal="left" vertical="top"/>
    </xf>
    <xf numFmtId="179" fontId="3" fillId="32" borderId="10" xfId="0" applyNumberFormat="1" applyFont="1" applyFill="1" applyBorder="1" applyAlignment="1">
      <alignment horizontal="center" vertical="top"/>
    </xf>
    <xf numFmtId="171" fontId="3" fillId="32" borderId="10" xfId="0" applyNumberFormat="1" applyFont="1" applyFill="1" applyBorder="1" applyAlignment="1">
      <alignment horizontal="center" vertical="top"/>
    </xf>
    <xf numFmtId="179" fontId="15" fillId="32" borderId="10" xfId="0" applyNumberFormat="1" applyFont="1" applyFill="1" applyBorder="1" applyAlignment="1">
      <alignment horizontal="center" vertical="top"/>
    </xf>
    <xf numFmtId="172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right"/>
    </xf>
    <xf numFmtId="171" fontId="16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171" fontId="1" fillId="32" borderId="0" xfId="0" applyNumberFormat="1" applyFont="1" applyFill="1" applyAlignment="1">
      <alignment/>
    </xf>
    <xf numFmtId="49" fontId="1" fillId="32" borderId="15" xfId="0" applyNumberFormat="1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13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/>
    </xf>
    <xf numFmtId="49" fontId="1" fillId="0" borderId="19" xfId="0" applyNumberFormat="1" applyFont="1" applyFill="1" applyBorder="1" applyAlignment="1">
      <alignment horizontal="left" vertical="top"/>
    </xf>
    <xf numFmtId="49" fontId="1" fillId="0" borderId="12" xfId="0" applyNumberFormat="1" applyFont="1" applyFill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3" fillId="0" borderId="19" xfId="0" applyNumberFormat="1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1" fillId="32" borderId="13" xfId="0" applyNumberFormat="1" applyFont="1" applyFill="1" applyBorder="1" applyAlignment="1">
      <alignment horizontal="center" vertical="top" wrapText="1"/>
    </xf>
    <xf numFmtId="49" fontId="1" fillId="32" borderId="15" xfId="0" applyNumberFormat="1" applyFont="1" applyFill="1" applyBorder="1" applyAlignment="1">
      <alignment horizontal="center" vertical="top" wrapText="1"/>
    </xf>
    <xf numFmtId="49" fontId="1" fillId="32" borderId="11" xfId="0" applyNumberFormat="1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1" xfId="0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left" vertical="top" wrapText="1"/>
    </xf>
    <xf numFmtId="0" fontId="1" fillId="32" borderId="15" xfId="0" applyFont="1" applyFill="1" applyBorder="1" applyAlignment="1">
      <alignment horizontal="left" vertical="top" wrapText="1"/>
    </xf>
    <xf numFmtId="0" fontId="1" fillId="32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10" fillId="32" borderId="15" xfId="0" applyFont="1" applyFill="1" applyBorder="1" applyAlignment="1">
      <alignment vertical="top" wrapText="1"/>
    </xf>
    <xf numFmtId="0" fontId="10" fillId="32" borderId="11" xfId="0" applyFont="1" applyFill="1" applyBorder="1" applyAlignment="1">
      <alignment vertical="top" wrapText="1"/>
    </xf>
    <xf numFmtId="0" fontId="2" fillId="32" borderId="0" xfId="0" applyFont="1" applyFill="1" applyAlignment="1">
      <alignment horizont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vertical="top" wrapText="1"/>
    </xf>
    <xf numFmtId="0" fontId="10" fillId="32" borderId="10" xfId="0" applyFont="1" applyFill="1" applyBorder="1" applyAlignment="1">
      <alignment vertical="top" wrapText="1"/>
    </xf>
    <xf numFmtId="0" fontId="1" fillId="32" borderId="19" xfId="0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49"/>
  <sheetViews>
    <sheetView showGridLines="0" zoomScale="75" zoomScaleNormal="75" zoomScaleSheetLayoutView="75" workbookViewId="0" topLeftCell="A4">
      <selection activeCell="F5" sqref="F5:I5"/>
    </sheetView>
  </sheetViews>
  <sheetFormatPr defaultColWidth="9.00390625" defaultRowHeight="12.75"/>
  <cols>
    <col min="1" max="1" width="7.00390625" style="55" customWidth="1"/>
    <col min="2" max="2" width="33.75390625" style="1" customWidth="1"/>
    <col min="3" max="3" width="9.125" style="1" customWidth="1"/>
    <col min="4" max="6" width="12.75390625" style="1" customWidth="1"/>
    <col min="7" max="7" width="12.75390625" style="1" hidden="1" customWidth="1"/>
    <col min="8" max="10" width="12.75390625" style="1" customWidth="1"/>
    <col min="11" max="16384" width="9.125" style="1" customWidth="1"/>
  </cols>
  <sheetData>
    <row r="1" spans="1:10" s="2" customFormat="1" ht="20.25" customHeight="1">
      <c r="A1" s="53"/>
      <c r="B1" s="5"/>
      <c r="C1" s="5"/>
      <c r="D1" s="5"/>
      <c r="E1" s="5"/>
      <c r="F1" s="5"/>
      <c r="G1" s="98" t="s">
        <v>169</v>
      </c>
      <c r="H1" s="98"/>
      <c r="I1" s="98"/>
      <c r="J1" s="98"/>
    </row>
    <row r="2" spans="1:10" ht="72" customHeight="1">
      <c r="A2" s="53"/>
      <c r="B2" s="5"/>
      <c r="C2" s="5"/>
      <c r="D2" s="5"/>
      <c r="E2" s="5"/>
      <c r="F2" s="5"/>
      <c r="G2" s="98"/>
      <c r="H2" s="98"/>
      <c r="I2" s="98"/>
      <c r="J2" s="98"/>
    </row>
    <row r="3" spans="1:10" ht="18.75">
      <c r="A3" s="100" t="s">
        <v>16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64.5" customHeight="1">
      <c r="A4" s="102" t="s">
        <v>170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3" customHeight="1">
      <c r="A5" s="54"/>
      <c r="B5" s="4"/>
      <c r="C5" s="4"/>
      <c r="D5" s="4"/>
      <c r="E5" s="4"/>
      <c r="F5" s="4"/>
      <c r="G5" s="4"/>
      <c r="H5" s="4"/>
      <c r="I5" s="4"/>
      <c r="J5" s="4"/>
    </row>
    <row r="6" spans="1:10" s="3" customFormat="1" ht="15.75">
      <c r="A6" s="103" t="s">
        <v>17</v>
      </c>
      <c r="B6" s="104" t="s">
        <v>18</v>
      </c>
      <c r="C6" s="104" t="s">
        <v>34</v>
      </c>
      <c r="D6" s="101" t="s">
        <v>15</v>
      </c>
      <c r="E6" s="101"/>
      <c r="F6" s="101"/>
      <c r="G6" s="101"/>
      <c r="H6" s="101"/>
      <c r="I6" s="101"/>
      <c r="J6" s="101"/>
    </row>
    <row r="7" spans="1:10" s="3" customFormat="1" ht="52.5" customHeight="1">
      <c r="A7" s="103"/>
      <c r="B7" s="104"/>
      <c r="C7" s="104"/>
      <c r="D7" s="61" t="s">
        <v>19</v>
      </c>
      <c r="E7" s="61" t="s">
        <v>20</v>
      </c>
      <c r="F7" s="61" t="s">
        <v>14</v>
      </c>
      <c r="G7" s="61" t="s">
        <v>21</v>
      </c>
      <c r="H7" s="61" t="s">
        <v>21</v>
      </c>
      <c r="I7" s="61" t="s">
        <v>22</v>
      </c>
      <c r="J7" s="63" t="s">
        <v>66</v>
      </c>
    </row>
    <row r="8" spans="1:10" s="3" customFormat="1" ht="15.75">
      <c r="A8" s="64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15</v>
      </c>
      <c r="H8" s="62">
        <v>7</v>
      </c>
      <c r="I8" s="62">
        <v>8</v>
      </c>
      <c r="J8" s="62">
        <v>9</v>
      </c>
    </row>
    <row r="9" spans="1:10" s="3" customFormat="1" ht="7.5" customHeight="1">
      <c r="A9" s="109"/>
      <c r="B9" s="110"/>
      <c r="C9" s="110"/>
      <c r="D9" s="110"/>
      <c r="E9" s="110"/>
      <c r="F9" s="110"/>
      <c r="G9" s="110"/>
      <c r="H9" s="110"/>
      <c r="I9" s="110"/>
      <c r="J9" s="110"/>
    </row>
    <row r="10" spans="1:10" s="3" customFormat="1" ht="48.75" customHeight="1">
      <c r="A10" s="111" t="s">
        <v>171</v>
      </c>
      <c r="B10" s="112"/>
      <c r="C10" s="112"/>
      <c r="D10" s="112"/>
      <c r="E10" s="112"/>
      <c r="F10" s="112"/>
      <c r="G10" s="112"/>
      <c r="H10" s="112"/>
      <c r="I10" s="112"/>
      <c r="J10" s="113"/>
    </row>
    <row r="11" spans="1:10" s="3" customFormat="1" ht="52.5" customHeight="1">
      <c r="A11" s="56">
        <v>1</v>
      </c>
      <c r="B11" s="52" t="s">
        <v>125</v>
      </c>
      <c r="C11" s="57" t="s">
        <v>63</v>
      </c>
      <c r="D11" s="57">
        <v>6.8</v>
      </c>
      <c r="E11" s="57">
        <v>6.8</v>
      </c>
      <c r="F11" s="57">
        <v>12.4</v>
      </c>
      <c r="G11" s="57">
        <v>12.4</v>
      </c>
      <c r="H11" s="57">
        <v>6.8</v>
      </c>
      <c r="I11" s="57">
        <v>6.8</v>
      </c>
      <c r="J11" s="57">
        <v>6.8</v>
      </c>
    </row>
    <row r="12" spans="1:10" s="3" customFormat="1" ht="15.75">
      <c r="A12" s="111" t="s">
        <v>154</v>
      </c>
      <c r="B12" s="112"/>
      <c r="C12" s="112"/>
      <c r="D12" s="112"/>
      <c r="E12" s="112"/>
      <c r="F12" s="112"/>
      <c r="G12" s="112"/>
      <c r="H12" s="112"/>
      <c r="I12" s="112"/>
      <c r="J12" s="113"/>
    </row>
    <row r="13" spans="1:12" s="3" customFormat="1" ht="15">
      <c r="A13" s="117" t="s">
        <v>100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22"/>
      <c r="L13" s="22"/>
    </row>
    <row r="14" spans="1:10" s="3" customFormat="1" ht="96" customHeight="1">
      <c r="A14" s="46" t="s">
        <v>29</v>
      </c>
      <c r="B14" s="38" t="s">
        <v>1</v>
      </c>
      <c r="C14" s="21" t="s">
        <v>63</v>
      </c>
      <c r="D14" s="37">
        <v>100</v>
      </c>
      <c r="E14" s="37">
        <v>100</v>
      </c>
      <c r="F14" s="37">
        <v>100</v>
      </c>
      <c r="G14" s="37">
        <v>100</v>
      </c>
      <c r="H14" s="37">
        <v>100</v>
      </c>
      <c r="I14" s="37">
        <v>100</v>
      </c>
      <c r="J14" s="37">
        <v>100</v>
      </c>
    </row>
    <row r="15" spans="1:10" s="3" customFormat="1" ht="76.5">
      <c r="A15" s="28" t="s">
        <v>30</v>
      </c>
      <c r="B15" s="38" t="s">
        <v>2</v>
      </c>
      <c r="C15" s="21" t="s">
        <v>63</v>
      </c>
      <c r="D15" s="86">
        <v>52</v>
      </c>
      <c r="E15" s="86">
        <v>52</v>
      </c>
      <c r="F15" s="86">
        <v>60</v>
      </c>
      <c r="G15" s="86">
        <v>52</v>
      </c>
      <c r="H15" s="86">
        <v>60</v>
      </c>
      <c r="I15" s="86">
        <v>80</v>
      </c>
      <c r="J15" s="86">
        <v>100</v>
      </c>
    </row>
    <row r="16" spans="1:10" s="3" customFormat="1" ht="85.5" customHeight="1">
      <c r="A16" s="46" t="s">
        <v>31</v>
      </c>
      <c r="B16" s="38" t="s">
        <v>3</v>
      </c>
      <c r="C16" s="21" t="s">
        <v>63</v>
      </c>
      <c r="D16" s="37">
        <v>47.61</v>
      </c>
      <c r="E16" s="37">
        <v>52.37</v>
      </c>
      <c r="F16" s="37">
        <v>57.61</v>
      </c>
      <c r="G16" s="37">
        <v>57.61</v>
      </c>
      <c r="H16" s="37">
        <v>63.37</v>
      </c>
      <c r="I16" s="37">
        <v>69.7</v>
      </c>
      <c r="J16" s="37">
        <v>76.67</v>
      </c>
    </row>
    <row r="17" spans="1:10" s="3" customFormat="1" ht="82.5" customHeight="1">
      <c r="A17" s="28" t="s">
        <v>93</v>
      </c>
      <c r="B17" s="38" t="s">
        <v>4</v>
      </c>
      <c r="C17" s="21" t="s">
        <v>63</v>
      </c>
      <c r="D17" s="86">
        <v>49</v>
      </c>
      <c r="E17" s="86">
        <v>45</v>
      </c>
      <c r="F17" s="37">
        <v>48.1</v>
      </c>
      <c r="G17" s="37">
        <v>48.1</v>
      </c>
      <c r="H17" s="86">
        <v>55</v>
      </c>
      <c r="I17" s="37">
        <v>60.67</v>
      </c>
      <c r="J17" s="37">
        <v>72.8</v>
      </c>
    </row>
    <row r="18" spans="1:10" s="3" customFormat="1" ht="15">
      <c r="A18" s="117" t="s">
        <v>101</v>
      </c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s="3" customFormat="1" ht="44.25" customHeight="1">
      <c r="A19" s="28" t="s">
        <v>32</v>
      </c>
      <c r="B19" s="38" t="s">
        <v>6</v>
      </c>
      <c r="C19" s="21" t="s">
        <v>105</v>
      </c>
      <c r="D19" s="37">
        <v>0.286</v>
      </c>
      <c r="E19" s="37">
        <v>0.277</v>
      </c>
      <c r="F19" s="37">
        <v>0.269</v>
      </c>
      <c r="G19" s="37">
        <v>0.269</v>
      </c>
      <c r="H19" s="37">
        <v>0.261</v>
      </c>
      <c r="I19" s="37">
        <v>0.253</v>
      </c>
      <c r="J19" s="37">
        <v>0.245</v>
      </c>
    </row>
    <row r="20" spans="1:10" s="3" customFormat="1" ht="43.5" customHeight="1">
      <c r="A20" s="28" t="s">
        <v>94</v>
      </c>
      <c r="B20" s="38" t="s">
        <v>7</v>
      </c>
      <c r="C20" s="21" t="s">
        <v>106</v>
      </c>
      <c r="D20" s="37">
        <v>70.756</v>
      </c>
      <c r="E20" s="37">
        <v>68.633</v>
      </c>
      <c r="F20" s="37">
        <v>66.574</v>
      </c>
      <c r="G20" s="37">
        <v>66.574</v>
      </c>
      <c r="H20" s="37">
        <v>64.577</v>
      </c>
      <c r="I20" s="37">
        <v>62.639</v>
      </c>
      <c r="J20" s="37">
        <v>60.76</v>
      </c>
    </row>
    <row r="21" spans="1:10" s="3" customFormat="1" ht="38.25">
      <c r="A21" s="28" t="s">
        <v>95</v>
      </c>
      <c r="B21" s="38" t="s">
        <v>8</v>
      </c>
      <c r="C21" s="21" t="s">
        <v>106</v>
      </c>
      <c r="D21" s="37">
        <v>37.14</v>
      </c>
      <c r="E21" s="37">
        <v>36.026</v>
      </c>
      <c r="F21" s="37">
        <v>34.945</v>
      </c>
      <c r="G21" s="37">
        <v>34.945</v>
      </c>
      <c r="H21" s="37">
        <v>33.896</v>
      </c>
      <c r="I21" s="37">
        <v>32.88</v>
      </c>
      <c r="J21" s="37">
        <v>31.893</v>
      </c>
    </row>
    <row r="22" spans="1:10" s="3" customFormat="1" ht="41.25" customHeight="1">
      <c r="A22" s="28" t="s">
        <v>102</v>
      </c>
      <c r="B22" s="38" t="s">
        <v>9</v>
      </c>
      <c r="C22" s="21" t="s">
        <v>108</v>
      </c>
      <c r="D22" s="37">
        <v>47.073</v>
      </c>
      <c r="E22" s="37">
        <v>45.661</v>
      </c>
      <c r="F22" s="37">
        <v>44.291</v>
      </c>
      <c r="G22" s="37">
        <v>44.291</v>
      </c>
      <c r="H22" s="37">
        <v>42.963</v>
      </c>
      <c r="I22" s="37">
        <v>41.674</v>
      </c>
      <c r="J22" s="37">
        <v>40.423</v>
      </c>
    </row>
    <row r="23" spans="1:10" s="3" customFormat="1" ht="69" customHeight="1">
      <c r="A23" s="28" t="s">
        <v>103</v>
      </c>
      <c r="B23" s="38" t="s">
        <v>10</v>
      </c>
      <c r="C23" s="21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</row>
    <row r="24" spans="1:10" s="3" customFormat="1" ht="55.5" customHeight="1">
      <c r="A24" s="28" t="s">
        <v>104</v>
      </c>
      <c r="B24" s="38" t="s">
        <v>11</v>
      </c>
      <c r="C24" s="21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</row>
    <row r="25" spans="1:10" s="3" customFormat="1" ht="15" customHeight="1">
      <c r="A25" s="117" t="s">
        <v>109</v>
      </c>
      <c r="B25" s="117"/>
      <c r="C25" s="117"/>
      <c r="D25" s="117"/>
      <c r="E25" s="117"/>
      <c r="F25" s="117"/>
      <c r="G25" s="117"/>
      <c r="H25" s="117"/>
      <c r="I25" s="117"/>
      <c r="J25" s="117"/>
    </row>
    <row r="26" spans="1:10" s="3" customFormat="1" ht="38.25">
      <c r="A26" s="28" t="s">
        <v>96</v>
      </c>
      <c r="B26" s="38" t="s">
        <v>6</v>
      </c>
      <c r="C26" s="21" t="s">
        <v>105</v>
      </c>
      <c r="D26" s="37">
        <v>0.202</v>
      </c>
      <c r="E26" s="37">
        <v>0.202</v>
      </c>
      <c r="F26" s="37">
        <v>0.201</v>
      </c>
      <c r="G26" s="37">
        <v>0.2</v>
      </c>
      <c r="H26" s="37">
        <v>0.2</v>
      </c>
      <c r="I26" s="37">
        <v>0.198</v>
      </c>
      <c r="J26" s="37">
        <v>0.197</v>
      </c>
    </row>
    <row r="27" spans="1:10" s="3" customFormat="1" ht="38.25">
      <c r="A27" s="28" t="s">
        <v>97</v>
      </c>
      <c r="B27" s="38" t="s">
        <v>7</v>
      </c>
      <c r="C27" s="21" t="s">
        <v>106</v>
      </c>
      <c r="D27" s="37">
        <v>47.2</v>
      </c>
      <c r="E27" s="37">
        <v>47.2</v>
      </c>
      <c r="F27" s="37">
        <v>47.1</v>
      </c>
      <c r="G27" s="37">
        <v>47.1</v>
      </c>
      <c r="H27" s="37">
        <v>39.8</v>
      </c>
      <c r="I27" s="37">
        <v>39.7</v>
      </c>
      <c r="J27" s="37">
        <v>39.6</v>
      </c>
    </row>
    <row r="28" spans="1:10" s="3" customFormat="1" ht="44.25" customHeight="1">
      <c r="A28" s="28" t="s">
        <v>98</v>
      </c>
      <c r="B28" s="38" t="s">
        <v>8</v>
      </c>
      <c r="C28" s="21" t="s">
        <v>106</v>
      </c>
      <c r="D28" s="37">
        <v>15.8</v>
      </c>
      <c r="E28" s="37">
        <v>15.8</v>
      </c>
      <c r="F28" s="37">
        <v>15.745</v>
      </c>
      <c r="G28" s="37">
        <v>15.615</v>
      </c>
      <c r="H28" s="37">
        <v>15.61</v>
      </c>
      <c r="I28" s="37">
        <v>15.61</v>
      </c>
      <c r="J28" s="37">
        <v>15.61</v>
      </c>
    </row>
    <row r="29" spans="1:10" s="3" customFormat="1" ht="42" customHeight="1">
      <c r="A29" s="28" t="s">
        <v>99</v>
      </c>
      <c r="B29" s="38" t="s">
        <v>107</v>
      </c>
      <c r="C29" s="21" t="s">
        <v>108</v>
      </c>
      <c r="D29" s="37">
        <v>64.76</v>
      </c>
      <c r="E29" s="37">
        <v>64.15</v>
      </c>
      <c r="F29" s="37">
        <v>64.05</v>
      </c>
      <c r="G29" s="87">
        <v>64</v>
      </c>
      <c r="H29" s="37">
        <v>63.515</v>
      </c>
      <c r="I29" s="37">
        <v>63.41</v>
      </c>
      <c r="J29" s="37">
        <v>63.101</v>
      </c>
    </row>
    <row r="30" spans="1:10" s="3" customFormat="1" ht="15">
      <c r="A30" s="118" t="s">
        <v>5</v>
      </c>
      <c r="B30" s="118"/>
      <c r="C30" s="118"/>
      <c r="D30" s="118"/>
      <c r="E30" s="118"/>
      <c r="F30" s="118"/>
      <c r="G30" s="118"/>
      <c r="H30" s="118"/>
      <c r="I30" s="118"/>
      <c r="J30" s="118"/>
    </row>
    <row r="31" spans="1:10" s="3" customFormat="1" ht="25.5">
      <c r="A31" s="28" t="s">
        <v>110</v>
      </c>
      <c r="B31" s="65" t="s">
        <v>138</v>
      </c>
      <c r="C31" s="66" t="s">
        <v>63</v>
      </c>
      <c r="D31" s="67">
        <v>13.1</v>
      </c>
      <c r="E31" s="88">
        <v>13</v>
      </c>
      <c r="F31" s="67">
        <v>12.8</v>
      </c>
      <c r="G31" s="67">
        <v>12.7</v>
      </c>
      <c r="H31" s="67">
        <v>12.6</v>
      </c>
      <c r="I31" s="67">
        <v>12.5</v>
      </c>
      <c r="J31" s="88">
        <v>12</v>
      </c>
    </row>
    <row r="32" spans="1:10" s="3" customFormat="1" ht="38.25">
      <c r="A32" s="28" t="s">
        <v>111</v>
      </c>
      <c r="B32" s="65" t="s">
        <v>126</v>
      </c>
      <c r="C32" s="66" t="s">
        <v>63</v>
      </c>
      <c r="D32" s="67">
        <v>99</v>
      </c>
      <c r="E32" s="67">
        <v>100</v>
      </c>
      <c r="F32" s="67">
        <v>100</v>
      </c>
      <c r="G32" s="67">
        <v>100</v>
      </c>
      <c r="H32" s="67">
        <v>100</v>
      </c>
      <c r="I32" s="67">
        <v>100</v>
      </c>
      <c r="J32" s="67">
        <v>100</v>
      </c>
    </row>
    <row r="33" spans="1:10" s="3" customFormat="1" ht="15">
      <c r="A33" s="106" t="s">
        <v>155</v>
      </c>
      <c r="B33" s="107"/>
      <c r="C33" s="107"/>
      <c r="D33" s="107"/>
      <c r="E33" s="107"/>
      <c r="F33" s="107"/>
      <c r="G33" s="107"/>
      <c r="H33" s="107"/>
      <c r="I33" s="107"/>
      <c r="J33" s="108"/>
    </row>
    <row r="34" spans="1:10" s="3" customFormat="1" ht="25.5">
      <c r="A34" s="23" t="s">
        <v>26</v>
      </c>
      <c r="B34" s="13" t="s">
        <v>58</v>
      </c>
      <c r="C34" s="24" t="s">
        <v>63</v>
      </c>
      <c r="D34" s="25">
        <v>80.8</v>
      </c>
      <c r="E34" s="25">
        <v>80.8</v>
      </c>
      <c r="F34" s="25">
        <v>75.1</v>
      </c>
      <c r="G34" s="26">
        <v>80.8</v>
      </c>
      <c r="H34" s="26">
        <v>74.1</v>
      </c>
      <c r="I34" s="26">
        <v>66</v>
      </c>
      <c r="J34" s="26">
        <v>51</v>
      </c>
    </row>
    <row r="35" spans="1:10" s="3" customFormat="1" ht="25.5">
      <c r="A35" s="23" t="s">
        <v>27</v>
      </c>
      <c r="B35" s="14" t="s">
        <v>59</v>
      </c>
      <c r="C35" s="24" t="s">
        <v>63</v>
      </c>
      <c r="D35" s="26">
        <v>58.9</v>
      </c>
      <c r="E35" s="26">
        <v>58.9</v>
      </c>
      <c r="F35" s="26">
        <v>58</v>
      </c>
      <c r="G35" s="26">
        <v>57</v>
      </c>
      <c r="H35" s="26">
        <v>45</v>
      </c>
      <c r="I35" s="26">
        <v>33.7</v>
      </c>
      <c r="J35" s="26">
        <v>21.2</v>
      </c>
    </row>
    <row r="36" spans="1:10" s="3" customFormat="1" ht="66.75" customHeight="1">
      <c r="A36" s="23" t="s">
        <v>28</v>
      </c>
      <c r="B36" s="16" t="s">
        <v>60</v>
      </c>
      <c r="C36" s="27" t="s">
        <v>64</v>
      </c>
      <c r="D36" s="26">
        <v>18</v>
      </c>
      <c r="E36" s="26">
        <v>18</v>
      </c>
      <c r="F36" s="26">
        <v>21</v>
      </c>
      <c r="G36" s="26">
        <v>18</v>
      </c>
      <c r="H36" s="26">
        <v>16</v>
      </c>
      <c r="I36" s="26">
        <v>14</v>
      </c>
      <c r="J36" s="26">
        <v>10</v>
      </c>
    </row>
    <row r="37" spans="1:10" s="3" customFormat="1" ht="38.25">
      <c r="A37" s="23" t="s">
        <v>84</v>
      </c>
      <c r="B37" s="15" t="s">
        <v>61</v>
      </c>
      <c r="C37" s="35" t="s">
        <v>63</v>
      </c>
      <c r="D37" s="26">
        <v>57.9</v>
      </c>
      <c r="E37" s="26">
        <v>50.7</v>
      </c>
      <c r="F37" s="26">
        <v>57.9</v>
      </c>
      <c r="G37" s="26">
        <v>50.7</v>
      </c>
      <c r="H37" s="26">
        <v>57.9</v>
      </c>
      <c r="I37" s="26">
        <v>58</v>
      </c>
      <c r="J37" s="26">
        <v>60</v>
      </c>
    </row>
    <row r="38" spans="1:10" s="3" customFormat="1" ht="51">
      <c r="A38" s="23" t="s">
        <v>85</v>
      </c>
      <c r="B38" s="13" t="s">
        <v>62</v>
      </c>
      <c r="C38" s="35" t="s">
        <v>63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</row>
    <row r="39" spans="1:10" s="3" customFormat="1" ht="15">
      <c r="A39" s="114" t="s">
        <v>156</v>
      </c>
      <c r="B39" s="115"/>
      <c r="C39" s="115"/>
      <c r="D39" s="115"/>
      <c r="E39" s="115"/>
      <c r="F39" s="115"/>
      <c r="G39" s="115"/>
      <c r="H39" s="115"/>
      <c r="I39" s="115"/>
      <c r="J39" s="116"/>
    </row>
    <row r="40" spans="1:10" s="3" customFormat="1" ht="25.5">
      <c r="A40" s="28" t="s">
        <v>86</v>
      </c>
      <c r="B40" s="29" t="s">
        <v>81</v>
      </c>
      <c r="C40" s="20" t="s">
        <v>112</v>
      </c>
      <c r="D40" s="30"/>
      <c r="E40" s="30"/>
      <c r="F40" s="30"/>
      <c r="G40" s="30"/>
      <c r="H40" s="30"/>
      <c r="I40" s="30"/>
      <c r="J40" s="30"/>
    </row>
    <row r="41" spans="1:34" s="3" customFormat="1" ht="38.25">
      <c r="A41" s="31" t="s">
        <v>87</v>
      </c>
      <c r="B41" s="32" t="s">
        <v>82</v>
      </c>
      <c r="C41" s="33" t="s">
        <v>121</v>
      </c>
      <c r="D41" s="34">
        <v>3.9</v>
      </c>
      <c r="E41" s="34">
        <v>0.6</v>
      </c>
      <c r="F41" s="34">
        <v>0</v>
      </c>
      <c r="G41" s="34">
        <v>3.1</v>
      </c>
      <c r="H41" s="34">
        <v>0.6</v>
      </c>
      <c r="I41" s="89">
        <v>0</v>
      </c>
      <c r="J41" s="90">
        <v>0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s="17" customFormat="1" ht="25.5">
      <c r="A42" s="28" t="s">
        <v>88</v>
      </c>
      <c r="B42" s="29" t="s">
        <v>83</v>
      </c>
      <c r="C42" s="35" t="s">
        <v>89</v>
      </c>
      <c r="D42" s="36">
        <v>6</v>
      </c>
      <c r="E42" s="36">
        <v>0</v>
      </c>
      <c r="F42" s="36">
        <v>1</v>
      </c>
      <c r="G42" s="36">
        <v>5</v>
      </c>
      <c r="H42" s="36">
        <v>4</v>
      </c>
      <c r="I42" s="36">
        <v>1</v>
      </c>
      <c r="J42" s="36"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10" ht="12.75">
      <c r="A43" s="105" t="s">
        <v>157</v>
      </c>
      <c r="B43" s="105"/>
      <c r="C43" s="105"/>
      <c r="D43" s="105"/>
      <c r="E43" s="105"/>
      <c r="F43" s="105"/>
      <c r="G43" s="105"/>
      <c r="H43" s="105"/>
      <c r="I43" s="105"/>
      <c r="J43" s="105"/>
    </row>
    <row r="44" spans="1:10" ht="76.5">
      <c r="A44" s="47" t="s">
        <v>113</v>
      </c>
      <c r="B44" s="48" t="s">
        <v>0</v>
      </c>
      <c r="C44" s="35" t="s">
        <v>114</v>
      </c>
      <c r="D44" s="43" t="s">
        <v>115</v>
      </c>
      <c r="E44" s="43" t="s">
        <v>115</v>
      </c>
      <c r="F44" s="43">
        <v>7.2</v>
      </c>
      <c r="G44" s="43">
        <v>1.1</v>
      </c>
      <c r="H44" s="43">
        <v>7.2</v>
      </c>
      <c r="I44" s="43">
        <v>16.9</v>
      </c>
      <c r="J44" s="43" t="s">
        <v>116</v>
      </c>
    </row>
    <row r="45" spans="1:27" ht="89.25">
      <c r="A45" s="47" t="s">
        <v>117</v>
      </c>
      <c r="B45" s="48" t="s">
        <v>118</v>
      </c>
      <c r="C45" s="35" t="s">
        <v>65</v>
      </c>
      <c r="D45" s="43">
        <v>0.3</v>
      </c>
      <c r="E45" s="43">
        <v>0.3</v>
      </c>
      <c r="F45" s="43">
        <v>0.3</v>
      </c>
      <c r="G45" s="43">
        <v>0.04</v>
      </c>
      <c r="H45" s="43">
        <v>0.3</v>
      </c>
      <c r="I45" s="43">
        <v>0.3</v>
      </c>
      <c r="J45" s="43">
        <v>0.5</v>
      </c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9" ht="15">
      <c r="K49" s="3"/>
    </row>
  </sheetData>
  <sheetProtection/>
  <mergeCells count="18">
    <mergeCell ref="A9:J9"/>
    <mergeCell ref="A10:J10"/>
    <mergeCell ref="A12:J12"/>
    <mergeCell ref="A39:J39"/>
    <mergeCell ref="A13:J13"/>
    <mergeCell ref="A18:J18"/>
    <mergeCell ref="A25:J25"/>
    <mergeCell ref="A30:J30"/>
    <mergeCell ref="G1:J2"/>
    <mergeCell ref="R45:AA45"/>
    <mergeCell ref="A3:J3"/>
    <mergeCell ref="D6:J6"/>
    <mergeCell ref="A4:J4"/>
    <mergeCell ref="A6:A7"/>
    <mergeCell ref="B6:B7"/>
    <mergeCell ref="C6:C7"/>
    <mergeCell ref="A43:J43"/>
    <mergeCell ref="A33:J33"/>
  </mergeCells>
  <printOptions horizontalCentered="1"/>
  <pageMargins left="0.54" right="0.2362204724409449" top="0.5905511811023623" bottom="0.3937007874015748" header="0.2755905511811024" footer="0.15748031496062992"/>
  <pageSetup fitToHeight="3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7"/>
  <sheetViews>
    <sheetView zoomScale="75" zoomScaleNormal="75" zoomScaleSheetLayoutView="90" workbookViewId="0" topLeftCell="A7">
      <selection activeCell="F5" sqref="F5:I5"/>
    </sheetView>
  </sheetViews>
  <sheetFormatPr defaultColWidth="9.00390625" defaultRowHeight="12.75"/>
  <cols>
    <col min="1" max="1" width="6.125" style="51" customWidth="1"/>
    <col min="2" max="2" width="25.25390625" style="1" customWidth="1"/>
    <col min="3" max="3" width="27.875" style="1" customWidth="1"/>
    <col min="4" max="4" width="11.375" style="40" customWidth="1"/>
    <col min="5" max="5" width="11.25390625" style="40" bestFit="1" customWidth="1"/>
    <col min="6" max="6" width="32.125" style="1" bestFit="1" customWidth="1"/>
    <col min="7" max="7" width="46.75390625" style="1" customWidth="1"/>
    <col min="8" max="8" width="36.00390625" style="1" bestFit="1" customWidth="1"/>
    <col min="9" max="16384" width="9.125" style="1" customWidth="1"/>
  </cols>
  <sheetData>
    <row r="1" spans="1:8" s="2" customFormat="1" ht="27.75" customHeight="1">
      <c r="A1" s="58"/>
      <c r="B1" s="9"/>
      <c r="C1" s="9"/>
      <c r="D1" s="59"/>
      <c r="E1" s="59"/>
      <c r="F1" s="9"/>
      <c r="G1" s="119" t="s">
        <v>174</v>
      </c>
      <c r="H1" s="119"/>
    </row>
    <row r="2" spans="1:8" s="2" customFormat="1" ht="54.75" customHeight="1">
      <c r="A2" s="58"/>
      <c r="B2" s="9"/>
      <c r="C2" s="9"/>
      <c r="D2" s="59"/>
      <c r="E2" s="59"/>
      <c r="F2" s="9"/>
      <c r="G2" s="119"/>
      <c r="H2" s="119"/>
    </row>
    <row r="3" spans="1:8" s="2" customFormat="1" ht="15.75">
      <c r="A3" s="123" t="s">
        <v>40</v>
      </c>
      <c r="B3" s="123"/>
      <c r="C3" s="123"/>
      <c r="D3" s="123"/>
      <c r="E3" s="123"/>
      <c r="F3" s="123"/>
      <c r="G3" s="123"/>
      <c r="H3" s="123"/>
    </row>
    <row r="4" spans="1:8" s="2" customFormat="1" ht="15" customHeight="1">
      <c r="A4" s="124" t="s">
        <v>175</v>
      </c>
      <c r="B4" s="124"/>
      <c r="C4" s="124"/>
      <c r="D4" s="124"/>
      <c r="E4" s="124"/>
      <c r="F4" s="124"/>
      <c r="G4" s="124"/>
      <c r="H4" s="124"/>
    </row>
    <row r="5" spans="1:8" s="2" customFormat="1" ht="15" customHeight="1">
      <c r="A5" s="124"/>
      <c r="B5" s="124"/>
      <c r="C5" s="124"/>
      <c r="D5" s="124"/>
      <c r="E5" s="124"/>
      <c r="F5" s="124"/>
      <c r="G5" s="124"/>
      <c r="H5" s="124"/>
    </row>
    <row r="6" spans="1:8" s="2" customFormat="1" ht="15">
      <c r="A6" s="58"/>
      <c r="B6" s="9"/>
      <c r="C6" s="9"/>
      <c r="D6" s="59"/>
      <c r="E6" s="59"/>
      <c r="F6" s="9"/>
      <c r="G6" s="9"/>
      <c r="H6" s="9"/>
    </row>
    <row r="7" spans="1:8" s="3" customFormat="1" ht="15">
      <c r="A7" s="120" t="s">
        <v>17</v>
      </c>
      <c r="B7" s="121" t="s">
        <v>141</v>
      </c>
      <c r="C7" s="121" t="s">
        <v>37</v>
      </c>
      <c r="D7" s="121" t="s">
        <v>39</v>
      </c>
      <c r="E7" s="121"/>
      <c r="F7" s="121" t="s">
        <v>38</v>
      </c>
      <c r="G7" s="121" t="s">
        <v>54</v>
      </c>
      <c r="H7" s="121" t="s">
        <v>41</v>
      </c>
    </row>
    <row r="8" spans="1:8" s="3" customFormat="1" ht="45" customHeight="1">
      <c r="A8" s="120"/>
      <c r="B8" s="121"/>
      <c r="C8" s="121"/>
      <c r="D8" s="60" t="s">
        <v>36</v>
      </c>
      <c r="E8" s="60" t="s">
        <v>35</v>
      </c>
      <c r="F8" s="121"/>
      <c r="G8" s="121"/>
      <c r="H8" s="121"/>
    </row>
    <row r="9" spans="1:8" s="3" customFormat="1" ht="15">
      <c r="A9" s="42">
        <v>1</v>
      </c>
      <c r="B9" s="8">
        <v>2</v>
      </c>
      <c r="C9" s="8">
        <v>3</v>
      </c>
      <c r="D9" s="45">
        <v>4</v>
      </c>
      <c r="E9" s="45">
        <v>5</v>
      </c>
      <c r="F9" s="8">
        <v>6</v>
      </c>
      <c r="G9" s="8">
        <v>7</v>
      </c>
      <c r="H9" s="8">
        <v>8</v>
      </c>
    </row>
    <row r="10" spans="1:8" s="3" customFormat="1" ht="42" customHeight="1">
      <c r="A10" s="125" t="s">
        <v>173</v>
      </c>
      <c r="B10" s="126"/>
      <c r="C10" s="126"/>
      <c r="D10" s="126"/>
      <c r="E10" s="126"/>
      <c r="F10" s="126"/>
      <c r="G10" s="126"/>
      <c r="H10" s="127"/>
    </row>
    <row r="11" spans="1:8" s="3" customFormat="1" ht="15.75" customHeight="1">
      <c r="A11" s="122" t="s">
        <v>158</v>
      </c>
      <c r="B11" s="122"/>
      <c r="C11" s="122"/>
      <c r="D11" s="122"/>
      <c r="E11" s="122"/>
      <c r="F11" s="122"/>
      <c r="G11" s="122"/>
      <c r="H11" s="122"/>
    </row>
    <row r="12" spans="1:8" s="3" customFormat="1" ht="93.75" customHeight="1">
      <c r="A12" s="42" t="s">
        <v>24</v>
      </c>
      <c r="B12" s="7" t="s">
        <v>139</v>
      </c>
      <c r="C12" s="7" t="s">
        <v>146</v>
      </c>
      <c r="D12" s="42" t="s">
        <v>172</v>
      </c>
      <c r="E12" s="42" t="s">
        <v>67</v>
      </c>
      <c r="F12" s="7" t="s">
        <v>70</v>
      </c>
      <c r="G12" s="7" t="s">
        <v>71</v>
      </c>
      <c r="H12" s="7" t="s">
        <v>73</v>
      </c>
    </row>
    <row r="13" spans="1:8" s="3" customFormat="1" ht="93.75" customHeight="1">
      <c r="A13" s="42" t="s">
        <v>25</v>
      </c>
      <c r="B13" s="7" t="s">
        <v>140</v>
      </c>
      <c r="C13" s="7" t="s">
        <v>146</v>
      </c>
      <c r="D13" s="42" t="s">
        <v>172</v>
      </c>
      <c r="E13" s="42" t="s">
        <v>67</v>
      </c>
      <c r="F13" s="7" t="s">
        <v>127</v>
      </c>
      <c r="G13" s="7" t="s">
        <v>68</v>
      </c>
      <c r="H13" s="7" t="s">
        <v>74</v>
      </c>
    </row>
    <row r="14" spans="1:8" s="3" customFormat="1" ht="225">
      <c r="A14" s="42" t="s">
        <v>33</v>
      </c>
      <c r="B14" s="7" t="s">
        <v>161</v>
      </c>
      <c r="C14" s="7" t="s">
        <v>146</v>
      </c>
      <c r="D14" s="42" t="s">
        <v>172</v>
      </c>
      <c r="E14" s="42" t="s">
        <v>67</v>
      </c>
      <c r="F14" s="7" t="s">
        <v>76</v>
      </c>
      <c r="G14" s="7" t="s">
        <v>69</v>
      </c>
      <c r="H14" s="7" t="s">
        <v>128</v>
      </c>
    </row>
    <row r="15" spans="1:8" s="3" customFormat="1" ht="159" customHeight="1">
      <c r="A15" s="42" t="s">
        <v>120</v>
      </c>
      <c r="B15" s="7" t="s">
        <v>153</v>
      </c>
      <c r="C15" s="7" t="s">
        <v>146</v>
      </c>
      <c r="D15" s="42" t="s">
        <v>172</v>
      </c>
      <c r="E15" s="42" t="s">
        <v>67</v>
      </c>
      <c r="F15" s="7" t="s">
        <v>77</v>
      </c>
      <c r="G15" s="7" t="s">
        <v>72</v>
      </c>
      <c r="H15" s="7" t="s">
        <v>75</v>
      </c>
    </row>
    <row r="16" spans="1:8" s="3" customFormat="1" ht="15">
      <c r="A16" s="42"/>
      <c r="B16" s="122" t="s">
        <v>162</v>
      </c>
      <c r="C16" s="122"/>
      <c r="D16" s="122"/>
      <c r="E16" s="122"/>
      <c r="F16" s="122"/>
      <c r="G16" s="122"/>
      <c r="H16" s="122"/>
    </row>
    <row r="17" spans="1:8" ht="210">
      <c r="A17" s="42" t="s">
        <v>26</v>
      </c>
      <c r="B17" s="7" t="s">
        <v>159</v>
      </c>
      <c r="C17" s="7" t="s">
        <v>146</v>
      </c>
      <c r="D17" s="45">
        <v>2016</v>
      </c>
      <c r="E17" s="45">
        <v>2018</v>
      </c>
      <c r="F17" s="7" t="s">
        <v>122</v>
      </c>
      <c r="G17" s="7" t="s">
        <v>131</v>
      </c>
      <c r="H17" s="7" t="s">
        <v>78</v>
      </c>
    </row>
    <row r="18" spans="1:8" ht="155.25" customHeight="1">
      <c r="A18" s="42" t="s">
        <v>27</v>
      </c>
      <c r="B18" s="7" t="s">
        <v>163</v>
      </c>
      <c r="C18" s="7" t="s">
        <v>146</v>
      </c>
      <c r="D18" s="45">
        <v>2016</v>
      </c>
      <c r="E18" s="45">
        <v>2018</v>
      </c>
      <c r="F18" s="7" t="s">
        <v>130</v>
      </c>
      <c r="G18" s="7" t="s">
        <v>129</v>
      </c>
      <c r="H18" s="7" t="s">
        <v>79</v>
      </c>
    </row>
    <row r="19" spans="1:8" ht="15">
      <c r="A19" s="42"/>
      <c r="B19" s="122" t="s">
        <v>156</v>
      </c>
      <c r="C19" s="122"/>
      <c r="D19" s="122"/>
      <c r="E19" s="122"/>
      <c r="F19" s="122"/>
      <c r="G19" s="122"/>
      <c r="H19" s="122"/>
    </row>
    <row r="20" spans="1:8" ht="201" customHeight="1">
      <c r="A20" s="42" t="s">
        <v>86</v>
      </c>
      <c r="B20" s="7" t="s">
        <v>160</v>
      </c>
      <c r="C20" s="7" t="s">
        <v>146</v>
      </c>
      <c r="D20" s="45">
        <v>2016</v>
      </c>
      <c r="E20" s="45">
        <v>2018</v>
      </c>
      <c r="F20" s="7" t="s">
        <v>132</v>
      </c>
      <c r="G20" s="7" t="s">
        <v>80</v>
      </c>
      <c r="H20" s="7" t="s">
        <v>81</v>
      </c>
    </row>
    <row r="21" spans="1:8" ht="165" customHeight="1">
      <c r="A21" s="42" t="s">
        <v>87</v>
      </c>
      <c r="B21" s="7" t="s">
        <v>142</v>
      </c>
      <c r="C21" s="7" t="s">
        <v>146</v>
      </c>
      <c r="D21" s="45">
        <v>2016</v>
      </c>
      <c r="E21" s="45">
        <v>2018</v>
      </c>
      <c r="F21" s="7" t="s">
        <v>133</v>
      </c>
      <c r="G21" s="7" t="s">
        <v>80</v>
      </c>
      <c r="H21" s="44" t="s">
        <v>137</v>
      </c>
    </row>
    <row r="22" spans="1:8" ht="150" customHeight="1">
      <c r="A22" s="42" t="s">
        <v>88</v>
      </c>
      <c r="B22" s="7" t="s">
        <v>143</v>
      </c>
      <c r="C22" s="7" t="s">
        <v>146</v>
      </c>
      <c r="D22" s="45">
        <v>2016</v>
      </c>
      <c r="E22" s="45">
        <v>2018</v>
      </c>
      <c r="F22" s="7" t="s">
        <v>134</v>
      </c>
      <c r="G22" s="7" t="s">
        <v>80</v>
      </c>
      <c r="H22" s="7" t="s">
        <v>82</v>
      </c>
    </row>
    <row r="23" spans="1:8" ht="147.75" customHeight="1">
      <c r="A23" s="42" t="s">
        <v>123</v>
      </c>
      <c r="B23" s="7" t="s">
        <v>144</v>
      </c>
      <c r="C23" s="7" t="s">
        <v>146</v>
      </c>
      <c r="D23" s="45">
        <v>2016</v>
      </c>
      <c r="E23" s="45">
        <v>2018</v>
      </c>
      <c r="F23" s="7" t="s">
        <v>135</v>
      </c>
      <c r="G23" s="7" t="s">
        <v>80</v>
      </c>
      <c r="H23" s="44" t="s">
        <v>137</v>
      </c>
    </row>
    <row r="24" spans="1:8" ht="131.25" customHeight="1">
      <c r="A24" s="42" t="s">
        <v>124</v>
      </c>
      <c r="B24" s="7" t="s">
        <v>145</v>
      </c>
      <c r="C24" s="7" t="s">
        <v>146</v>
      </c>
      <c r="D24" s="45">
        <v>2016</v>
      </c>
      <c r="E24" s="45">
        <v>2018</v>
      </c>
      <c r="F24" s="7" t="s">
        <v>12</v>
      </c>
      <c r="G24" s="7" t="s">
        <v>80</v>
      </c>
      <c r="H24" s="7" t="s">
        <v>83</v>
      </c>
    </row>
    <row r="25" spans="1:8" s="6" customFormat="1" ht="15">
      <c r="A25" s="42"/>
      <c r="B25" s="122" t="s">
        <v>164</v>
      </c>
      <c r="C25" s="122"/>
      <c r="D25" s="122"/>
      <c r="E25" s="122"/>
      <c r="F25" s="122"/>
      <c r="G25" s="122"/>
      <c r="H25" s="122"/>
    </row>
    <row r="26" spans="1:9" s="6" customFormat="1" ht="183.75" customHeight="1">
      <c r="A26" s="42" t="s">
        <v>113</v>
      </c>
      <c r="B26" s="44" t="s">
        <v>165</v>
      </c>
      <c r="C26" s="44" t="s">
        <v>146</v>
      </c>
      <c r="D26" s="45">
        <v>2016</v>
      </c>
      <c r="E26" s="45">
        <v>2018</v>
      </c>
      <c r="F26" s="44" t="s">
        <v>119</v>
      </c>
      <c r="G26" s="44" t="s">
        <v>80</v>
      </c>
      <c r="H26" s="44" t="s">
        <v>136</v>
      </c>
      <c r="I26" s="41"/>
    </row>
    <row r="27" spans="1:8" ht="15">
      <c r="A27" s="50"/>
      <c r="B27" s="2"/>
      <c r="C27" s="2"/>
      <c r="D27" s="39"/>
      <c r="E27" s="39"/>
      <c r="F27" s="2"/>
      <c r="G27" s="2"/>
      <c r="H27" s="2"/>
    </row>
  </sheetData>
  <sheetProtection/>
  <mergeCells count="15">
    <mergeCell ref="A11:H11"/>
    <mergeCell ref="A4:H5"/>
    <mergeCell ref="B19:H19"/>
    <mergeCell ref="B16:H16"/>
    <mergeCell ref="A10:H10"/>
    <mergeCell ref="G1:H2"/>
    <mergeCell ref="A7:A8"/>
    <mergeCell ref="B7:B8"/>
    <mergeCell ref="C7:C8"/>
    <mergeCell ref="D7:E7"/>
    <mergeCell ref="B25:H25"/>
    <mergeCell ref="A3:H3"/>
    <mergeCell ref="F7:F8"/>
    <mergeCell ref="G7:G8"/>
    <mergeCell ref="H7:H8"/>
  </mergeCells>
  <printOptions/>
  <pageMargins left="0.3937007874015748" right="0.31496062992125984" top="0.5905511811023623" bottom="0.1968503937007874" header="0.7086614173228347" footer="0.1968503937007874"/>
  <pageSetup fitToHeight="4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46"/>
  <sheetViews>
    <sheetView tabSelected="1" zoomScaleSheetLayoutView="86" workbookViewId="0" topLeftCell="A115">
      <selection activeCell="A1" sqref="A1:J140"/>
    </sheetView>
  </sheetViews>
  <sheetFormatPr defaultColWidth="9.00390625" defaultRowHeight="12.75"/>
  <cols>
    <col min="1" max="1" width="6.875" style="19" customWidth="1"/>
    <col min="2" max="2" width="30.875" style="12" customWidth="1"/>
    <col min="3" max="3" width="34.625" style="12" customWidth="1"/>
    <col min="4" max="4" width="6.00390625" style="12" bestFit="1" customWidth="1"/>
    <col min="5" max="5" width="6.75390625" style="12" bestFit="1" customWidth="1"/>
    <col min="6" max="6" width="20.25390625" style="12" bestFit="1" customWidth="1"/>
    <col min="7" max="7" width="18.625" style="93" customWidth="1"/>
    <col min="8" max="8" width="19.625" style="93" customWidth="1"/>
    <col min="9" max="9" width="17.875" style="12" customWidth="1"/>
    <col min="10" max="10" width="14.625" style="12" customWidth="1"/>
    <col min="11" max="11" width="16.375" style="12" customWidth="1"/>
    <col min="12" max="12" width="14.375" style="12" customWidth="1"/>
    <col min="13" max="13" width="15.00390625" style="12" customWidth="1"/>
    <col min="14" max="16384" width="9.125" style="12" customWidth="1"/>
  </cols>
  <sheetData>
    <row r="1" spans="1:10" s="9" customFormat="1" ht="18.75" customHeight="1">
      <c r="A1" s="68"/>
      <c r="B1" s="69"/>
      <c r="C1" s="69"/>
      <c r="D1" s="69"/>
      <c r="E1" s="69"/>
      <c r="F1" s="69"/>
      <c r="G1" s="128" t="s">
        <v>182</v>
      </c>
      <c r="H1" s="128"/>
      <c r="I1" s="128"/>
      <c r="J1" s="128"/>
    </row>
    <row r="2" spans="1:10" s="9" customFormat="1" ht="111.75" customHeight="1">
      <c r="A2" s="68"/>
      <c r="B2" s="69"/>
      <c r="C2" s="69"/>
      <c r="D2" s="69"/>
      <c r="E2" s="69"/>
      <c r="F2" s="69"/>
      <c r="G2" s="128"/>
      <c r="H2" s="128"/>
      <c r="I2" s="128"/>
      <c r="J2" s="128"/>
    </row>
    <row r="3" spans="1:9" s="9" customFormat="1" ht="65.25" customHeight="1">
      <c r="A3" s="141" t="s">
        <v>180</v>
      </c>
      <c r="B3" s="141"/>
      <c r="C3" s="141"/>
      <c r="D3" s="141"/>
      <c r="E3" s="141"/>
      <c r="F3" s="141"/>
      <c r="G3" s="141"/>
      <c r="H3" s="141"/>
      <c r="I3" s="141"/>
    </row>
    <row r="4" spans="1:10" s="9" customFormat="1" ht="15">
      <c r="A4" s="68"/>
      <c r="B4" s="69"/>
      <c r="C4" s="69"/>
      <c r="D4" s="69"/>
      <c r="E4" s="69"/>
      <c r="F4" s="69"/>
      <c r="G4" s="69"/>
      <c r="H4" s="69"/>
      <c r="I4" s="91"/>
      <c r="J4" s="91" t="s">
        <v>13</v>
      </c>
    </row>
    <row r="5" spans="1:10" s="9" customFormat="1" ht="57.75" customHeight="1">
      <c r="A5" s="147" t="s">
        <v>53</v>
      </c>
      <c r="B5" s="149" t="s">
        <v>52</v>
      </c>
      <c r="C5" s="149"/>
      <c r="D5" s="142" t="s">
        <v>42</v>
      </c>
      <c r="E5" s="143"/>
      <c r="F5" s="142" t="s">
        <v>49</v>
      </c>
      <c r="G5" s="146"/>
      <c r="H5" s="146"/>
      <c r="I5" s="143"/>
      <c r="J5" s="97"/>
    </row>
    <row r="6" spans="1:10" s="9" customFormat="1" ht="15">
      <c r="A6" s="148"/>
      <c r="B6" s="150"/>
      <c r="C6" s="150"/>
      <c r="D6" s="70" t="s">
        <v>23</v>
      </c>
      <c r="E6" s="70" t="s">
        <v>44</v>
      </c>
      <c r="F6" s="70" t="s">
        <v>45</v>
      </c>
      <c r="G6" s="70" t="s">
        <v>90</v>
      </c>
      <c r="H6" s="70" t="s">
        <v>91</v>
      </c>
      <c r="I6" s="70" t="s">
        <v>92</v>
      </c>
      <c r="J6" s="70" t="s">
        <v>181</v>
      </c>
    </row>
    <row r="7" spans="1:10" s="10" customFormat="1" ht="12.75">
      <c r="A7" s="71">
        <v>1</v>
      </c>
      <c r="B7" s="72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4">
        <v>8</v>
      </c>
      <c r="I7" s="74">
        <v>9</v>
      </c>
      <c r="J7" s="74">
        <v>9</v>
      </c>
    </row>
    <row r="8" spans="1:10" s="11" customFormat="1" ht="18" customHeight="1">
      <c r="A8" s="144">
        <v>1</v>
      </c>
      <c r="B8" s="145" t="s">
        <v>176</v>
      </c>
      <c r="C8" s="75" t="s">
        <v>55</v>
      </c>
      <c r="D8" s="76" t="s">
        <v>50</v>
      </c>
      <c r="E8" s="76" t="s">
        <v>50</v>
      </c>
      <c r="F8" s="80">
        <f>SUM(G8:J8)</f>
        <v>39697250.78</v>
      </c>
      <c r="G8" s="81">
        <f>SUM(G10:G14)</f>
        <v>8342241</v>
      </c>
      <c r="H8" s="81">
        <f>SUM(H10:H14)</f>
        <v>27755947</v>
      </c>
      <c r="I8" s="81">
        <f>SUM(I10:I14)</f>
        <v>2623440.33</v>
      </c>
      <c r="J8" s="81">
        <f>SUM(J10:J14)</f>
        <v>975622.45</v>
      </c>
    </row>
    <row r="9" spans="1:10" s="11" customFormat="1" ht="25.5">
      <c r="A9" s="144"/>
      <c r="B9" s="145"/>
      <c r="C9" s="77" t="s">
        <v>56</v>
      </c>
      <c r="D9" s="76" t="s">
        <v>50</v>
      </c>
      <c r="E9" s="76" t="s">
        <v>50</v>
      </c>
      <c r="F9" s="80">
        <f>F10+F11+F12+F13+F14</f>
        <v>39697250.78</v>
      </c>
      <c r="G9" s="82">
        <f>G10+G11+G12+G13+G14</f>
        <v>8342241</v>
      </c>
      <c r="H9" s="82">
        <f>H10+H11+H12+H13+H14</f>
        <v>27755947</v>
      </c>
      <c r="I9" s="82">
        <f>I10+I11+I12+I13+I14</f>
        <v>2623440.33</v>
      </c>
      <c r="J9" s="82">
        <f>J10+J11+J12+J13+J14</f>
        <v>975622.45</v>
      </c>
    </row>
    <row r="10" spans="1:10" s="11" customFormat="1" ht="19.5" customHeight="1">
      <c r="A10" s="144"/>
      <c r="B10" s="145"/>
      <c r="C10" s="77" t="s">
        <v>57</v>
      </c>
      <c r="D10" s="76" t="s">
        <v>50</v>
      </c>
      <c r="E10" s="76" t="s">
        <v>50</v>
      </c>
      <c r="F10" s="81">
        <f>SUM(G10:I10)</f>
        <v>0</v>
      </c>
      <c r="G10" s="84">
        <f aca="true" t="shared" si="0" ref="G10:I14">G17+G59+G87+G129</f>
        <v>0</v>
      </c>
      <c r="H10" s="84">
        <f t="shared" si="0"/>
        <v>0</v>
      </c>
      <c r="I10" s="83">
        <f t="shared" si="0"/>
        <v>0</v>
      </c>
      <c r="J10" s="83">
        <f>J17+J59+J87+J129</f>
        <v>0</v>
      </c>
    </row>
    <row r="11" spans="1:10" s="11" customFormat="1" ht="19.5" customHeight="1">
      <c r="A11" s="144"/>
      <c r="B11" s="145"/>
      <c r="C11" s="77" t="s">
        <v>47</v>
      </c>
      <c r="D11" s="76" t="s">
        <v>50</v>
      </c>
      <c r="E11" s="76" t="s">
        <v>50</v>
      </c>
      <c r="F11" s="81">
        <f>SUM(G11:J11)</f>
        <v>35345798.46</v>
      </c>
      <c r="G11" s="84">
        <f t="shared" si="0"/>
        <v>6754790</v>
      </c>
      <c r="H11" s="84">
        <f t="shared" si="0"/>
        <v>26164660</v>
      </c>
      <c r="I11" s="84">
        <f t="shared" si="0"/>
        <v>1470238.46</v>
      </c>
      <c r="J11" s="84">
        <f>J18+J60+J88+J130</f>
        <v>956110</v>
      </c>
    </row>
    <row r="12" spans="1:10" s="11" customFormat="1" ht="20.25" customHeight="1">
      <c r="A12" s="144"/>
      <c r="B12" s="145"/>
      <c r="C12" s="77" t="s">
        <v>48</v>
      </c>
      <c r="D12" s="76" t="s">
        <v>50</v>
      </c>
      <c r="E12" s="76" t="s">
        <v>50</v>
      </c>
      <c r="F12" s="81">
        <f>SUM(G12:J12)</f>
        <v>4351452.32</v>
      </c>
      <c r="G12" s="84">
        <f t="shared" si="0"/>
        <v>1587451</v>
      </c>
      <c r="H12" s="84">
        <f t="shared" si="0"/>
        <v>1591287</v>
      </c>
      <c r="I12" s="84">
        <f t="shared" si="0"/>
        <v>1153201.87</v>
      </c>
      <c r="J12" s="84">
        <f>J19+J61+J89+J131</f>
        <v>19512.45</v>
      </c>
    </row>
    <row r="13" spans="1:10" s="11" customFormat="1" ht="21" customHeight="1">
      <c r="A13" s="144"/>
      <c r="B13" s="145"/>
      <c r="C13" s="77" t="s">
        <v>43</v>
      </c>
      <c r="D13" s="76" t="s">
        <v>50</v>
      </c>
      <c r="E13" s="76" t="s">
        <v>50</v>
      </c>
      <c r="F13" s="81">
        <f>SUM(G13:I13)</f>
        <v>0</v>
      </c>
      <c r="G13" s="84">
        <f t="shared" si="0"/>
        <v>0</v>
      </c>
      <c r="H13" s="84">
        <f t="shared" si="0"/>
        <v>0</v>
      </c>
      <c r="I13" s="84">
        <f t="shared" si="0"/>
        <v>0</v>
      </c>
      <c r="J13" s="84">
        <f>J20+J62+J90+J132</f>
        <v>0</v>
      </c>
    </row>
    <row r="14" spans="1:10" s="11" customFormat="1" ht="15">
      <c r="A14" s="144"/>
      <c r="B14" s="145"/>
      <c r="C14" s="77" t="s">
        <v>51</v>
      </c>
      <c r="D14" s="76" t="s">
        <v>50</v>
      </c>
      <c r="E14" s="76" t="s">
        <v>50</v>
      </c>
      <c r="F14" s="81">
        <f>SUM(G14:I14)</f>
        <v>0</v>
      </c>
      <c r="G14" s="83">
        <f t="shared" si="0"/>
        <v>0</v>
      </c>
      <c r="H14" s="83">
        <f t="shared" si="0"/>
        <v>0</v>
      </c>
      <c r="I14" s="83">
        <f t="shared" si="0"/>
        <v>0</v>
      </c>
      <c r="J14" s="83">
        <f>J21+J63+J91+J133</f>
        <v>0</v>
      </c>
    </row>
    <row r="15" spans="1:10" s="11" customFormat="1" ht="15" customHeight="1">
      <c r="A15" s="130" t="s">
        <v>24</v>
      </c>
      <c r="B15" s="139" t="s">
        <v>154</v>
      </c>
      <c r="C15" s="75" t="s">
        <v>55</v>
      </c>
      <c r="D15" s="76">
        <v>930</v>
      </c>
      <c r="E15" s="76" t="s">
        <v>50</v>
      </c>
      <c r="F15" s="80">
        <f>SUM(G15:J15)</f>
        <v>34299826.78</v>
      </c>
      <c r="G15" s="81">
        <f>SUM(G17:G21)</f>
        <v>4176817</v>
      </c>
      <c r="H15" s="81">
        <f>SUM(H17:H21)</f>
        <v>26851947</v>
      </c>
      <c r="I15" s="81">
        <f>SUM(I17:I21)</f>
        <v>2295440.33</v>
      </c>
      <c r="J15" s="81">
        <f>SUM(J17:J21)</f>
        <v>975622.45</v>
      </c>
    </row>
    <row r="16" spans="1:12" s="11" customFormat="1" ht="25.5">
      <c r="A16" s="130"/>
      <c r="B16" s="139"/>
      <c r="C16" s="77" t="s">
        <v>56</v>
      </c>
      <c r="D16" s="76">
        <v>930</v>
      </c>
      <c r="E16" s="76" t="s">
        <v>50</v>
      </c>
      <c r="F16" s="80">
        <f>F17+F18+F19+F20+F21</f>
        <v>34299826.78</v>
      </c>
      <c r="G16" s="82">
        <f>G17+G18+G19+G20+G21</f>
        <v>4176817</v>
      </c>
      <c r="H16" s="82">
        <f>H17+H18+H19+H20+H21</f>
        <v>26851947</v>
      </c>
      <c r="I16" s="82">
        <f>I17+I18+I19+I20+I21</f>
        <v>2295440.33</v>
      </c>
      <c r="J16" s="82">
        <f>J17+J18+J19+J20+J21</f>
        <v>975622.45</v>
      </c>
      <c r="K16" s="49"/>
      <c r="L16" s="49"/>
    </row>
    <row r="17" spans="1:10" s="11" customFormat="1" ht="18.75" customHeight="1">
      <c r="A17" s="130"/>
      <c r="B17" s="139"/>
      <c r="C17" s="77" t="s">
        <v>46</v>
      </c>
      <c r="D17" s="76">
        <v>930</v>
      </c>
      <c r="E17" s="76" t="s">
        <v>50</v>
      </c>
      <c r="F17" s="81">
        <f>SUM(G17:I17)</f>
        <v>0</v>
      </c>
      <c r="G17" s="84">
        <f>+G24+G31+G38+G45</f>
        <v>0</v>
      </c>
      <c r="H17" s="84"/>
      <c r="I17" s="83">
        <f>+I24+I31+I38+I45</f>
        <v>0</v>
      </c>
      <c r="J17" s="83">
        <f>+J24+J31+J38+J45</f>
        <v>0</v>
      </c>
    </row>
    <row r="18" spans="1:10" s="11" customFormat="1" ht="15" customHeight="1">
      <c r="A18" s="130"/>
      <c r="B18" s="139"/>
      <c r="C18" s="77" t="s">
        <v>47</v>
      </c>
      <c r="D18" s="76">
        <v>930</v>
      </c>
      <c r="E18" s="76" t="s">
        <v>50</v>
      </c>
      <c r="F18" s="81">
        <f>SUM(G18:J18)</f>
        <v>31780798.46</v>
      </c>
      <c r="G18" s="84">
        <f>G25+G32+G39+G46+G53</f>
        <v>3421790</v>
      </c>
      <c r="H18" s="84">
        <f>H25+H32+H39+H46+H53</f>
        <v>25932660</v>
      </c>
      <c r="I18" s="84">
        <f>I25+I32+I39+I46+I53</f>
        <v>1470238.46</v>
      </c>
      <c r="J18" s="84">
        <f>J25+J32+J39+J46+J53</f>
        <v>956110</v>
      </c>
    </row>
    <row r="19" spans="1:10" s="11" customFormat="1" ht="18" customHeight="1">
      <c r="A19" s="130"/>
      <c r="B19" s="139"/>
      <c r="C19" s="77" t="s">
        <v>48</v>
      </c>
      <c r="D19" s="76">
        <v>930</v>
      </c>
      <c r="E19" s="76" t="s">
        <v>50</v>
      </c>
      <c r="F19" s="81">
        <f>SUM(G19:J19)</f>
        <v>2519028.32</v>
      </c>
      <c r="G19" s="84">
        <f aca="true" t="shared" si="1" ref="G19:I20">G26+G33+G40+G47</f>
        <v>755027</v>
      </c>
      <c r="H19" s="84">
        <f>H26+H33+H40+H47</f>
        <v>919287</v>
      </c>
      <c r="I19" s="84">
        <f t="shared" si="1"/>
        <v>825201.87</v>
      </c>
      <c r="J19" s="84">
        <f>J26+J33+J40+J47</f>
        <v>19512.45</v>
      </c>
    </row>
    <row r="20" spans="1:10" s="11" customFormat="1" ht="18.75" customHeight="1">
      <c r="A20" s="130"/>
      <c r="B20" s="139"/>
      <c r="C20" s="77" t="s">
        <v>43</v>
      </c>
      <c r="D20" s="76">
        <v>930</v>
      </c>
      <c r="E20" s="76" t="s">
        <v>50</v>
      </c>
      <c r="F20" s="81">
        <f>SUM(G20:I20)</f>
        <v>0</v>
      </c>
      <c r="G20" s="84">
        <f t="shared" si="1"/>
        <v>0</v>
      </c>
      <c r="H20" s="84">
        <f t="shared" si="1"/>
        <v>0</v>
      </c>
      <c r="I20" s="84">
        <f>I27+I34+I41+I48</f>
        <v>0</v>
      </c>
      <c r="J20" s="84">
        <f>J27+J34+J41+J48</f>
        <v>0</v>
      </c>
    </row>
    <row r="21" spans="1:10" s="11" customFormat="1" ht="15">
      <c r="A21" s="131"/>
      <c r="B21" s="140"/>
      <c r="C21" s="77" t="s">
        <v>51</v>
      </c>
      <c r="D21" s="76">
        <v>930</v>
      </c>
      <c r="E21" s="76" t="s">
        <v>50</v>
      </c>
      <c r="F21" s="81">
        <f>SUM(G21:I21)</f>
        <v>0</v>
      </c>
      <c r="G21" s="84">
        <f>G28+G35+G49</f>
        <v>0</v>
      </c>
      <c r="H21" s="84">
        <f>H28+H35+H49</f>
        <v>0</v>
      </c>
      <c r="I21" s="84">
        <f>I28+I35+I49</f>
        <v>0</v>
      </c>
      <c r="J21" s="84">
        <f>J28+J35+J49</f>
        <v>0</v>
      </c>
    </row>
    <row r="22" spans="1:10" s="11" customFormat="1" ht="13.5" customHeight="1">
      <c r="A22" s="129" t="s">
        <v>29</v>
      </c>
      <c r="B22" s="135" t="s">
        <v>139</v>
      </c>
      <c r="C22" s="75" t="s">
        <v>55</v>
      </c>
      <c r="D22" s="76">
        <v>930</v>
      </c>
      <c r="E22" s="76" t="s">
        <v>50</v>
      </c>
      <c r="F22" s="80">
        <f>SUM(G22:J22)</f>
        <v>7250195.78</v>
      </c>
      <c r="G22" s="81">
        <f>SUM(G24:G28)</f>
        <v>3271620</v>
      </c>
      <c r="H22" s="81">
        <f>SUM(H24:H28)</f>
        <v>1502710</v>
      </c>
      <c r="I22" s="81">
        <f>SUM(I24:I28)</f>
        <v>1500243.33</v>
      </c>
      <c r="J22" s="81">
        <f>SUM(J24:J28)</f>
        <v>975622.45</v>
      </c>
    </row>
    <row r="23" spans="1:10" s="11" customFormat="1" ht="25.5">
      <c r="A23" s="130"/>
      <c r="B23" s="136"/>
      <c r="C23" s="77" t="s">
        <v>56</v>
      </c>
      <c r="D23" s="76">
        <v>930</v>
      </c>
      <c r="E23" s="76" t="s">
        <v>50</v>
      </c>
      <c r="F23" s="80">
        <f>F24+F25+F26+F27+F28</f>
        <v>7250195.78</v>
      </c>
      <c r="G23" s="82">
        <f>G24+G25+G26+G27+G28</f>
        <v>3271620</v>
      </c>
      <c r="H23" s="82">
        <f>H24+H25+H26+H27+H28</f>
        <v>1502710</v>
      </c>
      <c r="I23" s="82">
        <f>I24+I25+I26+I27+I28</f>
        <v>1500243.33</v>
      </c>
      <c r="J23" s="82">
        <f>J24+J25+J26+J27+J28</f>
        <v>975622.45</v>
      </c>
    </row>
    <row r="24" spans="1:10" s="11" customFormat="1" ht="25.5">
      <c r="A24" s="130"/>
      <c r="B24" s="136"/>
      <c r="C24" s="77" t="s">
        <v>46</v>
      </c>
      <c r="D24" s="76">
        <v>930</v>
      </c>
      <c r="E24" s="76" t="s">
        <v>50</v>
      </c>
      <c r="F24" s="81">
        <f aca="true" t="shared" si="2" ref="F24:F29">SUM(G24:I24)</f>
        <v>0</v>
      </c>
      <c r="G24" s="84">
        <v>0</v>
      </c>
      <c r="H24" s="84">
        <v>0</v>
      </c>
      <c r="I24" s="84">
        <v>0</v>
      </c>
      <c r="J24" s="84">
        <v>0</v>
      </c>
    </row>
    <row r="25" spans="1:10" s="11" customFormat="1" ht="15">
      <c r="A25" s="130"/>
      <c r="B25" s="136"/>
      <c r="C25" s="77" t="s">
        <v>47</v>
      </c>
      <c r="D25" s="76">
        <v>930</v>
      </c>
      <c r="E25" s="76" t="s">
        <v>50</v>
      </c>
      <c r="F25" s="81">
        <f>SUM(G25:J25)</f>
        <v>7105198.46</v>
      </c>
      <c r="G25" s="92">
        <v>3206190</v>
      </c>
      <c r="H25" s="84">
        <v>1472660</v>
      </c>
      <c r="I25" s="84">
        <v>1470238.46</v>
      </c>
      <c r="J25" s="84">
        <v>956110</v>
      </c>
    </row>
    <row r="26" spans="1:10" s="11" customFormat="1" ht="15">
      <c r="A26" s="130"/>
      <c r="B26" s="136"/>
      <c r="C26" s="77" t="s">
        <v>48</v>
      </c>
      <c r="D26" s="76">
        <v>930</v>
      </c>
      <c r="E26" s="76" t="s">
        <v>50</v>
      </c>
      <c r="F26" s="81">
        <f>SUM(G26:J26)</f>
        <v>144997.32</v>
      </c>
      <c r="G26" s="92">
        <v>65430</v>
      </c>
      <c r="H26" s="84">
        <v>30050</v>
      </c>
      <c r="I26" s="84">
        <v>30004.87</v>
      </c>
      <c r="J26" s="84">
        <v>19512.45</v>
      </c>
    </row>
    <row r="27" spans="1:10" s="11" customFormat="1" ht="25.5">
      <c r="A27" s="130"/>
      <c r="B27" s="136"/>
      <c r="C27" s="77" t="s">
        <v>43</v>
      </c>
      <c r="D27" s="76">
        <v>930</v>
      </c>
      <c r="E27" s="76" t="s">
        <v>50</v>
      </c>
      <c r="F27" s="85">
        <f t="shared" si="2"/>
        <v>0</v>
      </c>
      <c r="G27" s="83">
        <v>0</v>
      </c>
      <c r="H27" s="83">
        <v>0</v>
      </c>
      <c r="I27" s="83">
        <v>0</v>
      </c>
      <c r="J27" s="83">
        <v>0</v>
      </c>
    </row>
    <row r="28" spans="1:10" s="11" customFormat="1" ht="15">
      <c r="A28" s="131"/>
      <c r="B28" s="137"/>
      <c r="C28" s="77" t="s">
        <v>51</v>
      </c>
      <c r="D28" s="76">
        <v>930</v>
      </c>
      <c r="E28" s="76" t="s">
        <v>50</v>
      </c>
      <c r="F28" s="85">
        <f t="shared" si="2"/>
        <v>0</v>
      </c>
      <c r="G28" s="83">
        <v>0</v>
      </c>
      <c r="H28" s="83">
        <v>0</v>
      </c>
      <c r="I28" s="83">
        <v>0</v>
      </c>
      <c r="J28" s="83">
        <v>0</v>
      </c>
    </row>
    <row r="29" spans="1:10" s="11" customFormat="1" ht="13.5" customHeight="1">
      <c r="A29" s="129" t="s">
        <v>30</v>
      </c>
      <c r="B29" s="135" t="s">
        <v>140</v>
      </c>
      <c r="C29" s="75" t="s">
        <v>55</v>
      </c>
      <c r="D29" s="76">
        <v>930</v>
      </c>
      <c r="E29" s="76" t="s">
        <v>50</v>
      </c>
      <c r="F29" s="81">
        <f t="shared" si="2"/>
        <v>514040</v>
      </c>
      <c r="G29" s="81">
        <f>SUM(G31:G35)</f>
        <v>0</v>
      </c>
      <c r="H29" s="81">
        <f>SUM(H31:H35)</f>
        <v>404040</v>
      </c>
      <c r="I29" s="81">
        <f>SUM(I31:I35)</f>
        <v>110000</v>
      </c>
      <c r="J29" s="81">
        <f>SUM(J31:J35)</f>
        <v>0</v>
      </c>
    </row>
    <row r="30" spans="1:10" s="11" customFormat="1" ht="25.5">
      <c r="A30" s="130"/>
      <c r="B30" s="136"/>
      <c r="C30" s="77" t="s">
        <v>56</v>
      </c>
      <c r="D30" s="76">
        <v>930</v>
      </c>
      <c r="E30" s="76" t="s">
        <v>50</v>
      </c>
      <c r="F30" s="80">
        <f>F31+F32+F33+F34+F35</f>
        <v>514040</v>
      </c>
      <c r="G30" s="82">
        <v>0</v>
      </c>
      <c r="H30" s="82">
        <v>0</v>
      </c>
      <c r="I30" s="82">
        <v>0</v>
      </c>
      <c r="J30" s="82">
        <v>0</v>
      </c>
    </row>
    <row r="31" spans="1:10" s="11" customFormat="1" ht="25.5">
      <c r="A31" s="130"/>
      <c r="B31" s="136"/>
      <c r="C31" s="77" t="s">
        <v>46</v>
      </c>
      <c r="D31" s="76">
        <v>930</v>
      </c>
      <c r="E31" s="76" t="s">
        <v>50</v>
      </c>
      <c r="F31" s="85">
        <f aca="true" t="shared" si="3" ref="F31:F36">SUM(G31:I31)</f>
        <v>0</v>
      </c>
      <c r="G31" s="83">
        <v>0</v>
      </c>
      <c r="H31" s="83">
        <v>0</v>
      </c>
      <c r="I31" s="83">
        <v>0</v>
      </c>
      <c r="J31" s="83">
        <v>0</v>
      </c>
    </row>
    <row r="32" spans="1:10" s="11" customFormat="1" ht="15">
      <c r="A32" s="130"/>
      <c r="B32" s="136"/>
      <c r="C32" s="77" t="s">
        <v>47</v>
      </c>
      <c r="D32" s="76">
        <v>930</v>
      </c>
      <c r="E32" s="76" t="s">
        <v>50</v>
      </c>
      <c r="F32" s="81">
        <f t="shared" si="3"/>
        <v>400000</v>
      </c>
      <c r="G32" s="83">
        <v>0</v>
      </c>
      <c r="H32" s="84">
        <v>400000</v>
      </c>
      <c r="I32" s="83">
        <v>0</v>
      </c>
      <c r="J32" s="83">
        <v>0</v>
      </c>
    </row>
    <row r="33" spans="1:10" s="11" customFormat="1" ht="15">
      <c r="A33" s="130"/>
      <c r="B33" s="136"/>
      <c r="C33" s="77" t="s">
        <v>48</v>
      </c>
      <c r="D33" s="76">
        <v>930</v>
      </c>
      <c r="E33" s="76" t="s">
        <v>50</v>
      </c>
      <c r="F33" s="81">
        <f t="shared" si="3"/>
        <v>114040</v>
      </c>
      <c r="G33" s="84">
        <v>0</v>
      </c>
      <c r="H33" s="84">
        <v>4040</v>
      </c>
      <c r="I33" s="84">
        <v>110000</v>
      </c>
      <c r="J33" s="84"/>
    </row>
    <row r="34" spans="1:10" s="11" customFormat="1" ht="25.5">
      <c r="A34" s="130"/>
      <c r="B34" s="136"/>
      <c r="C34" s="77" t="s">
        <v>43</v>
      </c>
      <c r="D34" s="76">
        <v>930</v>
      </c>
      <c r="E34" s="76" t="s">
        <v>50</v>
      </c>
      <c r="F34" s="81">
        <f t="shared" si="3"/>
        <v>0</v>
      </c>
      <c r="G34" s="84">
        <v>0</v>
      </c>
      <c r="H34" s="84">
        <v>0</v>
      </c>
      <c r="I34" s="84">
        <v>0</v>
      </c>
      <c r="J34" s="84">
        <v>0</v>
      </c>
    </row>
    <row r="35" spans="1:10" s="11" customFormat="1" ht="15">
      <c r="A35" s="131"/>
      <c r="B35" s="137"/>
      <c r="C35" s="77" t="s">
        <v>51</v>
      </c>
      <c r="D35" s="76">
        <v>930</v>
      </c>
      <c r="E35" s="76" t="s">
        <v>50</v>
      </c>
      <c r="F35" s="81">
        <f t="shared" si="3"/>
        <v>0</v>
      </c>
      <c r="G35" s="84">
        <v>0</v>
      </c>
      <c r="H35" s="84">
        <v>0</v>
      </c>
      <c r="I35" s="84">
        <v>0</v>
      </c>
      <c r="J35" s="84">
        <v>0</v>
      </c>
    </row>
    <row r="36" spans="1:10" s="11" customFormat="1" ht="13.5" customHeight="1">
      <c r="A36" s="129" t="s">
        <v>147</v>
      </c>
      <c r="B36" s="135" t="s">
        <v>148</v>
      </c>
      <c r="C36" s="75" t="s">
        <v>55</v>
      </c>
      <c r="D36" s="76">
        <v>930</v>
      </c>
      <c r="E36" s="76" t="s">
        <v>50</v>
      </c>
      <c r="F36" s="80">
        <f t="shared" si="3"/>
        <v>420000</v>
      </c>
      <c r="G36" s="81">
        <f>SUM(G38:G42)</f>
        <v>220000</v>
      </c>
      <c r="H36" s="81">
        <f>SUM(H38:H42)</f>
        <v>200000</v>
      </c>
      <c r="I36" s="81">
        <f>SUM(I38:I42)</f>
        <v>0</v>
      </c>
      <c r="J36" s="81">
        <f>SUM(J38:J42)</f>
        <v>0</v>
      </c>
    </row>
    <row r="37" spans="1:10" s="11" customFormat="1" ht="25.5">
      <c r="A37" s="130"/>
      <c r="B37" s="136"/>
      <c r="C37" s="77" t="s">
        <v>56</v>
      </c>
      <c r="D37" s="76">
        <v>930</v>
      </c>
      <c r="E37" s="76" t="s">
        <v>50</v>
      </c>
      <c r="F37" s="80">
        <f>F38+F39+F40+F41+F42</f>
        <v>420000</v>
      </c>
      <c r="G37" s="82">
        <f>G38+G39+G40+G41+G42</f>
        <v>220000</v>
      </c>
      <c r="H37" s="82">
        <f>H38+H39+H40+H41+H42</f>
        <v>200000</v>
      </c>
      <c r="I37" s="82">
        <f>I38+I39+I40+I41+I42</f>
        <v>0</v>
      </c>
      <c r="J37" s="82">
        <f>J38+J39+J40+J41+J42</f>
        <v>0</v>
      </c>
    </row>
    <row r="38" spans="1:10" s="11" customFormat="1" ht="25.5">
      <c r="A38" s="130"/>
      <c r="B38" s="136"/>
      <c r="C38" s="77" t="s">
        <v>46</v>
      </c>
      <c r="D38" s="76">
        <v>930</v>
      </c>
      <c r="E38" s="76" t="s">
        <v>50</v>
      </c>
      <c r="F38" s="85">
        <f aca="true" t="shared" si="4" ref="F38:F43">SUM(G38:I38)</f>
        <v>0</v>
      </c>
      <c r="G38" s="84">
        <v>0</v>
      </c>
      <c r="H38" s="84">
        <v>0</v>
      </c>
      <c r="I38" s="84">
        <v>0</v>
      </c>
      <c r="J38" s="84">
        <v>0</v>
      </c>
    </row>
    <row r="39" spans="1:10" s="11" customFormat="1" ht="15">
      <c r="A39" s="130"/>
      <c r="B39" s="136"/>
      <c r="C39" s="77" t="s">
        <v>47</v>
      </c>
      <c r="D39" s="76">
        <v>930</v>
      </c>
      <c r="E39" s="76" t="s">
        <v>50</v>
      </c>
      <c r="F39" s="85">
        <f t="shared" si="4"/>
        <v>215600</v>
      </c>
      <c r="G39" s="84">
        <v>215600</v>
      </c>
      <c r="H39" s="84">
        <v>0</v>
      </c>
      <c r="I39" s="84">
        <v>0</v>
      </c>
      <c r="J39" s="84">
        <v>0</v>
      </c>
    </row>
    <row r="40" spans="1:10" s="11" customFormat="1" ht="15">
      <c r="A40" s="130"/>
      <c r="B40" s="136"/>
      <c r="C40" s="77" t="s">
        <v>48</v>
      </c>
      <c r="D40" s="76">
        <v>930</v>
      </c>
      <c r="E40" s="76" t="s">
        <v>50</v>
      </c>
      <c r="F40" s="85">
        <f t="shared" si="4"/>
        <v>204400</v>
      </c>
      <c r="G40" s="84">
        <v>4400</v>
      </c>
      <c r="H40" s="84">
        <v>200000</v>
      </c>
      <c r="I40" s="84">
        <v>0</v>
      </c>
      <c r="J40" s="84">
        <v>0</v>
      </c>
    </row>
    <row r="41" spans="1:10" s="11" customFormat="1" ht="25.5">
      <c r="A41" s="130"/>
      <c r="B41" s="136"/>
      <c r="C41" s="77" t="s">
        <v>43</v>
      </c>
      <c r="D41" s="76">
        <v>930</v>
      </c>
      <c r="E41" s="76" t="s">
        <v>50</v>
      </c>
      <c r="F41" s="85">
        <f t="shared" si="4"/>
        <v>0</v>
      </c>
      <c r="G41" s="84">
        <v>0</v>
      </c>
      <c r="H41" s="84">
        <v>0</v>
      </c>
      <c r="I41" s="84">
        <v>0</v>
      </c>
      <c r="J41" s="84">
        <v>0</v>
      </c>
    </row>
    <row r="42" spans="1:10" s="11" customFormat="1" ht="23.25" customHeight="1">
      <c r="A42" s="131"/>
      <c r="B42" s="137"/>
      <c r="C42" s="77" t="s">
        <v>51</v>
      </c>
      <c r="D42" s="76">
        <v>930</v>
      </c>
      <c r="E42" s="76" t="s">
        <v>50</v>
      </c>
      <c r="F42" s="85">
        <f t="shared" si="4"/>
        <v>0</v>
      </c>
      <c r="G42" s="83">
        <v>0</v>
      </c>
      <c r="H42" s="83">
        <v>0</v>
      </c>
      <c r="I42" s="83">
        <v>0</v>
      </c>
      <c r="J42" s="83">
        <v>0</v>
      </c>
    </row>
    <row r="43" spans="1:10" s="11" customFormat="1" ht="12.75" customHeight="1">
      <c r="A43" s="129" t="s">
        <v>149</v>
      </c>
      <c r="B43" s="135" t="s">
        <v>150</v>
      </c>
      <c r="C43" s="75" t="s">
        <v>55</v>
      </c>
      <c r="D43" s="76">
        <v>930</v>
      </c>
      <c r="E43" s="76" t="s">
        <v>50</v>
      </c>
      <c r="F43" s="80">
        <f t="shared" si="4"/>
        <v>2055591</v>
      </c>
      <c r="G43" s="81">
        <f>SUM(G45:G49)</f>
        <v>685197</v>
      </c>
      <c r="H43" s="81">
        <f>SUM(H45:H49)</f>
        <v>685197</v>
      </c>
      <c r="I43" s="81">
        <f>SUM(I45:I49)</f>
        <v>685197</v>
      </c>
      <c r="J43" s="81">
        <f>SUM(J45:J49)</f>
        <v>0</v>
      </c>
    </row>
    <row r="44" spans="1:10" s="11" customFormat="1" ht="25.5">
      <c r="A44" s="130"/>
      <c r="B44" s="136"/>
      <c r="C44" s="77" t="s">
        <v>56</v>
      </c>
      <c r="D44" s="76">
        <v>930</v>
      </c>
      <c r="E44" s="76" t="s">
        <v>50</v>
      </c>
      <c r="F44" s="80">
        <f>F45+F46+F47+F48+F49</f>
        <v>2055591</v>
      </c>
      <c r="G44" s="82">
        <f>G45+G46+G47+G48+G49</f>
        <v>685197</v>
      </c>
      <c r="H44" s="82">
        <f>H45+H46+H47+H48+H49</f>
        <v>685197</v>
      </c>
      <c r="I44" s="82">
        <f>I45+I46+I47+I48+I49</f>
        <v>685197</v>
      </c>
      <c r="J44" s="82">
        <f>J45+J46+J47+J48+J49</f>
        <v>0</v>
      </c>
    </row>
    <row r="45" spans="1:10" s="11" customFormat="1" ht="12.75" customHeight="1">
      <c r="A45" s="130"/>
      <c r="B45" s="136"/>
      <c r="C45" s="77" t="s">
        <v>46</v>
      </c>
      <c r="D45" s="76">
        <v>930</v>
      </c>
      <c r="E45" s="76" t="s">
        <v>50</v>
      </c>
      <c r="F45" s="81">
        <f aca="true" t="shared" si="5" ref="F45:F57">SUM(G45:I45)</f>
        <v>0</v>
      </c>
      <c r="G45" s="84">
        <v>0</v>
      </c>
      <c r="H45" s="84">
        <v>0</v>
      </c>
      <c r="I45" s="84">
        <v>0</v>
      </c>
      <c r="J45" s="84">
        <v>0</v>
      </c>
    </row>
    <row r="46" spans="1:10" s="11" customFormat="1" ht="12.75" customHeight="1">
      <c r="A46" s="130"/>
      <c r="B46" s="136"/>
      <c r="C46" s="77" t="s">
        <v>47</v>
      </c>
      <c r="D46" s="76">
        <v>930</v>
      </c>
      <c r="E46" s="76" t="s">
        <v>50</v>
      </c>
      <c r="F46" s="81">
        <f t="shared" si="5"/>
        <v>0</v>
      </c>
      <c r="G46" s="84">
        <v>0</v>
      </c>
      <c r="H46" s="84">
        <v>0</v>
      </c>
      <c r="I46" s="84">
        <v>0</v>
      </c>
      <c r="J46" s="84">
        <v>0</v>
      </c>
    </row>
    <row r="47" spans="1:10" s="11" customFormat="1" ht="12.75" customHeight="1">
      <c r="A47" s="130"/>
      <c r="B47" s="136"/>
      <c r="C47" s="77" t="s">
        <v>48</v>
      </c>
      <c r="D47" s="76">
        <v>930</v>
      </c>
      <c r="E47" s="76" t="s">
        <v>50</v>
      </c>
      <c r="F47" s="81">
        <f t="shared" si="5"/>
        <v>2055591</v>
      </c>
      <c r="G47" s="84">
        <v>685197</v>
      </c>
      <c r="H47" s="84">
        <v>685197</v>
      </c>
      <c r="I47" s="84">
        <v>685197</v>
      </c>
      <c r="J47" s="84"/>
    </row>
    <row r="48" spans="1:10" s="11" customFormat="1" ht="12.75" customHeight="1">
      <c r="A48" s="130"/>
      <c r="B48" s="136"/>
      <c r="C48" s="77" t="s">
        <v>43</v>
      </c>
      <c r="D48" s="76">
        <v>930</v>
      </c>
      <c r="E48" s="76" t="s">
        <v>50</v>
      </c>
      <c r="F48" s="81">
        <f t="shared" si="5"/>
        <v>0</v>
      </c>
      <c r="G48" s="84">
        <v>0</v>
      </c>
      <c r="H48" s="84">
        <v>0</v>
      </c>
      <c r="I48" s="84">
        <v>0</v>
      </c>
      <c r="J48" s="84">
        <v>0</v>
      </c>
    </row>
    <row r="49" spans="1:10" s="11" customFormat="1" ht="12.75" customHeight="1">
      <c r="A49" s="131"/>
      <c r="B49" s="137"/>
      <c r="C49" s="77" t="s">
        <v>51</v>
      </c>
      <c r="D49" s="76">
        <v>930</v>
      </c>
      <c r="E49" s="76" t="s">
        <v>50</v>
      </c>
      <c r="F49" s="81">
        <f t="shared" si="5"/>
        <v>0</v>
      </c>
      <c r="G49" s="84">
        <v>0</v>
      </c>
      <c r="H49" s="84">
        <v>0</v>
      </c>
      <c r="I49" s="84">
        <v>0</v>
      </c>
      <c r="J49" s="84">
        <v>0</v>
      </c>
    </row>
    <row r="50" spans="1:10" s="11" customFormat="1" ht="12.75" customHeight="1">
      <c r="A50" s="95" t="s">
        <v>178</v>
      </c>
      <c r="B50" s="135" t="s">
        <v>179</v>
      </c>
      <c r="C50" s="75" t="s">
        <v>55</v>
      </c>
      <c r="D50" s="76">
        <v>930</v>
      </c>
      <c r="E50" s="76"/>
      <c r="F50" s="80">
        <f t="shared" si="5"/>
        <v>24060000</v>
      </c>
      <c r="G50" s="81">
        <f>SUM(G52:G56)</f>
        <v>0</v>
      </c>
      <c r="H50" s="81">
        <f>SUM(H52:H56)</f>
        <v>24060000</v>
      </c>
      <c r="I50" s="81">
        <f>SUM(I52:I56)</f>
        <v>0</v>
      </c>
      <c r="J50" s="81">
        <f>SUM(J52:J56)</f>
        <v>0</v>
      </c>
    </row>
    <row r="51" spans="1:10" s="11" customFormat="1" ht="27" customHeight="1">
      <c r="A51" s="95"/>
      <c r="B51" s="136"/>
      <c r="C51" s="77" t="s">
        <v>56</v>
      </c>
      <c r="D51" s="76">
        <v>930</v>
      </c>
      <c r="E51" s="76"/>
      <c r="F51" s="80">
        <f>F52+F53+F54+F55+F56</f>
        <v>24060000</v>
      </c>
      <c r="G51" s="84">
        <v>0</v>
      </c>
      <c r="H51" s="80">
        <f>H52+H53+H54+H55+H56</f>
        <v>24060000</v>
      </c>
      <c r="I51" s="84">
        <v>0</v>
      </c>
      <c r="J51" s="84">
        <v>0</v>
      </c>
    </row>
    <row r="52" spans="1:10" s="11" customFormat="1" ht="12.75" customHeight="1">
      <c r="A52" s="95"/>
      <c r="B52" s="136"/>
      <c r="C52" s="77" t="s">
        <v>46</v>
      </c>
      <c r="D52" s="76">
        <v>930</v>
      </c>
      <c r="E52" s="76"/>
      <c r="F52" s="81">
        <f t="shared" si="5"/>
        <v>0</v>
      </c>
      <c r="G52" s="84">
        <v>0</v>
      </c>
      <c r="H52" s="84">
        <v>0</v>
      </c>
      <c r="I52" s="84">
        <v>0</v>
      </c>
      <c r="J52" s="84">
        <v>0</v>
      </c>
    </row>
    <row r="53" spans="1:10" s="11" customFormat="1" ht="12.75" customHeight="1">
      <c r="A53" s="95"/>
      <c r="B53" s="136"/>
      <c r="C53" s="77" t="s">
        <v>47</v>
      </c>
      <c r="D53" s="76">
        <v>930</v>
      </c>
      <c r="E53" s="76"/>
      <c r="F53" s="81">
        <f t="shared" si="5"/>
        <v>24060000</v>
      </c>
      <c r="G53" s="84">
        <v>0</v>
      </c>
      <c r="H53" s="84">
        <v>24060000</v>
      </c>
      <c r="I53" s="84">
        <v>0</v>
      </c>
      <c r="J53" s="84">
        <v>0</v>
      </c>
    </row>
    <row r="54" spans="1:10" s="11" customFormat="1" ht="12.75" customHeight="1">
      <c r="A54" s="95"/>
      <c r="B54" s="136"/>
      <c r="C54" s="77" t="s">
        <v>48</v>
      </c>
      <c r="D54" s="76">
        <v>930</v>
      </c>
      <c r="E54" s="76"/>
      <c r="F54" s="81">
        <f t="shared" si="5"/>
        <v>0</v>
      </c>
      <c r="G54" s="84">
        <v>0</v>
      </c>
      <c r="H54" s="84">
        <v>0</v>
      </c>
      <c r="I54" s="84">
        <v>0</v>
      </c>
      <c r="J54" s="84">
        <v>0</v>
      </c>
    </row>
    <row r="55" spans="1:10" s="11" customFormat="1" ht="12.75" customHeight="1">
      <c r="A55" s="95"/>
      <c r="B55" s="136"/>
      <c r="C55" s="77" t="s">
        <v>43</v>
      </c>
      <c r="D55" s="76">
        <v>930</v>
      </c>
      <c r="E55" s="76"/>
      <c r="F55" s="81">
        <f t="shared" si="5"/>
        <v>0</v>
      </c>
      <c r="G55" s="84">
        <v>0</v>
      </c>
      <c r="H55" s="84">
        <v>0</v>
      </c>
      <c r="I55" s="84">
        <v>0</v>
      </c>
      <c r="J55" s="84">
        <v>0</v>
      </c>
    </row>
    <row r="56" spans="1:10" s="11" customFormat="1" ht="12.75" customHeight="1">
      <c r="A56" s="95"/>
      <c r="B56" s="137"/>
      <c r="C56" s="77" t="s">
        <v>51</v>
      </c>
      <c r="D56" s="76">
        <v>930</v>
      </c>
      <c r="E56" s="76"/>
      <c r="F56" s="81">
        <f t="shared" si="5"/>
        <v>0</v>
      </c>
      <c r="G56" s="84">
        <v>0</v>
      </c>
      <c r="H56" s="84">
        <v>0</v>
      </c>
      <c r="I56" s="84">
        <v>0</v>
      </c>
      <c r="J56" s="84">
        <v>0</v>
      </c>
    </row>
    <row r="57" spans="1:10" s="11" customFormat="1" ht="12.75" customHeight="1">
      <c r="A57" s="129" t="s">
        <v>25</v>
      </c>
      <c r="B57" s="132" t="s">
        <v>166</v>
      </c>
      <c r="C57" s="75" t="s">
        <v>55</v>
      </c>
      <c r="D57" s="76">
        <v>930</v>
      </c>
      <c r="E57" s="76" t="s">
        <v>50</v>
      </c>
      <c r="F57" s="80">
        <f t="shared" si="5"/>
        <v>589510</v>
      </c>
      <c r="G57" s="81">
        <f>SUM(G59:G63)</f>
        <v>125510</v>
      </c>
      <c r="H57" s="81">
        <f>SUM(H59:H63)</f>
        <v>464000</v>
      </c>
      <c r="I57" s="81">
        <f>SUM(I59:I63)</f>
        <v>0</v>
      </c>
      <c r="J57" s="81">
        <f>SUM(J59:J63)</f>
        <v>0</v>
      </c>
    </row>
    <row r="58" spans="1:10" s="11" customFormat="1" ht="12.75" customHeight="1">
      <c r="A58" s="130"/>
      <c r="B58" s="133"/>
      <c r="C58" s="77" t="s">
        <v>56</v>
      </c>
      <c r="D58" s="76">
        <v>930</v>
      </c>
      <c r="E58" s="76" t="s">
        <v>50</v>
      </c>
      <c r="F58" s="80">
        <f>F59+F60+F61+F62+F63</f>
        <v>589510</v>
      </c>
      <c r="G58" s="82">
        <f>G59+G60+G61+G62+G63</f>
        <v>125510</v>
      </c>
      <c r="H58" s="82">
        <f>H59+H60+H61+H62+H63</f>
        <v>464000</v>
      </c>
      <c r="I58" s="82">
        <f>I59+I60+I61+I62+I63</f>
        <v>0</v>
      </c>
      <c r="J58" s="82">
        <f>J59+J60+J61+J62+J63</f>
        <v>0</v>
      </c>
    </row>
    <row r="59" spans="1:10" s="11" customFormat="1" ht="12.75" customHeight="1">
      <c r="A59" s="130"/>
      <c r="B59" s="133"/>
      <c r="C59" s="77" t="s">
        <v>46</v>
      </c>
      <c r="D59" s="76">
        <v>930</v>
      </c>
      <c r="E59" s="76" t="s">
        <v>50</v>
      </c>
      <c r="F59" s="81">
        <f aca="true" t="shared" si="6" ref="F59:F64">SUM(G59:I59)</f>
        <v>0</v>
      </c>
      <c r="G59" s="84">
        <f>+G66+G73</f>
        <v>0</v>
      </c>
      <c r="H59" s="84">
        <f>+H66+H73</f>
        <v>0</v>
      </c>
      <c r="I59" s="84">
        <f>+I66+I73</f>
        <v>0</v>
      </c>
      <c r="J59" s="84">
        <f>+J66+J73</f>
        <v>0</v>
      </c>
    </row>
    <row r="60" spans="1:10" s="11" customFormat="1" ht="12.75" customHeight="1">
      <c r="A60" s="130"/>
      <c r="B60" s="133"/>
      <c r="C60" s="77" t="s">
        <v>47</v>
      </c>
      <c r="D60" s="76">
        <v>930</v>
      </c>
      <c r="E60" s="76" t="s">
        <v>50</v>
      </c>
      <c r="F60" s="81">
        <f t="shared" si="6"/>
        <v>355000</v>
      </c>
      <c r="G60" s="84">
        <f>G67+G74+G81</f>
        <v>123000</v>
      </c>
      <c r="H60" s="84">
        <f>H67+H74+H81</f>
        <v>232000</v>
      </c>
      <c r="I60" s="84">
        <f>I67</f>
        <v>0</v>
      </c>
      <c r="J60" s="84">
        <f>J67</f>
        <v>0</v>
      </c>
    </row>
    <row r="61" spans="1:10" s="11" customFormat="1" ht="12.75" customHeight="1">
      <c r="A61" s="130"/>
      <c r="B61" s="133"/>
      <c r="C61" s="77" t="s">
        <v>48</v>
      </c>
      <c r="D61" s="76">
        <v>930</v>
      </c>
      <c r="E61" s="76" t="s">
        <v>50</v>
      </c>
      <c r="F61" s="81">
        <f t="shared" si="6"/>
        <v>234510</v>
      </c>
      <c r="G61" s="84">
        <f>G68+G75+G82</f>
        <v>2510</v>
      </c>
      <c r="H61" s="84">
        <f>H68+H75+H82</f>
        <v>232000</v>
      </c>
      <c r="I61" s="84">
        <f>I68</f>
        <v>0</v>
      </c>
      <c r="J61" s="84">
        <f>J68</f>
        <v>0</v>
      </c>
    </row>
    <row r="62" spans="1:10" s="11" customFormat="1" ht="12.75" customHeight="1">
      <c r="A62" s="130"/>
      <c r="B62" s="133"/>
      <c r="C62" s="77" t="s">
        <v>43</v>
      </c>
      <c r="D62" s="76">
        <v>930</v>
      </c>
      <c r="E62" s="76" t="s">
        <v>50</v>
      </c>
      <c r="F62" s="81">
        <f t="shared" si="6"/>
        <v>0</v>
      </c>
      <c r="G62" s="84">
        <f>+G69+G76</f>
        <v>0</v>
      </c>
      <c r="H62" s="84">
        <f>+H69+H76</f>
        <v>0</v>
      </c>
      <c r="I62" s="84">
        <f>+I69+I76</f>
        <v>0</v>
      </c>
      <c r="J62" s="84">
        <f>+J69+J76</f>
        <v>0</v>
      </c>
    </row>
    <row r="63" spans="1:10" s="11" customFormat="1" ht="12.75" customHeight="1">
      <c r="A63" s="131"/>
      <c r="B63" s="134"/>
      <c r="C63" s="77" t="s">
        <v>51</v>
      </c>
      <c r="D63" s="76">
        <v>930</v>
      </c>
      <c r="E63" s="76" t="s">
        <v>50</v>
      </c>
      <c r="F63" s="81">
        <f t="shared" si="6"/>
        <v>0</v>
      </c>
      <c r="G63" s="84">
        <f>G70+G77</f>
        <v>0</v>
      </c>
      <c r="H63" s="84">
        <f>H70+H77</f>
        <v>0</v>
      </c>
      <c r="I63" s="84">
        <f>I70+I77</f>
        <v>0</v>
      </c>
      <c r="J63" s="84">
        <f>J70+J77</f>
        <v>0</v>
      </c>
    </row>
    <row r="64" spans="1:10" s="11" customFormat="1" ht="12.75" customHeight="1">
      <c r="A64" s="129" t="s">
        <v>32</v>
      </c>
      <c r="B64" s="135" t="s">
        <v>167</v>
      </c>
      <c r="C64" s="75" t="s">
        <v>55</v>
      </c>
      <c r="D64" s="76">
        <v>930</v>
      </c>
      <c r="E64" s="76" t="s">
        <v>50</v>
      </c>
      <c r="F64" s="80">
        <f t="shared" si="6"/>
        <v>464000</v>
      </c>
      <c r="G64" s="81">
        <f>SUM(G66:G70)</f>
        <v>0</v>
      </c>
      <c r="H64" s="81">
        <f>SUM(H66:H70)</f>
        <v>464000</v>
      </c>
      <c r="I64" s="81">
        <f>SUM(I66:I70)</f>
        <v>0</v>
      </c>
      <c r="J64" s="81">
        <f>SUM(J66:J70)</f>
        <v>0</v>
      </c>
    </row>
    <row r="65" spans="1:10" s="11" customFormat="1" ht="12.75" customHeight="1">
      <c r="A65" s="130"/>
      <c r="B65" s="136"/>
      <c r="C65" s="77" t="s">
        <v>56</v>
      </c>
      <c r="D65" s="76">
        <v>930</v>
      </c>
      <c r="E65" s="76" t="s">
        <v>50</v>
      </c>
      <c r="F65" s="80">
        <f>F66+F67+F68+F69+F70</f>
        <v>464000</v>
      </c>
      <c r="G65" s="82">
        <f>G66+G67+G68+G69+G70</f>
        <v>0</v>
      </c>
      <c r="H65" s="82">
        <f>H66+H67+H68+H69+H70</f>
        <v>464000</v>
      </c>
      <c r="I65" s="82">
        <f>I66+I67+I68+I69+I70</f>
        <v>0</v>
      </c>
      <c r="J65" s="82">
        <f>J66+J67+J68+J69+J70</f>
        <v>0</v>
      </c>
    </row>
    <row r="66" spans="1:10" s="11" customFormat="1" ht="12.75" customHeight="1">
      <c r="A66" s="130"/>
      <c r="B66" s="136"/>
      <c r="C66" s="77" t="s">
        <v>46</v>
      </c>
      <c r="D66" s="76">
        <v>930</v>
      </c>
      <c r="E66" s="76" t="s">
        <v>50</v>
      </c>
      <c r="F66" s="81">
        <f aca="true" t="shared" si="7" ref="F66:F71">SUM(G66:I66)</f>
        <v>0</v>
      </c>
      <c r="G66" s="84">
        <v>0</v>
      </c>
      <c r="H66" s="84">
        <v>0</v>
      </c>
      <c r="I66" s="84">
        <v>0</v>
      </c>
      <c r="J66" s="84">
        <v>0</v>
      </c>
    </row>
    <row r="67" spans="1:10" s="11" customFormat="1" ht="12.75" customHeight="1">
      <c r="A67" s="130"/>
      <c r="B67" s="136"/>
      <c r="C67" s="77" t="s">
        <v>47</v>
      </c>
      <c r="D67" s="76">
        <v>930</v>
      </c>
      <c r="E67" s="76" t="s">
        <v>50</v>
      </c>
      <c r="F67" s="81">
        <f t="shared" si="7"/>
        <v>232000</v>
      </c>
      <c r="G67" s="84">
        <v>0</v>
      </c>
      <c r="H67" s="84">
        <v>232000</v>
      </c>
      <c r="I67" s="84">
        <v>0</v>
      </c>
      <c r="J67" s="84">
        <v>0</v>
      </c>
    </row>
    <row r="68" spans="1:10" s="11" customFormat="1" ht="12.75" customHeight="1">
      <c r="A68" s="130"/>
      <c r="B68" s="136"/>
      <c r="C68" s="77" t="s">
        <v>48</v>
      </c>
      <c r="D68" s="76">
        <v>930</v>
      </c>
      <c r="E68" s="76" t="s">
        <v>50</v>
      </c>
      <c r="F68" s="81">
        <f t="shared" si="7"/>
        <v>232000</v>
      </c>
      <c r="G68" s="84">
        <v>0</v>
      </c>
      <c r="H68" s="84">
        <v>232000</v>
      </c>
      <c r="I68" s="84">
        <v>0</v>
      </c>
      <c r="J68" s="84">
        <v>0</v>
      </c>
    </row>
    <row r="69" spans="1:10" s="11" customFormat="1" ht="12.75" customHeight="1">
      <c r="A69" s="130"/>
      <c r="B69" s="136"/>
      <c r="C69" s="77" t="s">
        <v>43</v>
      </c>
      <c r="D69" s="76">
        <v>930</v>
      </c>
      <c r="E69" s="76" t="s">
        <v>50</v>
      </c>
      <c r="F69" s="81">
        <f t="shared" si="7"/>
        <v>0</v>
      </c>
      <c r="G69" s="84">
        <v>0</v>
      </c>
      <c r="H69" s="84">
        <v>0</v>
      </c>
      <c r="I69" s="84">
        <v>0</v>
      </c>
      <c r="J69" s="84">
        <v>0</v>
      </c>
    </row>
    <row r="70" spans="1:10" s="11" customFormat="1" ht="12.75" customHeight="1">
      <c r="A70" s="131"/>
      <c r="B70" s="137"/>
      <c r="C70" s="77" t="s">
        <v>51</v>
      </c>
      <c r="D70" s="76">
        <v>930</v>
      </c>
      <c r="E70" s="76" t="s">
        <v>50</v>
      </c>
      <c r="F70" s="81">
        <f t="shared" si="7"/>
        <v>0</v>
      </c>
      <c r="G70" s="84">
        <v>0</v>
      </c>
      <c r="H70" s="84">
        <v>0</v>
      </c>
      <c r="I70" s="84">
        <v>0</v>
      </c>
      <c r="J70" s="84">
        <v>0</v>
      </c>
    </row>
    <row r="71" spans="1:10" s="11" customFormat="1" ht="12.75" customHeight="1">
      <c r="A71" s="129" t="s">
        <v>94</v>
      </c>
      <c r="B71" s="135" t="s">
        <v>163</v>
      </c>
      <c r="C71" s="75" t="s">
        <v>55</v>
      </c>
      <c r="D71" s="76">
        <v>930</v>
      </c>
      <c r="E71" s="76" t="s">
        <v>50</v>
      </c>
      <c r="F71" s="80">
        <f t="shared" si="7"/>
        <v>0</v>
      </c>
      <c r="G71" s="81">
        <v>0</v>
      </c>
      <c r="H71" s="81">
        <f>SUM(H73:H77)</f>
        <v>0</v>
      </c>
      <c r="I71" s="81">
        <f>SUM(I73:I77)</f>
        <v>0</v>
      </c>
      <c r="J71" s="81">
        <f>SUM(J73:J77)</f>
        <v>0</v>
      </c>
    </row>
    <row r="72" spans="1:10" s="11" customFormat="1" ht="12.75" customHeight="1">
      <c r="A72" s="130"/>
      <c r="B72" s="136"/>
      <c r="C72" s="77" t="s">
        <v>56</v>
      </c>
      <c r="D72" s="76">
        <v>930</v>
      </c>
      <c r="E72" s="76" t="s">
        <v>50</v>
      </c>
      <c r="F72" s="80">
        <f>F73+F74+F75+F76+F77</f>
        <v>0</v>
      </c>
      <c r="G72" s="82">
        <v>0</v>
      </c>
      <c r="H72" s="82">
        <f>H73+H74+H75+H76+H77</f>
        <v>0</v>
      </c>
      <c r="I72" s="82">
        <f>I73+I74+I75+I76+I77</f>
        <v>0</v>
      </c>
      <c r="J72" s="82">
        <f>J73+J74+J75+J76+J77</f>
        <v>0</v>
      </c>
    </row>
    <row r="73" spans="1:10" s="11" customFormat="1" ht="12.75" customHeight="1">
      <c r="A73" s="130"/>
      <c r="B73" s="136"/>
      <c r="C73" s="77" t="s">
        <v>46</v>
      </c>
      <c r="D73" s="76">
        <v>930</v>
      </c>
      <c r="E73" s="76" t="s">
        <v>50</v>
      </c>
      <c r="F73" s="81">
        <f aca="true" t="shared" si="8" ref="F73:F85">SUM(G73:I73)</f>
        <v>0</v>
      </c>
      <c r="G73" s="84">
        <v>0</v>
      </c>
      <c r="H73" s="84">
        <v>0</v>
      </c>
      <c r="I73" s="84">
        <v>0</v>
      </c>
      <c r="J73" s="84">
        <v>0</v>
      </c>
    </row>
    <row r="74" spans="1:10" s="11" customFormat="1" ht="12.75" customHeight="1">
      <c r="A74" s="130"/>
      <c r="B74" s="136"/>
      <c r="C74" s="77" t="s">
        <v>47</v>
      </c>
      <c r="D74" s="76">
        <v>930</v>
      </c>
      <c r="E74" s="76" t="s">
        <v>50</v>
      </c>
      <c r="F74" s="81">
        <f t="shared" si="8"/>
        <v>0</v>
      </c>
      <c r="G74" s="84">
        <v>0</v>
      </c>
      <c r="H74" s="84">
        <v>0</v>
      </c>
      <c r="I74" s="84">
        <v>0</v>
      </c>
      <c r="J74" s="84">
        <v>0</v>
      </c>
    </row>
    <row r="75" spans="1:10" s="11" customFormat="1" ht="12.75" customHeight="1">
      <c r="A75" s="130"/>
      <c r="B75" s="136"/>
      <c r="C75" s="77" t="s">
        <v>48</v>
      </c>
      <c r="D75" s="76">
        <v>930</v>
      </c>
      <c r="E75" s="76" t="s">
        <v>50</v>
      </c>
      <c r="F75" s="81">
        <f t="shared" si="8"/>
        <v>0</v>
      </c>
      <c r="G75" s="84">
        <v>0</v>
      </c>
      <c r="H75" s="84">
        <v>0</v>
      </c>
      <c r="I75" s="84">
        <v>0</v>
      </c>
      <c r="J75" s="84">
        <v>0</v>
      </c>
    </row>
    <row r="76" spans="1:10" s="11" customFormat="1" ht="12.75" customHeight="1">
      <c r="A76" s="130"/>
      <c r="B76" s="136"/>
      <c r="C76" s="77" t="s">
        <v>43</v>
      </c>
      <c r="D76" s="76">
        <v>930</v>
      </c>
      <c r="E76" s="76" t="s">
        <v>50</v>
      </c>
      <c r="F76" s="81">
        <f t="shared" si="8"/>
        <v>0</v>
      </c>
      <c r="G76" s="84">
        <v>0</v>
      </c>
      <c r="H76" s="84">
        <v>0</v>
      </c>
      <c r="I76" s="84">
        <v>0</v>
      </c>
      <c r="J76" s="84">
        <v>0</v>
      </c>
    </row>
    <row r="77" spans="1:10" s="11" customFormat="1" ht="12.75" customHeight="1">
      <c r="A77" s="131"/>
      <c r="B77" s="137"/>
      <c r="C77" s="77" t="s">
        <v>51</v>
      </c>
      <c r="D77" s="76">
        <v>930</v>
      </c>
      <c r="E77" s="76" t="s">
        <v>50</v>
      </c>
      <c r="F77" s="81">
        <f t="shared" si="8"/>
        <v>0</v>
      </c>
      <c r="G77" s="84">
        <v>0</v>
      </c>
      <c r="H77" s="84">
        <v>0</v>
      </c>
      <c r="I77" s="84">
        <v>0</v>
      </c>
      <c r="J77" s="84">
        <v>0</v>
      </c>
    </row>
    <row r="78" spans="1:10" s="11" customFormat="1" ht="12.75" customHeight="1">
      <c r="A78" s="129" t="s">
        <v>95</v>
      </c>
      <c r="B78" s="135" t="s">
        <v>177</v>
      </c>
      <c r="C78" s="75" t="s">
        <v>55</v>
      </c>
      <c r="D78" s="76">
        <v>930</v>
      </c>
      <c r="E78" s="76" t="s">
        <v>50</v>
      </c>
      <c r="F78" s="80">
        <f>SUM(G78:I78)</f>
        <v>0</v>
      </c>
      <c r="G78" s="84">
        <v>0</v>
      </c>
      <c r="H78" s="84">
        <v>0</v>
      </c>
      <c r="I78" s="84">
        <v>0</v>
      </c>
      <c r="J78" s="84">
        <v>0</v>
      </c>
    </row>
    <row r="79" spans="1:10" s="11" customFormat="1" ht="12.75" customHeight="1">
      <c r="A79" s="130"/>
      <c r="B79" s="136"/>
      <c r="C79" s="77" t="s">
        <v>56</v>
      </c>
      <c r="D79" s="76">
        <v>930</v>
      </c>
      <c r="E79" s="76" t="s">
        <v>50</v>
      </c>
      <c r="F79" s="80">
        <f>F80+F81+F82+F83+F84</f>
        <v>125510</v>
      </c>
      <c r="G79" s="81">
        <f>SUM(G81:G84)</f>
        <v>125510</v>
      </c>
      <c r="H79" s="84">
        <v>0</v>
      </c>
      <c r="I79" s="84">
        <v>0</v>
      </c>
      <c r="J79" s="84">
        <v>0</v>
      </c>
    </row>
    <row r="80" spans="1:10" s="11" customFormat="1" ht="12.75" customHeight="1">
      <c r="A80" s="130"/>
      <c r="B80" s="136"/>
      <c r="C80" s="77" t="s">
        <v>46</v>
      </c>
      <c r="D80" s="76">
        <v>930</v>
      </c>
      <c r="E80" s="76" t="s">
        <v>50</v>
      </c>
      <c r="F80" s="81">
        <f t="shared" si="8"/>
        <v>0</v>
      </c>
      <c r="G80" s="84"/>
      <c r="H80" s="84">
        <v>0</v>
      </c>
      <c r="I80" s="84">
        <v>0</v>
      </c>
      <c r="J80" s="84">
        <v>0</v>
      </c>
    </row>
    <row r="81" spans="1:10" s="11" customFormat="1" ht="12.75" customHeight="1">
      <c r="A81" s="130"/>
      <c r="B81" s="136"/>
      <c r="C81" s="77" t="s">
        <v>47</v>
      </c>
      <c r="D81" s="76">
        <v>930</v>
      </c>
      <c r="E81" s="76" t="s">
        <v>50</v>
      </c>
      <c r="F81" s="81">
        <f t="shared" si="8"/>
        <v>123000</v>
      </c>
      <c r="G81" s="84">
        <v>123000</v>
      </c>
      <c r="H81" s="84">
        <v>0</v>
      </c>
      <c r="I81" s="84">
        <v>0</v>
      </c>
      <c r="J81" s="84">
        <v>0</v>
      </c>
    </row>
    <row r="82" spans="1:10" s="11" customFormat="1" ht="12.75" customHeight="1">
      <c r="A82" s="130"/>
      <c r="B82" s="136"/>
      <c r="C82" s="77" t="s">
        <v>48</v>
      </c>
      <c r="D82" s="76">
        <v>930</v>
      </c>
      <c r="E82" s="76" t="s">
        <v>50</v>
      </c>
      <c r="F82" s="81">
        <f t="shared" si="8"/>
        <v>2510</v>
      </c>
      <c r="G82" s="84">
        <v>2510</v>
      </c>
      <c r="H82" s="84">
        <v>0</v>
      </c>
      <c r="I82" s="84">
        <v>0</v>
      </c>
      <c r="J82" s="84">
        <v>0</v>
      </c>
    </row>
    <row r="83" spans="1:10" s="11" customFormat="1" ht="12.75" customHeight="1">
      <c r="A83" s="130"/>
      <c r="B83" s="136"/>
      <c r="C83" s="77" t="s">
        <v>43</v>
      </c>
      <c r="D83" s="76">
        <v>930</v>
      </c>
      <c r="E83" s="76" t="s">
        <v>50</v>
      </c>
      <c r="F83" s="81">
        <f t="shared" si="8"/>
        <v>0</v>
      </c>
      <c r="G83" s="84"/>
      <c r="H83" s="84">
        <v>0</v>
      </c>
      <c r="I83" s="84">
        <v>0</v>
      </c>
      <c r="J83" s="84">
        <v>0</v>
      </c>
    </row>
    <row r="84" spans="1:10" s="11" customFormat="1" ht="12.75" customHeight="1">
      <c r="A84" s="131"/>
      <c r="B84" s="137"/>
      <c r="C84" s="77" t="s">
        <v>51</v>
      </c>
      <c r="D84" s="76">
        <v>930</v>
      </c>
      <c r="E84" s="76" t="s">
        <v>50</v>
      </c>
      <c r="F84" s="81">
        <f t="shared" si="8"/>
        <v>0</v>
      </c>
      <c r="G84" s="84">
        <v>0</v>
      </c>
      <c r="H84" s="84">
        <v>0</v>
      </c>
      <c r="I84" s="84">
        <v>0</v>
      </c>
      <c r="J84" s="84">
        <v>0</v>
      </c>
    </row>
    <row r="85" spans="1:10" s="11" customFormat="1" ht="12.75" customHeight="1">
      <c r="A85" s="129" t="s">
        <v>33</v>
      </c>
      <c r="B85" s="132" t="s">
        <v>156</v>
      </c>
      <c r="C85" s="75" t="s">
        <v>55</v>
      </c>
      <c r="D85" s="76">
        <v>930</v>
      </c>
      <c r="E85" s="76" t="s">
        <v>50</v>
      </c>
      <c r="F85" s="80">
        <f t="shared" si="8"/>
        <v>3723754</v>
      </c>
      <c r="G85" s="81">
        <f>SUM(G87:G91)</f>
        <v>3623754</v>
      </c>
      <c r="H85" s="81">
        <f>SUM(H87:H91)</f>
        <v>100000</v>
      </c>
      <c r="I85" s="81">
        <f>SUM(I87:I91)</f>
        <v>0</v>
      </c>
      <c r="J85" s="81">
        <f>SUM(J87:J91)</f>
        <v>0</v>
      </c>
    </row>
    <row r="86" spans="1:10" s="11" customFormat="1" ht="12.75" customHeight="1">
      <c r="A86" s="130"/>
      <c r="B86" s="133"/>
      <c r="C86" s="77" t="s">
        <v>56</v>
      </c>
      <c r="D86" s="76">
        <v>930</v>
      </c>
      <c r="E86" s="76" t="s">
        <v>50</v>
      </c>
      <c r="F86" s="80">
        <f>F92+F99+F106+F113+F120</f>
        <v>3723754</v>
      </c>
      <c r="G86" s="80">
        <f>G92+G99+G106+G113+G120</f>
        <v>3623754</v>
      </c>
      <c r="H86" s="80">
        <f>H92+H99+H106+H113+H120</f>
        <v>100000</v>
      </c>
      <c r="I86" s="80">
        <f>I92+I99+I106+I113+I120</f>
        <v>0</v>
      </c>
      <c r="J86" s="80">
        <f>J92+J99+J106+J113+J120</f>
        <v>0</v>
      </c>
    </row>
    <row r="87" spans="1:10" s="11" customFormat="1" ht="12.75" customHeight="1">
      <c r="A87" s="130"/>
      <c r="B87" s="133"/>
      <c r="C87" s="77" t="s">
        <v>46</v>
      </c>
      <c r="D87" s="76">
        <v>930</v>
      </c>
      <c r="E87" s="76" t="s">
        <v>50</v>
      </c>
      <c r="F87" s="80">
        <f>SUM(G87:I87)</f>
        <v>0</v>
      </c>
      <c r="G87" s="82">
        <f aca="true" t="shared" si="9" ref="G87:I91">G94+G101+G108+G115+G122</f>
        <v>0</v>
      </c>
      <c r="H87" s="82">
        <f t="shared" si="9"/>
        <v>0</v>
      </c>
      <c r="I87" s="82">
        <f t="shared" si="9"/>
        <v>0</v>
      </c>
      <c r="J87" s="82">
        <f>J94+J101+J108+J115+J122</f>
        <v>0</v>
      </c>
    </row>
    <row r="88" spans="1:10" s="11" customFormat="1" ht="12.75" customHeight="1">
      <c r="A88" s="130"/>
      <c r="B88" s="133"/>
      <c r="C88" s="77" t="s">
        <v>47</v>
      </c>
      <c r="D88" s="76">
        <v>930</v>
      </c>
      <c r="E88" s="76" t="s">
        <v>50</v>
      </c>
      <c r="F88" s="80">
        <f>F95+F102+F109+F116+F123</f>
        <v>3210000</v>
      </c>
      <c r="G88" s="82">
        <f t="shared" si="9"/>
        <v>3210000</v>
      </c>
      <c r="H88" s="82">
        <f t="shared" si="9"/>
        <v>0</v>
      </c>
      <c r="I88" s="82">
        <f t="shared" si="9"/>
        <v>0</v>
      </c>
      <c r="J88" s="82">
        <f>J95+J102+J109+J116+J123</f>
        <v>0</v>
      </c>
    </row>
    <row r="89" spans="1:10" s="11" customFormat="1" ht="12.75" customHeight="1">
      <c r="A89" s="130"/>
      <c r="B89" s="133"/>
      <c r="C89" s="77" t="s">
        <v>48</v>
      </c>
      <c r="D89" s="76">
        <v>930</v>
      </c>
      <c r="E89" s="76" t="s">
        <v>50</v>
      </c>
      <c r="F89" s="80">
        <f>F96+F103+F110+F117+F124</f>
        <v>513754</v>
      </c>
      <c r="G89" s="82">
        <f t="shared" si="9"/>
        <v>413754</v>
      </c>
      <c r="H89" s="82">
        <f t="shared" si="9"/>
        <v>100000</v>
      </c>
      <c r="I89" s="82">
        <f t="shared" si="9"/>
        <v>0</v>
      </c>
      <c r="J89" s="82">
        <f>J96+J103+J110+J117+J124</f>
        <v>0</v>
      </c>
    </row>
    <row r="90" spans="1:10" s="11" customFormat="1" ht="25.5">
      <c r="A90" s="130"/>
      <c r="B90" s="133"/>
      <c r="C90" s="77" t="s">
        <v>43</v>
      </c>
      <c r="D90" s="76">
        <v>930</v>
      </c>
      <c r="E90" s="76" t="s">
        <v>50</v>
      </c>
      <c r="F90" s="80">
        <f>SUM(G90:I90)</f>
        <v>0</v>
      </c>
      <c r="G90" s="82">
        <f t="shared" si="9"/>
        <v>0</v>
      </c>
      <c r="H90" s="82">
        <f t="shared" si="9"/>
        <v>0</v>
      </c>
      <c r="I90" s="82">
        <f t="shared" si="9"/>
        <v>0</v>
      </c>
      <c r="J90" s="82">
        <f>J97+J104+J111+J118+J125</f>
        <v>0</v>
      </c>
    </row>
    <row r="91" spans="1:10" s="11" customFormat="1" ht="15">
      <c r="A91" s="131"/>
      <c r="B91" s="134"/>
      <c r="C91" s="77" t="s">
        <v>51</v>
      </c>
      <c r="D91" s="76">
        <v>930</v>
      </c>
      <c r="E91" s="76" t="s">
        <v>50</v>
      </c>
      <c r="F91" s="80">
        <f>F97+F104+F111+F118+F125</f>
        <v>0</v>
      </c>
      <c r="G91" s="82">
        <f t="shared" si="9"/>
        <v>0</v>
      </c>
      <c r="H91" s="82">
        <f t="shared" si="9"/>
        <v>0</v>
      </c>
      <c r="I91" s="82">
        <f t="shared" si="9"/>
        <v>0</v>
      </c>
      <c r="J91" s="82">
        <f>J98+J105+J112+J119+J126</f>
        <v>0</v>
      </c>
    </row>
    <row r="92" spans="1:10" s="11" customFormat="1" ht="12.75" customHeight="1">
      <c r="A92" s="129" t="s">
        <v>96</v>
      </c>
      <c r="B92" s="135" t="s">
        <v>160</v>
      </c>
      <c r="C92" s="75" t="s">
        <v>55</v>
      </c>
      <c r="D92" s="76">
        <v>930</v>
      </c>
      <c r="E92" s="76" t="s">
        <v>50</v>
      </c>
      <c r="F92" s="80">
        <f>SUM(G92:I92)</f>
        <v>0</v>
      </c>
      <c r="G92" s="81">
        <f>SUM(G94:G98)</f>
        <v>0</v>
      </c>
      <c r="H92" s="81">
        <f>SUM(H94:H98)</f>
        <v>0</v>
      </c>
      <c r="I92" s="81">
        <f>SUM(I94:I98)</f>
        <v>0</v>
      </c>
      <c r="J92" s="81">
        <f>SUM(J94:J98)</f>
        <v>0</v>
      </c>
    </row>
    <row r="93" spans="1:10" s="11" customFormat="1" ht="16.5" customHeight="1">
      <c r="A93" s="130"/>
      <c r="B93" s="136"/>
      <c r="C93" s="77" t="s">
        <v>56</v>
      </c>
      <c r="D93" s="76">
        <v>930</v>
      </c>
      <c r="E93" s="76" t="s">
        <v>50</v>
      </c>
      <c r="F93" s="80">
        <f>F94+F95+F96+F97+F98</f>
        <v>0</v>
      </c>
      <c r="G93" s="82">
        <f>G94+G95+G96+G97+G98</f>
        <v>0</v>
      </c>
      <c r="H93" s="82">
        <f>H94+H95+H96+H97+H98</f>
        <v>0</v>
      </c>
      <c r="I93" s="82">
        <f>I94+I95+I96+I97+I98</f>
        <v>0</v>
      </c>
      <c r="J93" s="82">
        <f>J94+J95+J96+J97+J98</f>
        <v>0</v>
      </c>
    </row>
    <row r="94" spans="1:10" s="11" customFormat="1" ht="16.5" customHeight="1">
      <c r="A94" s="130"/>
      <c r="B94" s="136"/>
      <c r="C94" s="77" t="s">
        <v>46</v>
      </c>
      <c r="D94" s="76">
        <v>930</v>
      </c>
      <c r="E94" s="76" t="s">
        <v>50</v>
      </c>
      <c r="F94" s="81">
        <f aca="true" t="shared" si="10" ref="F94:F99">SUM(G94:I94)</f>
        <v>0</v>
      </c>
      <c r="G94" s="84">
        <v>0</v>
      </c>
      <c r="H94" s="84">
        <v>0</v>
      </c>
      <c r="I94" s="84">
        <v>0</v>
      </c>
      <c r="J94" s="84">
        <v>0</v>
      </c>
    </row>
    <row r="95" spans="1:10" s="11" customFormat="1" ht="16.5" customHeight="1">
      <c r="A95" s="130"/>
      <c r="B95" s="136"/>
      <c r="C95" s="77" t="s">
        <v>47</v>
      </c>
      <c r="D95" s="76">
        <v>930</v>
      </c>
      <c r="E95" s="76" t="s">
        <v>50</v>
      </c>
      <c r="F95" s="81">
        <f t="shared" si="10"/>
        <v>0</v>
      </c>
      <c r="G95" s="84">
        <v>0</v>
      </c>
      <c r="H95" s="84">
        <v>0</v>
      </c>
      <c r="I95" s="84"/>
      <c r="J95" s="84"/>
    </row>
    <row r="96" spans="1:10" s="11" customFormat="1" ht="16.5" customHeight="1">
      <c r="A96" s="130"/>
      <c r="B96" s="136"/>
      <c r="C96" s="77" t="s">
        <v>48</v>
      </c>
      <c r="D96" s="76">
        <v>930</v>
      </c>
      <c r="E96" s="76" t="s">
        <v>50</v>
      </c>
      <c r="F96" s="81">
        <f t="shared" si="10"/>
        <v>0</v>
      </c>
      <c r="G96" s="84"/>
      <c r="H96" s="84">
        <v>0</v>
      </c>
      <c r="I96" s="84"/>
      <c r="J96" s="84"/>
    </row>
    <row r="97" spans="1:10" s="11" customFormat="1" ht="16.5" customHeight="1">
      <c r="A97" s="130"/>
      <c r="B97" s="136"/>
      <c r="C97" s="77" t="s">
        <v>43</v>
      </c>
      <c r="D97" s="76">
        <v>930</v>
      </c>
      <c r="E97" s="76" t="s">
        <v>50</v>
      </c>
      <c r="F97" s="81">
        <f t="shared" si="10"/>
        <v>0</v>
      </c>
      <c r="G97" s="84">
        <v>0</v>
      </c>
      <c r="H97" s="84">
        <v>0</v>
      </c>
      <c r="I97" s="84">
        <v>0</v>
      </c>
      <c r="J97" s="84">
        <v>0</v>
      </c>
    </row>
    <row r="98" spans="1:10" s="11" customFormat="1" ht="15.75" customHeight="1">
      <c r="A98" s="131"/>
      <c r="B98" s="137"/>
      <c r="C98" s="96" t="s">
        <v>51</v>
      </c>
      <c r="D98" s="76">
        <v>930</v>
      </c>
      <c r="E98" s="76" t="s">
        <v>50</v>
      </c>
      <c r="F98" s="81">
        <f t="shared" si="10"/>
        <v>0</v>
      </c>
      <c r="G98" s="84">
        <v>0</v>
      </c>
      <c r="H98" s="84">
        <v>0</v>
      </c>
      <c r="I98" s="84">
        <v>0</v>
      </c>
      <c r="J98" s="84">
        <v>0</v>
      </c>
    </row>
    <row r="99" spans="1:10" s="11" customFormat="1" ht="15" customHeight="1">
      <c r="A99" s="129" t="s">
        <v>97</v>
      </c>
      <c r="B99" s="135" t="s">
        <v>142</v>
      </c>
      <c r="C99" s="75" t="s">
        <v>55</v>
      </c>
      <c r="D99" s="76">
        <v>930</v>
      </c>
      <c r="E99" s="76" t="s">
        <v>50</v>
      </c>
      <c r="F99" s="81">
        <f t="shared" si="10"/>
        <v>0</v>
      </c>
      <c r="G99" s="81">
        <f>SUM(G101:G105)</f>
        <v>0</v>
      </c>
      <c r="H99" s="81">
        <f>SUM(H101:H105)</f>
        <v>0</v>
      </c>
      <c r="I99" s="81">
        <f>SUM(I101:I105)</f>
        <v>0</v>
      </c>
      <c r="J99" s="81">
        <f>SUM(J101:J105)</f>
        <v>0</v>
      </c>
    </row>
    <row r="100" spans="1:10" s="11" customFormat="1" ht="12.75" customHeight="1">
      <c r="A100" s="130"/>
      <c r="B100" s="136"/>
      <c r="C100" s="77" t="s">
        <v>56</v>
      </c>
      <c r="D100" s="76">
        <v>930</v>
      </c>
      <c r="E100" s="76" t="s">
        <v>50</v>
      </c>
      <c r="F100" s="80">
        <f>F101+F102+F103+F104+F105</f>
        <v>0</v>
      </c>
      <c r="G100" s="82">
        <f>G101+G102+G103+G104+G105</f>
        <v>0</v>
      </c>
      <c r="H100" s="82">
        <f>H101+H102+H103+H104+H105</f>
        <v>0</v>
      </c>
      <c r="I100" s="82">
        <f>I101+I102+I103+I104+I105</f>
        <v>0</v>
      </c>
      <c r="J100" s="82">
        <f>J101+J102+J103+J104+J105</f>
        <v>0</v>
      </c>
    </row>
    <row r="101" spans="1:10" s="11" customFormat="1" ht="12.75" customHeight="1">
      <c r="A101" s="130"/>
      <c r="B101" s="136"/>
      <c r="C101" s="77" t="s">
        <v>46</v>
      </c>
      <c r="D101" s="76">
        <v>930</v>
      </c>
      <c r="E101" s="76" t="s">
        <v>50</v>
      </c>
      <c r="F101" s="81">
        <f aca="true" t="shared" si="11" ref="F101:F106">SUM(G101:I101)</f>
        <v>0</v>
      </c>
      <c r="G101" s="84">
        <v>0</v>
      </c>
      <c r="H101" s="84">
        <v>0</v>
      </c>
      <c r="I101" s="84">
        <v>0</v>
      </c>
      <c r="J101" s="84">
        <v>0</v>
      </c>
    </row>
    <row r="102" spans="1:10" s="11" customFormat="1" ht="12.75" customHeight="1">
      <c r="A102" s="130"/>
      <c r="B102" s="136"/>
      <c r="C102" s="77" t="s">
        <v>47</v>
      </c>
      <c r="D102" s="76">
        <v>930</v>
      </c>
      <c r="E102" s="76" t="s">
        <v>50</v>
      </c>
      <c r="F102" s="81">
        <f t="shared" si="11"/>
        <v>0</v>
      </c>
      <c r="G102" s="84"/>
      <c r="H102" s="84"/>
      <c r="I102" s="84"/>
      <c r="J102" s="84"/>
    </row>
    <row r="103" spans="1:10" s="11" customFormat="1" ht="12.75" customHeight="1">
      <c r="A103" s="130"/>
      <c r="B103" s="136"/>
      <c r="C103" s="77" t="s">
        <v>48</v>
      </c>
      <c r="D103" s="76">
        <v>930</v>
      </c>
      <c r="E103" s="76" t="s">
        <v>50</v>
      </c>
      <c r="F103" s="81">
        <f t="shared" si="11"/>
        <v>0</v>
      </c>
      <c r="G103" s="84">
        <v>0</v>
      </c>
      <c r="H103" s="84"/>
      <c r="I103" s="84"/>
      <c r="J103" s="84"/>
    </row>
    <row r="104" spans="1:10" s="11" customFormat="1" ht="25.5">
      <c r="A104" s="130"/>
      <c r="B104" s="136"/>
      <c r="C104" s="77" t="s">
        <v>43</v>
      </c>
      <c r="D104" s="76">
        <v>930</v>
      </c>
      <c r="E104" s="76" t="s">
        <v>50</v>
      </c>
      <c r="F104" s="81">
        <f t="shared" si="11"/>
        <v>0</v>
      </c>
      <c r="G104" s="84">
        <v>0</v>
      </c>
      <c r="H104" s="84">
        <v>0</v>
      </c>
      <c r="I104" s="84">
        <v>0</v>
      </c>
      <c r="J104" s="84">
        <v>0</v>
      </c>
    </row>
    <row r="105" spans="1:10" ht="15">
      <c r="A105" s="131"/>
      <c r="B105" s="137"/>
      <c r="C105" s="77" t="s">
        <v>51</v>
      </c>
      <c r="D105" s="76">
        <v>930</v>
      </c>
      <c r="E105" s="76" t="s">
        <v>50</v>
      </c>
      <c r="F105" s="81">
        <f t="shared" si="11"/>
        <v>0</v>
      </c>
      <c r="G105" s="84">
        <v>0</v>
      </c>
      <c r="H105" s="84">
        <v>0</v>
      </c>
      <c r="I105" s="84">
        <v>0</v>
      </c>
      <c r="J105" s="84">
        <v>0</v>
      </c>
    </row>
    <row r="106" spans="1:10" ht="14.25">
      <c r="A106" s="129" t="s">
        <v>98</v>
      </c>
      <c r="B106" s="135" t="s">
        <v>143</v>
      </c>
      <c r="C106" s="75" t="s">
        <v>55</v>
      </c>
      <c r="D106" s="76">
        <v>930</v>
      </c>
      <c r="E106" s="76" t="s">
        <v>50</v>
      </c>
      <c r="F106" s="80">
        <f t="shared" si="11"/>
        <v>3573754</v>
      </c>
      <c r="G106" s="81">
        <f>SUM(G108:G112)</f>
        <v>3573754</v>
      </c>
      <c r="H106" s="81">
        <f>SUM(H108:H112)</f>
        <v>0</v>
      </c>
      <c r="I106" s="81">
        <f>SUM(I108:I112)</f>
        <v>0</v>
      </c>
      <c r="J106" s="81">
        <f>SUM(J108:J112)</f>
        <v>0</v>
      </c>
    </row>
    <row r="107" spans="1:10" ht="25.5">
      <c r="A107" s="130"/>
      <c r="B107" s="136"/>
      <c r="C107" s="77" t="s">
        <v>56</v>
      </c>
      <c r="D107" s="76">
        <v>930</v>
      </c>
      <c r="E107" s="76" t="s">
        <v>50</v>
      </c>
      <c r="F107" s="80">
        <f>F108+F109+F110+F111+F112</f>
        <v>3573754</v>
      </c>
      <c r="G107" s="82">
        <f>G108+G109+G110+G111+G112</f>
        <v>3573754</v>
      </c>
      <c r="H107" s="82">
        <f>H108+H109+H110+H111+H112</f>
        <v>0</v>
      </c>
      <c r="I107" s="82">
        <f>I108+I109+I110+I111+I112</f>
        <v>0</v>
      </c>
      <c r="J107" s="82">
        <f>J108+J109+J110+J111+J112</f>
        <v>0</v>
      </c>
    </row>
    <row r="108" spans="1:10" ht="25.5">
      <c r="A108" s="130"/>
      <c r="B108" s="136"/>
      <c r="C108" s="77" t="s">
        <v>46</v>
      </c>
      <c r="D108" s="76">
        <v>930</v>
      </c>
      <c r="E108" s="76" t="s">
        <v>50</v>
      </c>
      <c r="F108" s="81">
        <f aca="true" t="shared" si="12" ref="F108:F113">SUM(G108:I108)</f>
        <v>0</v>
      </c>
      <c r="G108" s="84">
        <v>0</v>
      </c>
      <c r="H108" s="84">
        <v>0</v>
      </c>
      <c r="I108" s="84">
        <v>0</v>
      </c>
      <c r="J108" s="84">
        <v>0</v>
      </c>
    </row>
    <row r="109" spans="1:10" ht="15">
      <c r="A109" s="130"/>
      <c r="B109" s="136"/>
      <c r="C109" s="77" t="s">
        <v>47</v>
      </c>
      <c r="D109" s="76">
        <v>930</v>
      </c>
      <c r="E109" s="76" t="s">
        <v>50</v>
      </c>
      <c r="F109" s="81">
        <f t="shared" si="12"/>
        <v>3210000</v>
      </c>
      <c r="G109" s="84">
        <v>3210000</v>
      </c>
      <c r="H109" s="84">
        <v>0</v>
      </c>
      <c r="I109" s="84">
        <v>0</v>
      </c>
      <c r="J109" s="84">
        <v>0</v>
      </c>
    </row>
    <row r="110" spans="1:10" ht="15">
      <c r="A110" s="130"/>
      <c r="B110" s="136"/>
      <c r="C110" s="77" t="s">
        <v>48</v>
      </c>
      <c r="D110" s="76">
        <v>930</v>
      </c>
      <c r="E110" s="76" t="s">
        <v>50</v>
      </c>
      <c r="F110" s="81">
        <f t="shared" si="12"/>
        <v>363754</v>
      </c>
      <c r="G110" s="84">
        <v>363754</v>
      </c>
      <c r="H110" s="84">
        <v>0</v>
      </c>
      <c r="I110" s="84">
        <v>0</v>
      </c>
      <c r="J110" s="84">
        <v>0</v>
      </c>
    </row>
    <row r="111" spans="1:10" ht="25.5">
      <c r="A111" s="130"/>
      <c r="B111" s="136"/>
      <c r="C111" s="77" t="s">
        <v>43</v>
      </c>
      <c r="D111" s="76">
        <v>930</v>
      </c>
      <c r="E111" s="76" t="s">
        <v>50</v>
      </c>
      <c r="F111" s="81">
        <f t="shared" si="12"/>
        <v>0</v>
      </c>
      <c r="G111" s="84">
        <v>0</v>
      </c>
      <c r="H111" s="84">
        <v>0</v>
      </c>
      <c r="I111" s="84">
        <v>0</v>
      </c>
      <c r="J111" s="84">
        <v>0</v>
      </c>
    </row>
    <row r="112" spans="1:10" ht="15">
      <c r="A112" s="131"/>
      <c r="B112" s="137"/>
      <c r="C112" s="77" t="s">
        <v>51</v>
      </c>
      <c r="D112" s="76">
        <v>930</v>
      </c>
      <c r="E112" s="76" t="s">
        <v>50</v>
      </c>
      <c r="F112" s="81">
        <f t="shared" si="12"/>
        <v>0</v>
      </c>
      <c r="G112" s="84">
        <v>0</v>
      </c>
      <c r="H112" s="84">
        <v>0</v>
      </c>
      <c r="I112" s="84">
        <v>0</v>
      </c>
      <c r="J112" s="84">
        <v>0</v>
      </c>
    </row>
    <row r="113" spans="1:10" ht="14.25">
      <c r="A113" s="129" t="s">
        <v>99</v>
      </c>
      <c r="B113" s="135" t="s">
        <v>151</v>
      </c>
      <c r="C113" s="75" t="s">
        <v>55</v>
      </c>
      <c r="D113" s="76">
        <v>930</v>
      </c>
      <c r="E113" s="76" t="s">
        <v>50</v>
      </c>
      <c r="F113" s="80">
        <f t="shared" si="12"/>
        <v>0</v>
      </c>
      <c r="G113" s="81">
        <f>SUM(G115:G119)</f>
        <v>0</v>
      </c>
      <c r="H113" s="81">
        <f>SUM(H115:H119)</f>
        <v>0</v>
      </c>
      <c r="I113" s="81">
        <f>SUM(I115:I119)</f>
        <v>0</v>
      </c>
      <c r="J113" s="81">
        <f>SUM(J115:J119)</f>
        <v>0</v>
      </c>
    </row>
    <row r="114" spans="1:10" ht="25.5">
      <c r="A114" s="130"/>
      <c r="B114" s="136"/>
      <c r="C114" s="77" t="s">
        <v>56</v>
      </c>
      <c r="D114" s="76">
        <v>930</v>
      </c>
      <c r="E114" s="76" t="s">
        <v>50</v>
      </c>
      <c r="F114" s="80">
        <f>F115+F116+F117+F118+F119</f>
        <v>0</v>
      </c>
      <c r="G114" s="82">
        <f>G115+G116+G117+G118+G119</f>
        <v>0</v>
      </c>
      <c r="H114" s="82">
        <f>H115+H116+H117+H118+H119</f>
        <v>0</v>
      </c>
      <c r="I114" s="82">
        <f>I115+I116+I117+I118+I119</f>
        <v>0</v>
      </c>
      <c r="J114" s="82">
        <f>J115+J116+J117+J118+J119</f>
        <v>0</v>
      </c>
    </row>
    <row r="115" spans="1:10" ht="25.5">
      <c r="A115" s="130"/>
      <c r="B115" s="136"/>
      <c r="C115" s="77" t="s">
        <v>46</v>
      </c>
      <c r="D115" s="76">
        <v>930</v>
      </c>
      <c r="E115" s="76" t="s">
        <v>50</v>
      </c>
      <c r="F115" s="81">
        <f aca="true" t="shared" si="13" ref="F115:F120">SUM(G115:I115)</f>
        <v>0</v>
      </c>
      <c r="G115" s="84">
        <v>0</v>
      </c>
      <c r="H115" s="84">
        <v>0</v>
      </c>
      <c r="I115" s="84">
        <v>0</v>
      </c>
      <c r="J115" s="84">
        <v>0</v>
      </c>
    </row>
    <row r="116" spans="1:10" ht="15">
      <c r="A116" s="130"/>
      <c r="B116" s="136"/>
      <c r="C116" s="77" t="s">
        <v>47</v>
      </c>
      <c r="D116" s="76">
        <v>930</v>
      </c>
      <c r="E116" s="76" t="s">
        <v>50</v>
      </c>
      <c r="F116" s="81">
        <f t="shared" si="13"/>
        <v>0</v>
      </c>
      <c r="G116" s="84">
        <v>0</v>
      </c>
      <c r="H116" s="84">
        <v>0</v>
      </c>
      <c r="I116" s="84">
        <v>0</v>
      </c>
      <c r="J116" s="84">
        <v>0</v>
      </c>
    </row>
    <row r="117" spans="1:10" ht="15">
      <c r="A117" s="130"/>
      <c r="B117" s="136"/>
      <c r="C117" s="77" t="s">
        <v>48</v>
      </c>
      <c r="D117" s="76">
        <v>930</v>
      </c>
      <c r="E117" s="76" t="s">
        <v>50</v>
      </c>
      <c r="F117" s="81">
        <f t="shared" si="13"/>
        <v>0</v>
      </c>
      <c r="G117" s="84">
        <v>0</v>
      </c>
      <c r="H117" s="84">
        <v>0</v>
      </c>
      <c r="I117" s="84">
        <v>0</v>
      </c>
      <c r="J117" s="84">
        <v>0</v>
      </c>
    </row>
    <row r="118" spans="1:10" ht="25.5">
      <c r="A118" s="130"/>
      <c r="B118" s="136"/>
      <c r="C118" s="77" t="s">
        <v>43</v>
      </c>
      <c r="D118" s="76">
        <v>930</v>
      </c>
      <c r="E118" s="76" t="s">
        <v>50</v>
      </c>
      <c r="F118" s="81">
        <f t="shared" si="13"/>
        <v>0</v>
      </c>
      <c r="G118" s="84">
        <v>0</v>
      </c>
      <c r="H118" s="84">
        <v>0</v>
      </c>
      <c r="I118" s="84">
        <v>0</v>
      </c>
      <c r="J118" s="84">
        <v>0</v>
      </c>
    </row>
    <row r="119" spans="1:10" ht="15">
      <c r="A119" s="131"/>
      <c r="B119" s="137"/>
      <c r="C119" s="77" t="s">
        <v>51</v>
      </c>
      <c r="D119" s="76">
        <v>930</v>
      </c>
      <c r="E119" s="76" t="s">
        <v>50</v>
      </c>
      <c r="F119" s="81">
        <f t="shared" si="13"/>
        <v>0</v>
      </c>
      <c r="G119" s="84">
        <v>0</v>
      </c>
      <c r="H119" s="84">
        <v>0</v>
      </c>
      <c r="I119" s="84">
        <v>0</v>
      </c>
      <c r="J119" s="84">
        <v>0</v>
      </c>
    </row>
    <row r="120" spans="1:10" ht="14.25">
      <c r="A120" s="129" t="s">
        <v>152</v>
      </c>
      <c r="B120" s="135" t="s">
        <v>145</v>
      </c>
      <c r="C120" s="75" t="s">
        <v>55</v>
      </c>
      <c r="D120" s="76">
        <v>930</v>
      </c>
      <c r="E120" s="76" t="s">
        <v>50</v>
      </c>
      <c r="F120" s="80">
        <f t="shared" si="13"/>
        <v>150000</v>
      </c>
      <c r="G120" s="81">
        <f>SUM(G122:G126)</f>
        <v>50000</v>
      </c>
      <c r="H120" s="81">
        <f>SUM(H122:H126)</f>
        <v>100000</v>
      </c>
      <c r="I120" s="81">
        <f>SUM(I122:I126)</f>
        <v>0</v>
      </c>
      <c r="J120" s="81">
        <f>SUM(J122:J126)</f>
        <v>0</v>
      </c>
    </row>
    <row r="121" spans="1:10" ht="25.5">
      <c r="A121" s="130"/>
      <c r="B121" s="136"/>
      <c r="C121" s="77" t="s">
        <v>56</v>
      </c>
      <c r="D121" s="76">
        <v>930</v>
      </c>
      <c r="E121" s="76" t="s">
        <v>50</v>
      </c>
      <c r="F121" s="80">
        <f>F122+F123+F124+F125+F126</f>
        <v>150000</v>
      </c>
      <c r="G121" s="82">
        <f>G122+G123+G124+G125+G126</f>
        <v>50000</v>
      </c>
      <c r="H121" s="82">
        <f>H122+H123+H124+H125+H126</f>
        <v>100000</v>
      </c>
      <c r="I121" s="82">
        <f>I122+I123+I124+I125+I126</f>
        <v>0</v>
      </c>
      <c r="J121" s="82">
        <f>J122+J123+J124+J125+J126</f>
        <v>0</v>
      </c>
    </row>
    <row r="122" spans="1:10" ht="25.5">
      <c r="A122" s="130"/>
      <c r="B122" s="136"/>
      <c r="C122" s="77" t="s">
        <v>46</v>
      </c>
      <c r="D122" s="76">
        <v>930</v>
      </c>
      <c r="E122" s="76" t="s">
        <v>50</v>
      </c>
      <c r="F122" s="81">
        <f aca="true" t="shared" si="14" ref="F122:F127">SUM(G122:I122)</f>
        <v>0</v>
      </c>
      <c r="G122" s="84">
        <v>0</v>
      </c>
      <c r="H122" s="84">
        <v>0</v>
      </c>
      <c r="I122" s="84">
        <v>0</v>
      </c>
      <c r="J122" s="84">
        <v>0</v>
      </c>
    </row>
    <row r="123" spans="1:10" ht="15">
      <c r="A123" s="130"/>
      <c r="B123" s="136"/>
      <c r="C123" s="77" t="s">
        <v>47</v>
      </c>
      <c r="D123" s="76">
        <v>930</v>
      </c>
      <c r="E123" s="76" t="s">
        <v>50</v>
      </c>
      <c r="F123" s="81">
        <f t="shared" si="14"/>
        <v>0</v>
      </c>
      <c r="G123" s="84">
        <v>0</v>
      </c>
      <c r="H123" s="84">
        <v>0</v>
      </c>
      <c r="I123" s="84">
        <v>0</v>
      </c>
      <c r="J123" s="84">
        <v>0</v>
      </c>
    </row>
    <row r="124" spans="1:10" ht="15">
      <c r="A124" s="130"/>
      <c r="B124" s="136"/>
      <c r="C124" s="77" t="s">
        <v>48</v>
      </c>
      <c r="D124" s="76">
        <v>930</v>
      </c>
      <c r="E124" s="76" t="s">
        <v>50</v>
      </c>
      <c r="F124" s="81">
        <f t="shared" si="14"/>
        <v>150000</v>
      </c>
      <c r="G124" s="84">
        <v>50000</v>
      </c>
      <c r="H124" s="84">
        <v>100000</v>
      </c>
      <c r="I124" s="84">
        <v>0</v>
      </c>
      <c r="J124" s="84">
        <v>0</v>
      </c>
    </row>
    <row r="125" spans="1:10" ht="25.5">
      <c r="A125" s="130"/>
      <c r="B125" s="136"/>
      <c r="C125" s="77" t="s">
        <v>43</v>
      </c>
      <c r="D125" s="76">
        <v>930</v>
      </c>
      <c r="E125" s="76" t="s">
        <v>50</v>
      </c>
      <c r="F125" s="81">
        <f t="shared" si="14"/>
        <v>0</v>
      </c>
      <c r="G125" s="84">
        <v>0</v>
      </c>
      <c r="H125" s="84">
        <v>0</v>
      </c>
      <c r="I125" s="84">
        <v>0</v>
      </c>
      <c r="J125" s="84">
        <v>0</v>
      </c>
    </row>
    <row r="126" spans="1:10" ht="15">
      <c r="A126" s="131"/>
      <c r="B126" s="137"/>
      <c r="C126" s="77" t="s">
        <v>51</v>
      </c>
      <c r="D126" s="76">
        <v>930</v>
      </c>
      <c r="E126" s="76" t="s">
        <v>50</v>
      </c>
      <c r="F126" s="81">
        <f t="shared" si="14"/>
        <v>0</v>
      </c>
      <c r="G126" s="84">
        <v>0</v>
      </c>
      <c r="H126" s="84">
        <v>0</v>
      </c>
      <c r="I126" s="84">
        <v>0</v>
      </c>
      <c r="J126" s="84">
        <v>0</v>
      </c>
    </row>
    <row r="127" spans="1:10" ht="14.25">
      <c r="A127" s="129" t="s">
        <v>120</v>
      </c>
      <c r="B127" s="132" t="s">
        <v>157</v>
      </c>
      <c r="C127" s="75" t="s">
        <v>55</v>
      </c>
      <c r="D127" s="76">
        <v>930</v>
      </c>
      <c r="E127" s="76" t="s">
        <v>50</v>
      </c>
      <c r="F127" s="80">
        <f t="shared" si="14"/>
        <v>1084160</v>
      </c>
      <c r="G127" s="81">
        <f>SUM(G129:G133)</f>
        <v>416160</v>
      </c>
      <c r="H127" s="81">
        <f>SUM(H129:H133)</f>
        <v>340000</v>
      </c>
      <c r="I127" s="81">
        <f>SUM(I129:I133)</f>
        <v>328000</v>
      </c>
      <c r="J127" s="81">
        <f>SUM(J129:J133)</f>
        <v>0</v>
      </c>
    </row>
    <row r="128" spans="1:10" ht="25.5">
      <c r="A128" s="130"/>
      <c r="B128" s="133"/>
      <c r="C128" s="77" t="s">
        <v>56</v>
      </c>
      <c r="D128" s="76">
        <v>930</v>
      </c>
      <c r="E128" s="76" t="s">
        <v>50</v>
      </c>
      <c r="F128" s="80">
        <f aca="true" t="shared" si="15" ref="F128:I133">F135</f>
        <v>1084160</v>
      </c>
      <c r="G128" s="82">
        <f t="shared" si="15"/>
        <v>416160</v>
      </c>
      <c r="H128" s="82">
        <f t="shared" si="15"/>
        <v>340000</v>
      </c>
      <c r="I128" s="82">
        <f t="shared" si="15"/>
        <v>328000</v>
      </c>
      <c r="J128" s="82">
        <f aca="true" t="shared" si="16" ref="J128:J133">J135</f>
        <v>0</v>
      </c>
    </row>
    <row r="129" spans="1:10" ht="25.5">
      <c r="A129" s="130"/>
      <c r="B129" s="133"/>
      <c r="C129" s="77" t="s">
        <v>46</v>
      </c>
      <c r="D129" s="76">
        <v>930</v>
      </c>
      <c r="E129" s="76" t="s">
        <v>50</v>
      </c>
      <c r="F129" s="80">
        <f t="shared" si="15"/>
        <v>0</v>
      </c>
      <c r="G129" s="82">
        <f t="shared" si="15"/>
        <v>0</v>
      </c>
      <c r="H129" s="82">
        <f t="shared" si="15"/>
        <v>0</v>
      </c>
      <c r="I129" s="82">
        <f t="shared" si="15"/>
        <v>0</v>
      </c>
      <c r="J129" s="82">
        <f t="shared" si="16"/>
        <v>0</v>
      </c>
    </row>
    <row r="130" spans="1:10" ht="15">
      <c r="A130" s="130"/>
      <c r="B130" s="133"/>
      <c r="C130" s="77" t="s">
        <v>47</v>
      </c>
      <c r="D130" s="76">
        <v>930</v>
      </c>
      <c r="E130" s="76" t="s">
        <v>50</v>
      </c>
      <c r="F130" s="80">
        <f t="shared" si="15"/>
        <v>0</v>
      </c>
      <c r="G130" s="82">
        <f t="shared" si="15"/>
        <v>0</v>
      </c>
      <c r="H130" s="82">
        <f t="shared" si="15"/>
        <v>0</v>
      </c>
      <c r="I130" s="82">
        <f t="shared" si="15"/>
        <v>0</v>
      </c>
      <c r="J130" s="82">
        <f t="shared" si="16"/>
        <v>0</v>
      </c>
    </row>
    <row r="131" spans="1:10" ht="15">
      <c r="A131" s="130"/>
      <c r="B131" s="133"/>
      <c r="C131" s="77" t="s">
        <v>48</v>
      </c>
      <c r="D131" s="76">
        <v>930</v>
      </c>
      <c r="E131" s="76" t="s">
        <v>50</v>
      </c>
      <c r="F131" s="80">
        <f t="shared" si="15"/>
        <v>1084160</v>
      </c>
      <c r="G131" s="82">
        <f t="shared" si="15"/>
        <v>416160</v>
      </c>
      <c r="H131" s="82">
        <f t="shared" si="15"/>
        <v>340000</v>
      </c>
      <c r="I131" s="82">
        <f t="shared" si="15"/>
        <v>328000</v>
      </c>
      <c r="J131" s="82">
        <f t="shared" si="16"/>
        <v>0</v>
      </c>
    </row>
    <row r="132" spans="1:10" ht="25.5">
      <c r="A132" s="130"/>
      <c r="B132" s="133"/>
      <c r="C132" s="77" t="s">
        <v>43</v>
      </c>
      <c r="D132" s="76">
        <v>930</v>
      </c>
      <c r="E132" s="76" t="s">
        <v>50</v>
      </c>
      <c r="F132" s="80">
        <f t="shared" si="15"/>
        <v>0</v>
      </c>
      <c r="G132" s="82">
        <f t="shared" si="15"/>
        <v>0</v>
      </c>
      <c r="H132" s="82">
        <f t="shared" si="15"/>
        <v>0</v>
      </c>
      <c r="I132" s="82">
        <f t="shared" si="15"/>
        <v>0</v>
      </c>
      <c r="J132" s="82">
        <f t="shared" si="16"/>
        <v>0</v>
      </c>
    </row>
    <row r="133" spans="1:10" ht="15">
      <c r="A133" s="131"/>
      <c r="B133" s="134"/>
      <c r="C133" s="77" t="s">
        <v>51</v>
      </c>
      <c r="D133" s="76">
        <v>930</v>
      </c>
      <c r="E133" s="76" t="s">
        <v>50</v>
      </c>
      <c r="F133" s="80">
        <f t="shared" si="15"/>
        <v>0</v>
      </c>
      <c r="G133" s="82">
        <f t="shared" si="15"/>
        <v>0</v>
      </c>
      <c r="H133" s="82">
        <f t="shared" si="15"/>
        <v>0</v>
      </c>
      <c r="I133" s="82">
        <f t="shared" si="15"/>
        <v>0</v>
      </c>
      <c r="J133" s="82">
        <f t="shared" si="16"/>
        <v>0</v>
      </c>
    </row>
    <row r="134" spans="1:10" ht="14.25">
      <c r="A134" s="129" t="s">
        <v>110</v>
      </c>
      <c r="B134" s="135" t="s">
        <v>168</v>
      </c>
      <c r="C134" s="75" t="s">
        <v>55</v>
      </c>
      <c r="D134" s="76">
        <v>930</v>
      </c>
      <c r="E134" s="76" t="s">
        <v>50</v>
      </c>
      <c r="F134" s="80">
        <f>SUM(G134:I134)</f>
        <v>1084160</v>
      </c>
      <c r="G134" s="81">
        <f>SUM(G136:G140)</f>
        <v>416160</v>
      </c>
      <c r="H134" s="81">
        <f>SUM(H136:H140)</f>
        <v>340000</v>
      </c>
      <c r="I134" s="81">
        <f>SUM(I136:I140)</f>
        <v>328000</v>
      </c>
      <c r="J134" s="81">
        <f>SUM(J136:J140)</f>
        <v>0</v>
      </c>
    </row>
    <row r="135" spans="1:10" ht="25.5">
      <c r="A135" s="130"/>
      <c r="B135" s="136"/>
      <c r="C135" s="77" t="s">
        <v>56</v>
      </c>
      <c r="D135" s="76">
        <v>930</v>
      </c>
      <c r="E135" s="76" t="s">
        <v>50</v>
      </c>
      <c r="F135" s="80">
        <f>F136+F137+F138+F139+F140</f>
        <v>1084160</v>
      </c>
      <c r="G135" s="82">
        <f>G136+G137+G138+G139+G140</f>
        <v>416160</v>
      </c>
      <c r="H135" s="82">
        <f>H136+H137+H138+H139+H140</f>
        <v>340000</v>
      </c>
      <c r="I135" s="82">
        <f>I136+I137+I138+I139+I140</f>
        <v>328000</v>
      </c>
      <c r="J135" s="82">
        <f>J136+J137+J138+J139+J140</f>
        <v>0</v>
      </c>
    </row>
    <row r="136" spans="1:10" ht="25.5">
      <c r="A136" s="130"/>
      <c r="B136" s="136"/>
      <c r="C136" s="77" t="s">
        <v>46</v>
      </c>
      <c r="D136" s="76">
        <v>930</v>
      </c>
      <c r="E136" s="76" t="s">
        <v>50</v>
      </c>
      <c r="F136" s="81">
        <f>SUM(G136:I136)</f>
        <v>0</v>
      </c>
      <c r="G136" s="84">
        <v>0</v>
      </c>
      <c r="H136" s="84">
        <v>0</v>
      </c>
      <c r="I136" s="84">
        <v>0</v>
      </c>
      <c r="J136" s="84">
        <v>0</v>
      </c>
    </row>
    <row r="137" spans="1:10" ht="15">
      <c r="A137" s="130"/>
      <c r="B137" s="136"/>
      <c r="C137" s="77" t="s">
        <v>47</v>
      </c>
      <c r="D137" s="76">
        <v>930</v>
      </c>
      <c r="E137" s="76" t="s">
        <v>50</v>
      </c>
      <c r="F137" s="81">
        <f>SUM(G137:I137)</f>
        <v>0</v>
      </c>
      <c r="G137" s="84">
        <v>0</v>
      </c>
      <c r="H137" s="84">
        <v>0</v>
      </c>
      <c r="I137" s="84">
        <v>0</v>
      </c>
      <c r="J137" s="84">
        <v>0</v>
      </c>
    </row>
    <row r="138" spans="1:10" ht="15">
      <c r="A138" s="130"/>
      <c r="B138" s="136"/>
      <c r="C138" s="77" t="s">
        <v>48</v>
      </c>
      <c r="D138" s="76">
        <v>930</v>
      </c>
      <c r="E138" s="76" t="s">
        <v>50</v>
      </c>
      <c r="F138" s="81">
        <f>SUM(G138:I138)</f>
        <v>1084160</v>
      </c>
      <c r="G138" s="84">
        <v>416160</v>
      </c>
      <c r="H138" s="84">
        <v>340000</v>
      </c>
      <c r="I138" s="84">
        <v>328000</v>
      </c>
      <c r="J138" s="84"/>
    </row>
    <row r="139" spans="1:10" ht="25.5">
      <c r="A139" s="130"/>
      <c r="B139" s="136"/>
      <c r="C139" s="77" t="s">
        <v>43</v>
      </c>
      <c r="D139" s="76">
        <v>930</v>
      </c>
      <c r="E139" s="76" t="s">
        <v>50</v>
      </c>
      <c r="F139" s="79">
        <f>SUM(G139:I139)</f>
        <v>0</v>
      </c>
      <c r="G139" s="78">
        <v>0</v>
      </c>
      <c r="H139" s="78">
        <v>0</v>
      </c>
      <c r="I139" s="78">
        <v>0</v>
      </c>
      <c r="J139" s="78">
        <v>0</v>
      </c>
    </row>
    <row r="140" spans="1:10" ht="12.75">
      <c r="A140" s="131"/>
      <c r="B140" s="137"/>
      <c r="C140" s="77" t="s">
        <v>51</v>
      </c>
      <c r="D140" s="76">
        <v>930</v>
      </c>
      <c r="E140" s="76" t="s">
        <v>50</v>
      </c>
      <c r="F140" s="79">
        <f>SUM(G140:I140)</f>
        <v>0</v>
      </c>
      <c r="G140" s="78">
        <v>0</v>
      </c>
      <c r="H140" s="78">
        <v>0</v>
      </c>
      <c r="I140" s="78">
        <v>0</v>
      </c>
      <c r="J140" s="78">
        <v>0</v>
      </c>
    </row>
    <row r="141" ht="12.75"/>
    <row r="142" ht="12.75"/>
    <row r="143" spans="6:10" ht="12.75">
      <c r="F143" s="94">
        <f>F15+F57+F85+F134-F8</f>
        <v>0</v>
      </c>
      <c r="G143" s="94">
        <f>G15+G57+G85+G134-G8</f>
        <v>0</v>
      </c>
      <c r="H143" s="94">
        <f>H15+H57+H85+H134-H8</f>
        <v>0</v>
      </c>
      <c r="I143" s="94">
        <f>I15+I57+I85+I134-I8</f>
        <v>0</v>
      </c>
      <c r="J143" s="94">
        <f>J15+J57+J85+J134-J8</f>
        <v>0</v>
      </c>
    </row>
    <row r="144" spans="1:9" ht="35.25" customHeight="1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s="10" customFormat="1" ht="27" customHeight="1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s="10" customFormat="1" ht="26.25" customHeight="1">
      <c r="A146" s="138"/>
      <c r="B146" s="138"/>
      <c r="C146" s="138"/>
      <c r="D146" s="138"/>
      <c r="E146" s="138"/>
      <c r="F146" s="138"/>
      <c r="G146" s="138"/>
      <c r="H146" s="138"/>
      <c r="I146" s="138"/>
    </row>
    <row r="192" ht="12.75"/>
    <row r="193" ht="12.75"/>
    <row r="194" ht="12.75"/>
    <row r="195" ht="12.75"/>
  </sheetData>
  <sheetProtection/>
  <mergeCells count="47">
    <mergeCell ref="B22:B28"/>
    <mergeCell ref="A22:A28"/>
    <mergeCell ref="A3:I3"/>
    <mergeCell ref="D5:E5"/>
    <mergeCell ref="A8:A14"/>
    <mergeCell ref="B8:B14"/>
    <mergeCell ref="F5:I5"/>
    <mergeCell ref="A5:A6"/>
    <mergeCell ref="B5:B6"/>
    <mergeCell ref="C5:C6"/>
    <mergeCell ref="A144:I144"/>
    <mergeCell ref="A134:A140"/>
    <mergeCell ref="B134:B140"/>
    <mergeCell ref="B43:B49"/>
    <mergeCell ref="A15:A21"/>
    <mergeCell ref="B15:B21"/>
    <mergeCell ref="B29:B35"/>
    <mergeCell ref="A29:A35"/>
    <mergeCell ref="B50:B56"/>
    <mergeCell ref="A43:A49"/>
    <mergeCell ref="B64:B70"/>
    <mergeCell ref="A71:A77"/>
    <mergeCell ref="A85:A91"/>
    <mergeCell ref="B85:B91"/>
    <mergeCell ref="B92:B98"/>
    <mergeCell ref="A146:I146"/>
    <mergeCell ref="A120:A126"/>
    <mergeCell ref="B120:B126"/>
    <mergeCell ref="A127:A133"/>
    <mergeCell ref="A145:I145"/>
    <mergeCell ref="B127:B133"/>
    <mergeCell ref="A113:A119"/>
    <mergeCell ref="B113:B119"/>
    <mergeCell ref="A106:A112"/>
    <mergeCell ref="B106:B112"/>
    <mergeCell ref="A99:A105"/>
    <mergeCell ref="B99:B105"/>
    <mergeCell ref="G1:J2"/>
    <mergeCell ref="A57:A63"/>
    <mergeCell ref="B57:B63"/>
    <mergeCell ref="A78:A84"/>
    <mergeCell ref="B78:B84"/>
    <mergeCell ref="A92:A98"/>
    <mergeCell ref="B71:B77"/>
    <mergeCell ref="A36:A42"/>
    <mergeCell ref="B36:B42"/>
    <mergeCell ref="A64:A70"/>
  </mergeCells>
  <printOptions/>
  <pageMargins left="0" right="0" top="0.4724409448818898" bottom="0.4724409448818898" header="0.1968503937007874" footer="0.1968503937007874"/>
  <pageSetup fitToHeight="4" fitToWidth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Larissa</cp:lastModifiedBy>
  <cp:lastPrinted>2019-10-23T08:24:08Z</cp:lastPrinted>
  <dcterms:created xsi:type="dcterms:W3CDTF">2011-03-10T10:26:24Z</dcterms:created>
  <dcterms:modified xsi:type="dcterms:W3CDTF">2019-10-23T08:24:11Z</dcterms:modified>
  <cp:category/>
  <cp:version/>
  <cp:contentType/>
  <cp:contentStatus/>
</cp:coreProperties>
</file>