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прил х" sheetId="1" state="hidden" r:id="rId1"/>
    <sheet name="прил 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<sst xmlns="http://schemas.openxmlformats.org/spreadsheetml/2006/main" count="371" uniqueCount="114">
  <si>
    <t>N п/п</t>
  </si>
  <si>
    <t>Показатель (индикатор)</t>
  </si>
  <si>
    <t>Ед. изм.</t>
  </si>
  <si>
    <t>%</t>
  </si>
  <si>
    <t>км/м(2)</t>
  </si>
  <si>
    <t>м(2)</t>
  </si>
  <si>
    <t>км</t>
  </si>
  <si>
    <t>СВЕДЕНИЯ О ПОКАЗАТЕЛЯХ РЕЗУЛЬТАТИВНОСТИ (ИНДИКАТОРАХ) муниципальной программе Раздольненского
 сельского поселения "Формирование современной городской среды в Раздольненском сельском поселении на 2018-2022 годы" и их значениях</t>
  </si>
  <si>
    <t xml:space="preserve">Доля благоустроенных дворовых территорий от общего количества дворовых территорий </t>
  </si>
  <si>
    <t xml:space="preserve">Доля благоустроенных общественных территорий от общего количества общественных территорий </t>
  </si>
  <si>
    <t>Муниципальная программа Раздольненского сельского поселения "Формирование современной городской среды в Раздольненском сельском поселении на 2018-2022 годы"</t>
  </si>
  <si>
    <t>Подпрограмма 1 «Современная городская среда в Раздольненском сельском поселении»</t>
  </si>
  <si>
    <t>Подпрограмма 2 «Благоустройство территории Раздольненского сельского поселения»</t>
  </si>
  <si>
    <t>Общая протяженность отремонтированных автомобильных дорог общего пользования, всего</t>
  </si>
  <si>
    <t>Общая площадь отремонтированных придомовых проездов, всего</t>
  </si>
  <si>
    <t xml:space="preserve">Общая протяженность отремонтированных линий наружного освещения </t>
  </si>
  <si>
    <t>Приложение 1 к муниципальной программе Раздольненского
 сельского поселения "Формирование современной городской среды в Раздольненском сельском поселении на 2018-2022 годы"</t>
  </si>
  <si>
    <t>Перечень</t>
  </si>
  <si>
    <t>№
п/п</t>
  </si>
  <si>
    <t>Ответственный исполнитель</t>
  </si>
  <si>
    <t>Срок</t>
  </si>
  <si>
    <t>Ожидаемый непосредственный результат
(краткое описание)</t>
  </si>
  <si>
    <t>Последствия нереализации КВЦП, основного мероприятия</t>
  </si>
  <si>
    <t>начала реализации</t>
  </si>
  <si>
    <t>окончания реализации</t>
  </si>
  <si>
    <t>1.1</t>
  </si>
  <si>
    <t>Администрация Раздольненского сельского поселения</t>
  </si>
  <si>
    <t>2018</t>
  </si>
  <si>
    <t>2020</t>
  </si>
  <si>
    <t>Повышение социальной напряженности</t>
  </si>
  <si>
    <t>1.2</t>
  </si>
  <si>
    <t>2.1</t>
  </si>
  <si>
    <t>2.2</t>
  </si>
  <si>
    <t xml:space="preserve"> руб.</t>
  </si>
  <si>
    <t>№ п/п</t>
  </si>
  <si>
    <t>Наименование государственной программы / подпрограммы / мероприятия</t>
  </si>
  <si>
    <t xml:space="preserve">Код бюджетной классификации </t>
  </si>
  <si>
    <t>Объем средств на реализацию программы</t>
  </si>
  <si>
    <t>ГРБС</t>
  </si>
  <si>
    <t>ЦСР *</t>
  </si>
  <si>
    <t>ВСЕГО</t>
  </si>
  <si>
    <t>Всего</t>
  </si>
  <si>
    <t>х</t>
  </si>
  <si>
    <t>Всего, в том числе без учета планируемых объемов обязательств</t>
  </si>
  <si>
    <t>за счет средств федерального бюджета**</t>
  </si>
  <si>
    <t>за счет средств краевого бюджета</t>
  </si>
  <si>
    <t>за счет средств местных бюджетов</t>
  </si>
  <si>
    <t>за счет средств внебюджетных фондов</t>
  </si>
  <si>
    <t>за счет средств юридических лиц</t>
  </si>
  <si>
    <t>за счет средств федерального бюджета</t>
  </si>
  <si>
    <t>2019</t>
  </si>
  <si>
    <t>2022</t>
  </si>
  <si>
    <t>Муниципальная программа Раздольненского сельского поселения «Комплексное развитие социальной инфраструктуры Раздольненского сельского поселения на 2018 – 2030 гг.»</t>
  </si>
  <si>
    <t xml:space="preserve">Основное мероприятие 2.1. "Разработка проектной документации" </t>
  </si>
  <si>
    <t>Основное мероприятие 1.2. «Строительство поликлиники (80 посещений в смену и стационар на 55 коек)»</t>
  </si>
  <si>
    <t>Основное мероприятие 1.1. «Разработка проектной документации»</t>
  </si>
  <si>
    <t xml:space="preserve">Основное мероприятие 3.1. "Разработка проектной документации" </t>
  </si>
  <si>
    <t>Основное мероприятие 2.2. «Строительство сельского дома культуры на 820 посетительских мест с кинозалом»</t>
  </si>
  <si>
    <t>Основного мероприятие 3.2. Строительство детского сада на 170 мест"</t>
  </si>
  <si>
    <t>1.Здравоохранение</t>
  </si>
  <si>
    <t>2. Культура</t>
  </si>
  <si>
    <t>3. Образование</t>
  </si>
  <si>
    <t>3.1.</t>
  </si>
  <si>
    <t>3.2</t>
  </si>
  <si>
    <t>3.3</t>
  </si>
  <si>
    <t>3.4</t>
  </si>
  <si>
    <t xml:space="preserve">Основное мероприятие 3.3. Разработка проектной документации на "Реконструкцию объектов с целью восстановления технического состояния  МДОУ детский сад № 28 «Рябинушка»
–  МОУ Раздольненская СОШ;
Разработка проектной документации" </t>
  </si>
  <si>
    <t>3.5</t>
  </si>
  <si>
    <t>3.6</t>
  </si>
  <si>
    <t>Основное мероприятие 3.5. Разработка проектной документации на "Реконструкцию объектов с целью восстановления технического состояния  МДОУ детский сад № 28 «Рябинушка»</t>
  </si>
  <si>
    <t xml:space="preserve">Основное мероприятие 3.6. "Реконструкция объектов с целью восстановления технического состояния МОУ Раздольненская СОШ"
Разработка проектной документации" </t>
  </si>
  <si>
    <t>4. Физическая культура и спорт</t>
  </si>
  <si>
    <t>4.1.</t>
  </si>
  <si>
    <t>4.2.</t>
  </si>
  <si>
    <t xml:space="preserve">Основное мероприятие 4.1. "Разработка проектной документации" </t>
  </si>
  <si>
    <t>Основное мероприятие 4.2. «Строительство – комплекс «спортивный зал 540 кв. м площади пола – кафе на 65 мест - спортивная площадка- баня на 30 мест»»</t>
  </si>
  <si>
    <t>Финансовое обеспечение реализации муниципальной программы Раздольненского сельского поселения «Комплексное развитие социальной инфраструктуры Раздольненского сельского поселения на 2018 – 2030 гг.»</t>
  </si>
  <si>
    <t>2.1.</t>
  </si>
  <si>
    <t>Физическая культура и спорт</t>
  </si>
  <si>
    <t>Наличие проектной документации</t>
  </si>
  <si>
    <t>Увеличение уровня обеспеченности поселения учреждениями здравоохранения</t>
  </si>
  <si>
    <t>Увеличение уровня обеспеченности поселения учреждениями культуры</t>
  </si>
  <si>
    <t>Увеличение уровня обеспеченности поселения учреждениями дошкольного образования</t>
  </si>
  <si>
    <t>Увеличение уровня обеспеченности поселения объектами физической культуры и спорта</t>
  </si>
  <si>
    <t xml:space="preserve">Основное мероприятие 3.4. Разработка проектной документации на "Реконструкцию объектов с целью восстановления технического состояния МОУ Раздольненская СОШ"
</t>
  </si>
  <si>
    <t>Восстановление технического сосотояния объектов и увеличение уровня обеспеченности поселения учреждениями  образования</t>
  </si>
  <si>
    <t>Восстановление технического сосотояния объектов и увеличение уровня обеспеченности поселения учреждениями дошкольного образования  образования</t>
  </si>
  <si>
    <t xml:space="preserve"> основных мероприятий муниципальной программы Раздольненского сельского поселения  «Комплексное развитие социальной инфраструктуры Раздольненского сельского поселения на 2018 – 2030 гг.»</t>
  </si>
  <si>
    <t>2021</t>
  </si>
  <si>
    <t>2023</t>
  </si>
  <si>
    <t>2024</t>
  </si>
  <si>
    <t>2025</t>
  </si>
  <si>
    <t>2026</t>
  </si>
  <si>
    <t>2027</t>
  </si>
  <si>
    <t>2028</t>
  </si>
  <si>
    <t>2029</t>
  </si>
  <si>
    <t>2030</t>
  </si>
  <si>
    <t>2023-2030</t>
  </si>
  <si>
    <t xml:space="preserve">Муниципальная программа Раздольненского сельского поселения «Комплексное развитие социальной инфраструктуры Раздольненского сельского поселения на 2018 – 2030 гг.»
</t>
  </si>
  <si>
    <t>Приложение № 2 к муниципальной программе Раздольненского сельского поселения «Комплексное развитие социальной инфраструктуры Раздольненского сельского поселения на 2018 – 2030 гг.»</t>
  </si>
  <si>
    <t>1.2.</t>
  </si>
  <si>
    <t>2.2.</t>
  </si>
  <si>
    <t>3.2.</t>
  </si>
  <si>
    <t>3.3.</t>
  </si>
  <si>
    <t>3.4.</t>
  </si>
  <si>
    <t>4.</t>
  </si>
  <si>
    <t>3.</t>
  </si>
  <si>
    <t>Образование</t>
  </si>
  <si>
    <t>2.</t>
  </si>
  <si>
    <t>Культура</t>
  </si>
  <si>
    <t>Здравоохранение</t>
  </si>
  <si>
    <t>1.</t>
  </si>
  <si>
    <t>1.1.</t>
  </si>
  <si>
    <t>Номер и наименование основного мероприятия Программы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</si>
</sst>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00000"/>
    <numFmt numFmtId="194" formatCode="_-* #,##0.00000_р_._-;\-* #,##0.00000_р_._-;_-* &quot;-&quot;??_р_._-;_-@_-"/>
    <numFmt numFmtId="195" formatCode="_-* #,##0.00000_р_._-;\-* #,##0.00000_р_._-;_-* &quot;-&quot;???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_р_._-;\-* #,##0.0_р_._-;_-* &quot;-&quot;??_р_._-;_-@_-"/>
  </numFmts>
  <fonts count="4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6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vertical="top"/>
    </xf>
    <xf numFmtId="171" fontId="6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/>
    </xf>
    <xf numFmtId="171" fontId="7" fillId="0" borderId="11" xfId="0" applyNumberFormat="1" applyFont="1" applyFill="1" applyBorder="1" applyAlignment="1">
      <alignment horizontal="left" vertical="top"/>
    </xf>
    <xf numFmtId="171" fontId="7" fillId="0" borderId="11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171" fontId="6" fillId="0" borderId="11" xfId="0" applyNumberFormat="1" applyFont="1" applyFill="1" applyBorder="1" applyAlignment="1">
      <alignment horizontal="left" vertical="top"/>
    </xf>
    <xf numFmtId="171" fontId="6" fillId="0" borderId="11" xfId="0" applyNumberFormat="1" applyFont="1" applyFill="1" applyBorder="1" applyAlignment="1">
      <alignment horizontal="center" vertical="top"/>
    </xf>
    <xf numFmtId="171" fontId="6" fillId="0" borderId="0" xfId="0" applyNumberFormat="1" applyFont="1" applyFill="1" applyBorder="1" applyAlignment="1">
      <alignment horizontal="center" vertical="top"/>
    </xf>
    <xf numFmtId="171" fontId="10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9" fillId="33" borderId="13" xfId="0" applyFont="1" applyFill="1" applyBorder="1" applyAlignment="1">
      <alignment vertical="top" wrapText="1"/>
    </xf>
    <xf numFmtId="3" fontId="2" fillId="33" borderId="11" xfId="0" applyNumberFormat="1" applyFont="1" applyFill="1" applyBorder="1" applyAlignment="1">
      <alignment horizontal="center" vertical="center"/>
    </xf>
    <xf numFmtId="171" fontId="7" fillId="33" borderId="11" xfId="0" applyNumberFormat="1" applyFont="1" applyFill="1" applyBorder="1" applyAlignment="1">
      <alignment horizontal="left" vertical="top"/>
    </xf>
    <xf numFmtId="171" fontId="7" fillId="33" borderId="11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 vertical="top" wrapText="1"/>
    </xf>
    <xf numFmtId="171" fontId="6" fillId="33" borderId="11" xfId="0" applyNumberFormat="1" applyFont="1" applyFill="1" applyBorder="1" applyAlignment="1">
      <alignment horizontal="left" vertical="top"/>
    </xf>
    <xf numFmtId="171" fontId="6" fillId="33" borderId="11" xfId="0" applyNumberFormat="1" applyFont="1" applyFill="1" applyBorder="1" applyAlignment="1">
      <alignment horizontal="center" vertical="top"/>
    </xf>
    <xf numFmtId="0" fontId="7" fillId="0" borderId="0" xfId="0" applyFont="1" applyAlignment="1">
      <alignment/>
    </xf>
    <xf numFmtId="171" fontId="6" fillId="34" borderId="11" xfId="0" applyNumberFormat="1" applyFont="1" applyFill="1" applyBorder="1" applyAlignment="1">
      <alignment horizontal="left" vertical="top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7" fillId="35" borderId="17" xfId="0" applyNumberFormat="1" applyFont="1" applyFill="1" applyBorder="1" applyAlignment="1">
      <alignment horizontal="left" vertical="center"/>
    </xf>
    <xf numFmtId="49" fontId="7" fillId="35" borderId="13" xfId="0" applyNumberFormat="1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top" wrapText="1"/>
    </xf>
    <xf numFmtId="193" fontId="7" fillId="0" borderId="17" xfId="0" applyNumberFormat="1" applyFont="1" applyFill="1" applyBorder="1" applyAlignment="1">
      <alignment horizontal="center" vertical="center" wrapText="1"/>
    </xf>
    <xf numFmtId="193" fontId="7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 wrapText="1"/>
    </xf>
    <xf numFmtId="49" fontId="2" fillId="33" borderId="20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33" borderId="19" xfId="0" applyFont="1" applyFill="1" applyBorder="1" applyAlignment="1">
      <alignment vertical="top" wrapText="1"/>
    </xf>
    <xf numFmtId="0" fontId="9" fillId="33" borderId="2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59.28125" style="0" customWidth="1"/>
    <col min="3" max="3" width="11.7109375" style="0" customWidth="1"/>
    <col min="4" max="8" width="14.140625" style="0" customWidth="1"/>
  </cols>
  <sheetData>
    <row r="1" spans="3:8" ht="48" customHeight="1">
      <c r="C1" s="56" t="s">
        <v>16</v>
      </c>
      <c r="D1" s="56"/>
      <c r="E1" s="56"/>
      <c r="F1" s="56"/>
      <c r="G1" s="56"/>
      <c r="H1" s="56"/>
    </row>
    <row r="3" spans="1:8" ht="55.5" customHeight="1">
      <c r="A3" s="55" t="s">
        <v>7</v>
      </c>
      <c r="B3" s="55"/>
      <c r="C3" s="55"/>
      <c r="D3" s="55"/>
      <c r="E3" s="55"/>
      <c r="F3" s="55"/>
      <c r="G3" s="55"/>
      <c r="H3" s="55"/>
    </row>
    <row r="5" spans="1:8" ht="13.5" thickBot="1">
      <c r="A5" s="1"/>
      <c r="B5" s="1"/>
      <c r="C5" s="1"/>
      <c r="D5" s="1"/>
      <c r="E5" s="1"/>
      <c r="F5" s="1"/>
      <c r="G5" s="1"/>
      <c r="H5" s="1"/>
    </row>
    <row r="6" spans="1:8" ht="16.5" thickBot="1">
      <c r="A6" s="2" t="s">
        <v>0</v>
      </c>
      <c r="B6" s="2" t="s">
        <v>1</v>
      </c>
      <c r="C6" s="2" t="s">
        <v>2</v>
      </c>
      <c r="D6" s="57"/>
      <c r="E6" s="57"/>
      <c r="F6" s="57"/>
      <c r="G6" s="57"/>
      <c r="H6" s="58"/>
    </row>
    <row r="7" spans="1:8" ht="16.5" thickBot="1">
      <c r="A7" s="3"/>
      <c r="B7" s="3"/>
      <c r="C7" s="3"/>
      <c r="D7" s="2">
        <v>2018</v>
      </c>
      <c r="E7" s="2">
        <v>2019</v>
      </c>
      <c r="F7" s="2">
        <v>2020</v>
      </c>
      <c r="G7" s="2">
        <v>2021</v>
      </c>
      <c r="H7" s="2">
        <v>2022</v>
      </c>
    </row>
    <row r="8" spans="1:8" ht="16.5" thickBot="1">
      <c r="A8" s="2">
        <v>1</v>
      </c>
      <c r="B8" s="2">
        <v>2</v>
      </c>
      <c r="C8" s="2">
        <v>3</v>
      </c>
      <c r="D8" s="2">
        <v>7</v>
      </c>
      <c r="E8" s="2">
        <v>8</v>
      </c>
      <c r="F8" s="2">
        <v>9</v>
      </c>
      <c r="G8" s="2">
        <v>10</v>
      </c>
      <c r="H8" s="2">
        <v>11</v>
      </c>
    </row>
    <row r="9" spans="1:8" s="6" customFormat="1" ht="31.5" customHeight="1" thickBot="1">
      <c r="A9" s="52" t="s">
        <v>10</v>
      </c>
      <c r="B9" s="53"/>
      <c r="C9" s="53"/>
      <c r="D9" s="53"/>
      <c r="E9" s="53"/>
      <c r="F9" s="53"/>
      <c r="G9" s="53"/>
      <c r="H9" s="54"/>
    </row>
    <row r="10" spans="1:8" s="6" customFormat="1" ht="16.5" thickBot="1">
      <c r="A10" s="52" t="s">
        <v>11</v>
      </c>
      <c r="B10" s="53"/>
      <c r="C10" s="53"/>
      <c r="D10" s="53"/>
      <c r="E10" s="53"/>
      <c r="F10" s="53"/>
      <c r="G10" s="53"/>
      <c r="H10" s="54"/>
    </row>
    <row r="11" spans="1:8" ht="39" customHeight="1" thickBot="1">
      <c r="A11" s="2">
        <v>1</v>
      </c>
      <c r="B11" s="3" t="s">
        <v>8</v>
      </c>
      <c r="C11" s="2" t="s">
        <v>3</v>
      </c>
      <c r="D11" s="2">
        <v>13</v>
      </c>
      <c r="E11" s="2">
        <v>14</v>
      </c>
      <c r="F11" s="2">
        <v>15</v>
      </c>
      <c r="G11" s="2">
        <v>16</v>
      </c>
      <c r="H11" s="2">
        <v>17</v>
      </c>
    </row>
    <row r="12" spans="1:8" ht="35.25" customHeight="1" thickBot="1">
      <c r="A12" s="2">
        <v>2</v>
      </c>
      <c r="B12" s="3" t="s">
        <v>9</v>
      </c>
      <c r="C12" s="2" t="s">
        <v>3</v>
      </c>
      <c r="D12" s="2">
        <v>22</v>
      </c>
      <c r="E12" s="2">
        <v>25</v>
      </c>
      <c r="F12" s="2">
        <v>28</v>
      </c>
      <c r="G12" s="2">
        <v>29</v>
      </c>
      <c r="H12" s="2">
        <v>30</v>
      </c>
    </row>
    <row r="13" spans="1:8" s="6" customFormat="1" ht="16.5" thickBot="1">
      <c r="A13" s="52" t="s">
        <v>12</v>
      </c>
      <c r="B13" s="53"/>
      <c r="C13" s="53"/>
      <c r="D13" s="53"/>
      <c r="E13" s="53"/>
      <c r="F13" s="53"/>
      <c r="G13" s="53"/>
      <c r="H13" s="54"/>
    </row>
    <row r="14" spans="1:8" ht="54.75" customHeight="1" thickBot="1">
      <c r="A14" s="5">
        <v>3</v>
      </c>
      <c r="B14" s="3" t="s">
        <v>13</v>
      </c>
      <c r="C14" s="2" t="s">
        <v>4</v>
      </c>
      <c r="D14" s="2">
        <v>63.2</v>
      </c>
      <c r="E14" s="2">
        <v>48.6</v>
      </c>
      <c r="F14" s="2">
        <v>36.48</v>
      </c>
      <c r="G14" s="2">
        <v>13.01</v>
      </c>
      <c r="H14" s="2">
        <v>10.06</v>
      </c>
    </row>
    <row r="15" spans="1:8" ht="46.5" customHeight="1" thickBot="1">
      <c r="A15" s="5">
        <v>4</v>
      </c>
      <c r="B15" s="3" t="s">
        <v>14</v>
      </c>
      <c r="C15" s="2" t="s">
        <v>5</v>
      </c>
      <c r="D15" s="4">
        <v>128719.6</v>
      </c>
      <c r="E15" s="4">
        <v>124733.1</v>
      </c>
      <c r="F15" s="4">
        <v>120500</v>
      </c>
      <c r="G15" s="4">
        <v>116637</v>
      </c>
      <c r="H15" s="4">
        <v>96635</v>
      </c>
    </row>
    <row r="16" spans="1:8" ht="57.75" customHeight="1" thickBot="1">
      <c r="A16" s="5">
        <v>5</v>
      </c>
      <c r="B16" s="3" t="s">
        <v>15</v>
      </c>
      <c r="C16" s="2" t="s">
        <v>6</v>
      </c>
      <c r="D16" s="2">
        <v>15</v>
      </c>
      <c r="E16" s="2">
        <v>17</v>
      </c>
      <c r="F16" s="2">
        <v>18</v>
      </c>
      <c r="G16" s="2">
        <v>19</v>
      </c>
      <c r="H16" s="2">
        <v>20</v>
      </c>
    </row>
    <row r="17" spans="1:8" ht="32.25" thickBot="1">
      <c r="A17" s="5">
        <v>6</v>
      </c>
      <c r="B17" s="3" t="s">
        <v>15</v>
      </c>
      <c r="C17" s="2" t="s">
        <v>6</v>
      </c>
      <c r="D17" s="2">
        <v>15</v>
      </c>
      <c r="E17" s="2">
        <v>17</v>
      </c>
      <c r="F17" s="2">
        <v>18</v>
      </c>
      <c r="G17" s="2">
        <v>19</v>
      </c>
      <c r="H17" s="2">
        <v>20</v>
      </c>
    </row>
  </sheetData>
  <sheetProtection/>
  <mergeCells count="6">
    <mergeCell ref="A13:H13"/>
    <mergeCell ref="A3:H3"/>
    <mergeCell ref="C1:H1"/>
    <mergeCell ref="A10:H10"/>
    <mergeCell ref="D6:H6"/>
    <mergeCell ref="A9:H9"/>
  </mergeCells>
  <printOptions/>
  <pageMargins left="0.57" right="0.39" top="0.69" bottom="0.57" header="0.22" footer="0.3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9">
      <selection activeCell="F21" sqref="F21"/>
    </sheetView>
  </sheetViews>
  <sheetFormatPr defaultColWidth="9.140625" defaultRowHeight="12.75"/>
  <cols>
    <col min="1" max="1" width="6.140625" style="19" customWidth="1"/>
    <col min="2" max="2" width="40.00390625" style="18" customWidth="1"/>
    <col min="3" max="3" width="22.57421875" style="18" customWidth="1"/>
    <col min="4" max="4" width="11.421875" style="20" customWidth="1"/>
    <col min="5" max="5" width="11.28125" style="20" bestFit="1" customWidth="1"/>
    <col min="6" max="6" width="49.140625" style="18" customWidth="1"/>
    <col min="7" max="7" width="30.8515625" style="18" customWidth="1"/>
    <col min="8" max="16384" width="9.140625" style="18" customWidth="1"/>
  </cols>
  <sheetData>
    <row r="1" spans="1:7" s="10" customFormat="1" ht="48.75" customHeight="1">
      <c r="A1" s="7"/>
      <c r="B1" s="8"/>
      <c r="C1" s="8"/>
      <c r="D1" s="9"/>
      <c r="E1" s="9"/>
      <c r="F1" s="64" t="s">
        <v>99</v>
      </c>
      <c r="G1" s="64"/>
    </row>
    <row r="2" spans="1:7" s="50" customFormat="1" ht="15.75">
      <c r="A2" s="66" t="s">
        <v>17</v>
      </c>
      <c r="B2" s="66"/>
      <c r="C2" s="66"/>
      <c r="D2" s="66"/>
      <c r="E2" s="66"/>
      <c r="F2" s="66"/>
      <c r="G2" s="66"/>
    </row>
    <row r="3" spans="1:7" s="10" customFormat="1" ht="21.75" customHeight="1">
      <c r="A3" s="67" t="s">
        <v>87</v>
      </c>
      <c r="B3" s="67"/>
      <c r="C3" s="67"/>
      <c r="D3" s="67"/>
      <c r="E3" s="67"/>
      <c r="F3" s="67"/>
      <c r="G3" s="67"/>
    </row>
    <row r="4" spans="1:7" s="10" customFormat="1" ht="15" customHeight="1">
      <c r="A4" s="67"/>
      <c r="B4" s="67"/>
      <c r="C4" s="67"/>
      <c r="D4" s="67"/>
      <c r="E4" s="67"/>
      <c r="F4" s="67"/>
      <c r="G4" s="67"/>
    </row>
    <row r="5" spans="1:7" s="10" customFormat="1" ht="15">
      <c r="A5" s="7"/>
      <c r="B5" s="8"/>
      <c r="C5" s="8"/>
      <c r="D5" s="9"/>
      <c r="E5" s="9"/>
      <c r="F5" s="8"/>
      <c r="G5" s="8"/>
    </row>
    <row r="6" spans="1:7" s="12" customFormat="1" ht="15" customHeight="1">
      <c r="A6" s="68" t="s">
        <v>18</v>
      </c>
      <c r="B6" s="65" t="s">
        <v>113</v>
      </c>
      <c r="C6" s="65" t="s">
        <v>19</v>
      </c>
      <c r="D6" s="65" t="s">
        <v>20</v>
      </c>
      <c r="E6" s="65"/>
      <c r="F6" s="65" t="s">
        <v>21</v>
      </c>
      <c r="G6" s="65" t="s">
        <v>22</v>
      </c>
    </row>
    <row r="7" spans="1:7" s="12" customFormat="1" ht="45" customHeight="1">
      <c r="A7" s="68"/>
      <c r="B7" s="65"/>
      <c r="C7" s="65"/>
      <c r="D7" s="11" t="s">
        <v>23</v>
      </c>
      <c r="E7" s="11" t="s">
        <v>24</v>
      </c>
      <c r="F7" s="65"/>
      <c r="G7" s="65"/>
    </row>
    <row r="8" spans="1:7" s="12" customFormat="1" ht="15">
      <c r="A8" s="13">
        <v>1</v>
      </c>
      <c r="B8" s="14">
        <v>2</v>
      </c>
      <c r="C8" s="14">
        <v>3</v>
      </c>
      <c r="D8" s="15">
        <v>4</v>
      </c>
      <c r="E8" s="15">
        <v>5</v>
      </c>
      <c r="F8" s="14">
        <v>6</v>
      </c>
      <c r="G8" s="14">
        <v>7</v>
      </c>
    </row>
    <row r="9" spans="1:7" s="12" customFormat="1" ht="42" customHeight="1">
      <c r="A9" s="62" t="s">
        <v>52</v>
      </c>
      <c r="B9" s="63"/>
      <c r="C9" s="63"/>
      <c r="D9" s="63"/>
      <c r="E9" s="63"/>
      <c r="F9" s="63"/>
      <c r="G9" s="63"/>
    </row>
    <row r="10" spans="1:7" s="16" customFormat="1" ht="15.75" customHeight="1">
      <c r="A10" s="61" t="s">
        <v>59</v>
      </c>
      <c r="B10" s="61"/>
      <c r="C10" s="61"/>
      <c r="D10" s="61"/>
      <c r="E10" s="61"/>
      <c r="F10" s="61"/>
      <c r="G10" s="61"/>
    </row>
    <row r="11" spans="1:7" s="12" customFormat="1" ht="66" customHeight="1">
      <c r="A11" s="13" t="s">
        <v>25</v>
      </c>
      <c r="B11" s="17" t="s">
        <v>55</v>
      </c>
      <c r="C11" s="17" t="s">
        <v>26</v>
      </c>
      <c r="D11" s="13" t="s">
        <v>27</v>
      </c>
      <c r="E11" s="13" t="s">
        <v>27</v>
      </c>
      <c r="F11" s="17" t="s">
        <v>79</v>
      </c>
      <c r="G11" s="17" t="s">
        <v>29</v>
      </c>
    </row>
    <row r="12" spans="1:7" s="12" customFormat="1" ht="52.5" customHeight="1">
      <c r="A12" s="13" t="s">
        <v>30</v>
      </c>
      <c r="B12" s="17" t="s">
        <v>54</v>
      </c>
      <c r="C12" s="17" t="s">
        <v>26</v>
      </c>
      <c r="D12" s="13" t="s">
        <v>50</v>
      </c>
      <c r="E12" s="13" t="s">
        <v>28</v>
      </c>
      <c r="F12" s="17" t="s">
        <v>80</v>
      </c>
      <c r="G12" s="17" t="s">
        <v>29</v>
      </c>
    </row>
    <row r="13" spans="1:7" s="16" customFormat="1" ht="15" customHeight="1">
      <c r="A13" s="61" t="s">
        <v>60</v>
      </c>
      <c r="B13" s="61"/>
      <c r="C13" s="61"/>
      <c r="D13" s="61"/>
      <c r="E13" s="61"/>
      <c r="F13" s="61"/>
      <c r="G13" s="61"/>
    </row>
    <row r="14" spans="1:7" ht="66" customHeight="1">
      <c r="A14" s="13" t="s">
        <v>31</v>
      </c>
      <c r="B14" s="17" t="s">
        <v>53</v>
      </c>
      <c r="C14" s="17" t="s">
        <v>26</v>
      </c>
      <c r="D14" s="13" t="s">
        <v>28</v>
      </c>
      <c r="E14" s="13" t="s">
        <v>28</v>
      </c>
      <c r="F14" s="17" t="s">
        <v>79</v>
      </c>
      <c r="G14" s="17" t="s">
        <v>29</v>
      </c>
    </row>
    <row r="15" spans="1:7" ht="65.25" customHeight="1">
      <c r="A15" s="13" t="s">
        <v>32</v>
      </c>
      <c r="B15" s="17" t="s">
        <v>57</v>
      </c>
      <c r="C15" s="17" t="s">
        <v>26</v>
      </c>
      <c r="D15" s="13" t="s">
        <v>88</v>
      </c>
      <c r="E15" s="13" t="s">
        <v>51</v>
      </c>
      <c r="F15" s="17" t="s">
        <v>81</v>
      </c>
      <c r="G15" s="17" t="s">
        <v>29</v>
      </c>
    </row>
    <row r="16" spans="1:7" ht="22.5" customHeight="1">
      <c r="A16" s="59" t="s">
        <v>61</v>
      </c>
      <c r="B16" s="60"/>
      <c r="C16" s="17"/>
      <c r="D16" s="13"/>
      <c r="E16" s="13"/>
      <c r="F16" s="17"/>
      <c r="G16" s="17"/>
    </row>
    <row r="17" spans="1:7" ht="75" customHeight="1">
      <c r="A17" s="13" t="s">
        <v>62</v>
      </c>
      <c r="B17" s="17" t="s">
        <v>56</v>
      </c>
      <c r="C17" s="17" t="s">
        <v>26</v>
      </c>
      <c r="D17" s="13" t="s">
        <v>51</v>
      </c>
      <c r="E17" s="13" t="s">
        <v>51</v>
      </c>
      <c r="F17" s="17" t="s">
        <v>79</v>
      </c>
      <c r="G17" s="17" t="s">
        <v>29</v>
      </c>
    </row>
    <row r="18" spans="1:7" ht="51" customHeight="1">
      <c r="A18" s="13" t="s">
        <v>63</v>
      </c>
      <c r="B18" s="17" t="s">
        <v>58</v>
      </c>
      <c r="C18" s="17" t="s">
        <v>26</v>
      </c>
      <c r="D18" s="13" t="s">
        <v>89</v>
      </c>
      <c r="E18" s="13" t="s">
        <v>90</v>
      </c>
      <c r="F18" s="17" t="s">
        <v>82</v>
      </c>
      <c r="G18" s="17" t="s">
        <v>29</v>
      </c>
    </row>
    <row r="19" spans="1:7" ht="115.5" customHeight="1">
      <c r="A19" s="13" t="s">
        <v>64</v>
      </c>
      <c r="B19" s="17" t="s">
        <v>66</v>
      </c>
      <c r="C19" s="17" t="s">
        <v>26</v>
      </c>
      <c r="D19" s="13" t="s">
        <v>91</v>
      </c>
      <c r="E19" s="13" t="s">
        <v>91</v>
      </c>
      <c r="F19" s="17" t="s">
        <v>79</v>
      </c>
      <c r="G19" s="17" t="s">
        <v>29</v>
      </c>
    </row>
    <row r="20" spans="1:7" ht="82.5" customHeight="1">
      <c r="A20" s="13" t="s">
        <v>65</v>
      </c>
      <c r="B20" s="17" t="s">
        <v>84</v>
      </c>
      <c r="C20" s="17" t="s">
        <v>26</v>
      </c>
      <c r="D20" s="13" t="s">
        <v>91</v>
      </c>
      <c r="E20" s="13" t="s">
        <v>92</v>
      </c>
      <c r="F20" s="17" t="s">
        <v>85</v>
      </c>
      <c r="G20" s="17" t="s">
        <v>29</v>
      </c>
    </row>
    <row r="21" spans="1:7" ht="86.25" customHeight="1">
      <c r="A21" s="13" t="s">
        <v>67</v>
      </c>
      <c r="B21" s="17" t="s">
        <v>69</v>
      </c>
      <c r="C21" s="17" t="s">
        <v>26</v>
      </c>
      <c r="D21" s="13" t="s">
        <v>93</v>
      </c>
      <c r="E21" s="13" t="s">
        <v>93</v>
      </c>
      <c r="F21" s="17" t="s">
        <v>79</v>
      </c>
      <c r="G21" s="17" t="s">
        <v>29</v>
      </c>
    </row>
    <row r="22" spans="1:7" ht="81" customHeight="1">
      <c r="A22" s="13" t="s">
        <v>68</v>
      </c>
      <c r="B22" s="17" t="s">
        <v>70</v>
      </c>
      <c r="C22" s="17" t="s">
        <v>26</v>
      </c>
      <c r="D22" s="13" t="s">
        <v>93</v>
      </c>
      <c r="E22" s="13" t="s">
        <v>94</v>
      </c>
      <c r="F22" s="17" t="s">
        <v>86</v>
      </c>
      <c r="G22" s="17" t="s">
        <v>29</v>
      </c>
    </row>
    <row r="23" spans="1:7" s="16" customFormat="1" ht="15" customHeight="1">
      <c r="A23" s="61" t="s">
        <v>71</v>
      </c>
      <c r="B23" s="61"/>
      <c r="C23" s="61"/>
      <c r="D23" s="61"/>
      <c r="E23" s="61"/>
      <c r="F23" s="61"/>
      <c r="G23" s="61"/>
    </row>
    <row r="24" spans="1:7" ht="51" customHeight="1">
      <c r="A24" s="13" t="s">
        <v>72</v>
      </c>
      <c r="B24" s="17" t="s">
        <v>74</v>
      </c>
      <c r="C24" s="17" t="s">
        <v>26</v>
      </c>
      <c r="D24" s="13" t="s">
        <v>94</v>
      </c>
      <c r="E24" s="13" t="s">
        <v>94</v>
      </c>
      <c r="F24" s="17" t="s">
        <v>79</v>
      </c>
      <c r="G24" s="17" t="s">
        <v>29</v>
      </c>
    </row>
    <row r="25" spans="1:7" ht="71.25" customHeight="1">
      <c r="A25" s="13" t="s">
        <v>73</v>
      </c>
      <c r="B25" s="17" t="s">
        <v>75</v>
      </c>
      <c r="C25" s="17" t="s">
        <v>26</v>
      </c>
      <c r="D25" s="13" t="s">
        <v>95</v>
      </c>
      <c r="E25" s="13" t="s">
        <v>96</v>
      </c>
      <c r="F25" s="17" t="s">
        <v>83</v>
      </c>
      <c r="G25" s="17" t="s">
        <v>29</v>
      </c>
    </row>
  </sheetData>
  <sheetProtection/>
  <mergeCells count="14">
    <mergeCell ref="A3:G4"/>
    <mergeCell ref="A6:A7"/>
    <mergeCell ref="B6:B7"/>
    <mergeCell ref="C6:C7"/>
    <mergeCell ref="A16:B16"/>
    <mergeCell ref="A23:G23"/>
    <mergeCell ref="A9:G9"/>
    <mergeCell ref="A10:G10"/>
    <mergeCell ref="A13:G13"/>
    <mergeCell ref="F1:G1"/>
    <mergeCell ref="D6:E6"/>
    <mergeCell ref="F6:F7"/>
    <mergeCell ref="G6:G7"/>
    <mergeCell ref="A2:G2"/>
  </mergeCells>
  <printOptions/>
  <pageMargins left="0.5511811023622047" right="0.35433070866141736" top="0.3937007874015748" bottom="0.3937007874015748" header="0.1968503937007874" footer="0.2755905511811024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zoomScale="85" zoomScaleNormal="85" zoomScalePageLayoutView="0" workbookViewId="0" topLeftCell="A1">
      <pane xSplit="3" ySplit="6" topLeftCell="D2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7" sqref="F7"/>
    </sheetView>
  </sheetViews>
  <sheetFormatPr defaultColWidth="9.140625" defaultRowHeight="12.75"/>
  <cols>
    <col min="1" max="1" width="6.8515625" style="25" customWidth="1"/>
    <col min="2" max="2" width="22.421875" style="24" customWidth="1"/>
    <col min="3" max="3" width="34.421875" style="24" customWidth="1"/>
    <col min="4" max="4" width="6.00390625" style="24" bestFit="1" customWidth="1"/>
    <col min="5" max="5" width="6.7109375" style="24" bestFit="1" customWidth="1"/>
    <col min="6" max="6" width="21.8515625" style="24" customWidth="1"/>
    <col min="7" max="7" width="19.421875" style="24" customWidth="1"/>
    <col min="8" max="10" width="19.7109375" style="24" customWidth="1"/>
    <col min="11" max="11" width="20.421875" style="24" customWidth="1"/>
    <col min="12" max="12" width="22.8515625" style="24" customWidth="1"/>
    <col min="13" max="13" width="20.57421875" style="24" customWidth="1"/>
    <col min="14" max="14" width="16.421875" style="24" customWidth="1"/>
    <col min="15" max="15" width="14.421875" style="24" customWidth="1"/>
    <col min="16" max="16" width="15.00390625" style="24" customWidth="1"/>
    <col min="17" max="16384" width="9.140625" style="24" customWidth="1"/>
  </cols>
  <sheetData>
    <row r="1" spans="1:12" s="8" customFormat="1" ht="42" customHeight="1">
      <c r="A1" s="26"/>
      <c r="G1" s="64" t="s">
        <v>99</v>
      </c>
      <c r="H1" s="64"/>
      <c r="I1" s="64"/>
      <c r="J1" s="64"/>
      <c r="K1" s="64"/>
      <c r="L1" s="64"/>
    </row>
    <row r="2" spans="1:12" s="8" customFormat="1" ht="42.75" customHeight="1">
      <c r="A2" s="67" t="s">
        <v>76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8" customFormat="1" ht="15">
      <c r="A3" s="26"/>
      <c r="L3" s="27" t="s">
        <v>33</v>
      </c>
    </row>
    <row r="4" spans="1:12" s="8" customFormat="1" ht="57.75" customHeight="1">
      <c r="A4" s="81" t="s">
        <v>34</v>
      </c>
      <c r="B4" s="83" t="s">
        <v>35</v>
      </c>
      <c r="C4" s="83"/>
      <c r="D4" s="85" t="s">
        <v>36</v>
      </c>
      <c r="E4" s="86"/>
      <c r="F4" s="85" t="s">
        <v>37</v>
      </c>
      <c r="G4" s="87"/>
      <c r="H4" s="87"/>
      <c r="I4" s="87"/>
      <c r="J4" s="87"/>
      <c r="K4" s="87"/>
      <c r="L4" s="86"/>
    </row>
    <row r="5" spans="1:12" s="8" customFormat="1" ht="15">
      <c r="A5" s="82"/>
      <c r="B5" s="84"/>
      <c r="C5" s="84"/>
      <c r="D5" s="28" t="s">
        <v>38</v>
      </c>
      <c r="E5" s="28" t="s">
        <v>39</v>
      </c>
      <c r="F5" s="28" t="s">
        <v>40</v>
      </c>
      <c r="G5" s="28">
        <v>2018</v>
      </c>
      <c r="H5" s="28">
        <v>2019</v>
      </c>
      <c r="I5" s="28">
        <v>2020</v>
      </c>
      <c r="J5" s="28">
        <v>2021</v>
      </c>
      <c r="K5" s="28">
        <v>2022</v>
      </c>
      <c r="L5" s="28" t="s">
        <v>97</v>
      </c>
    </row>
    <row r="6" spans="1:12" s="21" customFormat="1" ht="12.75">
      <c r="A6" s="29">
        <v>1</v>
      </c>
      <c r="B6" s="30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2">
        <v>11</v>
      </c>
      <c r="L6" s="32">
        <v>12</v>
      </c>
    </row>
    <row r="7" spans="1:12" s="22" customFormat="1" ht="18" customHeight="1">
      <c r="A7" s="88"/>
      <c r="B7" s="89" t="s">
        <v>98</v>
      </c>
      <c r="C7" s="33" t="s">
        <v>41</v>
      </c>
      <c r="D7" s="34" t="s">
        <v>42</v>
      </c>
      <c r="E7" s="34" t="s">
        <v>42</v>
      </c>
      <c r="F7" s="35">
        <f>SUM(G7:L7)</f>
        <v>263200000</v>
      </c>
      <c r="G7" s="36">
        <f aca="true" t="shared" si="0" ref="G7:L7">SUM(G9:G13)</f>
        <v>1500000</v>
      </c>
      <c r="H7" s="36">
        <f t="shared" si="0"/>
        <v>19500000</v>
      </c>
      <c r="I7" s="36">
        <f t="shared" si="0"/>
        <v>7200000</v>
      </c>
      <c r="J7" s="36">
        <f t="shared" si="0"/>
        <v>41150000</v>
      </c>
      <c r="K7" s="36">
        <f t="shared" si="0"/>
        <v>43250000</v>
      </c>
      <c r="L7" s="36">
        <f t="shared" si="0"/>
        <v>150600000</v>
      </c>
    </row>
    <row r="8" spans="1:12" s="22" customFormat="1" ht="25.5">
      <c r="A8" s="88"/>
      <c r="B8" s="89"/>
      <c r="C8" s="37" t="s">
        <v>43</v>
      </c>
      <c r="D8" s="34" t="s">
        <v>42</v>
      </c>
      <c r="E8" s="34" t="s">
        <v>42</v>
      </c>
      <c r="F8" s="35">
        <f aca="true" t="shared" si="1" ref="F8:L8">F9+F10+F11+F12+F13</f>
        <v>263200000</v>
      </c>
      <c r="G8" s="38">
        <f t="shared" si="1"/>
        <v>1500000</v>
      </c>
      <c r="H8" s="38">
        <f t="shared" si="1"/>
        <v>19500000</v>
      </c>
      <c r="I8" s="38">
        <f>I9+I10+I11+I12+I13</f>
        <v>7200000</v>
      </c>
      <c r="J8" s="38">
        <f>J9+J10+J11+J12+J13</f>
        <v>41150000</v>
      </c>
      <c r="K8" s="38">
        <f t="shared" si="1"/>
        <v>43250000</v>
      </c>
      <c r="L8" s="38">
        <f t="shared" si="1"/>
        <v>150600000</v>
      </c>
    </row>
    <row r="9" spans="1:12" s="22" customFormat="1" ht="19.5" customHeight="1">
      <c r="A9" s="88"/>
      <c r="B9" s="89"/>
      <c r="C9" s="37" t="s">
        <v>44</v>
      </c>
      <c r="D9" s="34" t="s">
        <v>42</v>
      </c>
      <c r="E9" s="34" t="s">
        <v>42</v>
      </c>
      <c r="F9" s="36">
        <f aca="true" t="shared" si="2" ref="F9:F14">SUM(G9:L9)</f>
        <v>0</v>
      </c>
      <c r="G9" s="39">
        <f aca="true" t="shared" si="3" ref="G9:L9">G16+G37</f>
        <v>0</v>
      </c>
      <c r="H9" s="39">
        <f t="shared" si="3"/>
        <v>0</v>
      </c>
      <c r="I9" s="39">
        <f t="shared" si="3"/>
        <v>0</v>
      </c>
      <c r="J9" s="39">
        <f t="shared" si="3"/>
        <v>0</v>
      </c>
      <c r="K9" s="39">
        <f t="shared" si="3"/>
        <v>0</v>
      </c>
      <c r="L9" s="39">
        <f t="shared" si="3"/>
        <v>0</v>
      </c>
    </row>
    <row r="10" spans="1:12" s="22" customFormat="1" ht="19.5" customHeight="1">
      <c r="A10" s="88"/>
      <c r="B10" s="89"/>
      <c r="C10" s="37" t="s">
        <v>45</v>
      </c>
      <c r="D10" s="34" t="s">
        <v>42</v>
      </c>
      <c r="E10" s="34" t="s">
        <v>42</v>
      </c>
      <c r="F10" s="36">
        <f t="shared" si="2"/>
        <v>250040000</v>
      </c>
      <c r="G10" s="39">
        <f aca="true" t="shared" si="4" ref="G10:L11">G17+G38+G59+G94</f>
        <v>1425000</v>
      </c>
      <c r="H10" s="39">
        <f t="shared" si="4"/>
        <v>18525000</v>
      </c>
      <c r="I10" s="39">
        <f t="shared" si="4"/>
        <v>6840000</v>
      </c>
      <c r="J10" s="39">
        <f t="shared" si="4"/>
        <v>39092500</v>
      </c>
      <c r="K10" s="39">
        <f t="shared" si="4"/>
        <v>41087500</v>
      </c>
      <c r="L10" s="39">
        <f t="shared" si="4"/>
        <v>143070000</v>
      </c>
    </row>
    <row r="11" spans="1:12" s="22" customFormat="1" ht="20.25" customHeight="1">
      <c r="A11" s="88"/>
      <c r="B11" s="89"/>
      <c r="C11" s="37" t="s">
        <v>46</v>
      </c>
      <c r="D11" s="34" t="s">
        <v>42</v>
      </c>
      <c r="E11" s="34" t="s">
        <v>42</v>
      </c>
      <c r="F11" s="36">
        <f t="shared" si="2"/>
        <v>13160000</v>
      </c>
      <c r="G11" s="39">
        <f t="shared" si="4"/>
        <v>75000</v>
      </c>
      <c r="H11" s="39">
        <f t="shared" si="4"/>
        <v>975000</v>
      </c>
      <c r="I11" s="39">
        <f t="shared" si="4"/>
        <v>360000</v>
      </c>
      <c r="J11" s="39">
        <f t="shared" si="4"/>
        <v>2057500</v>
      </c>
      <c r="K11" s="39">
        <f t="shared" si="4"/>
        <v>2162500</v>
      </c>
      <c r="L11" s="39">
        <f t="shared" si="4"/>
        <v>7530000</v>
      </c>
    </row>
    <row r="12" spans="1:12" s="22" customFormat="1" ht="21" customHeight="1">
      <c r="A12" s="88"/>
      <c r="B12" s="89"/>
      <c r="C12" s="37" t="s">
        <v>47</v>
      </c>
      <c r="D12" s="34" t="s">
        <v>42</v>
      </c>
      <c r="E12" s="34" t="s">
        <v>42</v>
      </c>
      <c r="F12" s="36">
        <f t="shared" si="2"/>
        <v>0</v>
      </c>
      <c r="G12" s="39">
        <f aca="true" t="shared" si="5" ref="G12:I13">G19+G40</f>
        <v>0</v>
      </c>
      <c r="H12" s="39">
        <f t="shared" si="5"/>
        <v>0</v>
      </c>
      <c r="I12" s="39">
        <f t="shared" si="5"/>
        <v>0</v>
      </c>
      <c r="J12" s="39"/>
      <c r="K12" s="39">
        <f>K19+K40</f>
        <v>0</v>
      </c>
      <c r="L12" s="39">
        <f>L19+L40</f>
        <v>0</v>
      </c>
    </row>
    <row r="13" spans="1:12" s="22" customFormat="1" ht="15">
      <c r="A13" s="88"/>
      <c r="B13" s="89"/>
      <c r="C13" s="37" t="s">
        <v>48</v>
      </c>
      <c r="D13" s="34" t="s">
        <v>42</v>
      </c>
      <c r="E13" s="34" t="s">
        <v>42</v>
      </c>
      <c r="F13" s="36">
        <f t="shared" si="2"/>
        <v>0</v>
      </c>
      <c r="G13" s="39">
        <f t="shared" si="5"/>
        <v>0</v>
      </c>
      <c r="H13" s="39">
        <f t="shared" si="5"/>
        <v>0</v>
      </c>
      <c r="I13" s="39">
        <f t="shared" si="5"/>
        <v>0</v>
      </c>
      <c r="J13" s="39"/>
      <c r="K13" s="39">
        <f>K20+K41</f>
        <v>0</v>
      </c>
      <c r="L13" s="39">
        <f>L20+L41</f>
        <v>0</v>
      </c>
    </row>
    <row r="14" spans="1:12" s="22" customFormat="1" ht="15" customHeight="1">
      <c r="A14" s="76" t="s">
        <v>111</v>
      </c>
      <c r="B14" s="90" t="s">
        <v>110</v>
      </c>
      <c r="C14" s="43" t="s">
        <v>41</v>
      </c>
      <c r="D14" s="44">
        <v>930</v>
      </c>
      <c r="E14" s="44" t="s">
        <v>42</v>
      </c>
      <c r="F14" s="45">
        <f t="shared" si="2"/>
        <v>21000000</v>
      </c>
      <c r="G14" s="46">
        <f>SUM(G16:G20)</f>
        <v>1500000</v>
      </c>
      <c r="H14" s="46">
        <f>SUM(H16:H20)</f>
        <v>19500000</v>
      </c>
      <c r="I14" s="46">
        <f>SUM(I16:I20)</f>
        <v>0</v>
      </c>
      <c r="J14" s="46"/>
      <c r="K14" s="46">
        <f>SUM(K16:K20)</f>
        <v>0</v>
      </c>
      <c r="L14" s="46">
        <f>SUM(L16:L20)</f>
        <v>0</v>
      </c>
    </row>
    <row r="15" spans="1:15" s="22" customFormat="1" ht="25.5">
      <c r="A15" s="76"/>
      <c r="B15" s="90"/>
      <c r="C15" s="47" t="s">
        <v>43</v>
      </c>
      <c r="D15" s="44">
        <v>930</v>
      </c>
      <c r="E15" s="44" t="s">
        <v>42</v>
      </c>
      <c r="F15" s="45">
        <f aca="true" t="shared" si="6" ref="F15:L15">F16+F17+F18+F19+F20</f>
        <v>21000000</v>
      </c>
      <c r="G15" s="48">
        <f t="shared" si="6"/>
        <v>1500000</v>
      </c>
      <c r="H15" s="48">
        <f t="shared" si="6"/>
        <v>19500000</v>
      </c>
      <c r="I15" s="48">
        <f t="shared" si="6"/>
        <v>0</v>
      </c>
      <c r="J15" s="48"/>
      <c r="K15" s="48">
        <f t="shared" si="6"/>
        <v>0</v>
      </c>
      <c r="L15" s="48">
        <f t="shared" si="6"/>
        <v>0</v>
      </c>
      <c r="N15" s="23"/>
      <c r="O15" s="23"/>
    </row>
    <row r="16" spans="1:12" s="22" customFormat="1" ht="18.75" customHeight="1">
      <c r="A16" s="76"/>
      <c r="B16" s="90"/>
      <c r="C16" s="47" t="s">
        <v>49</v>
      </c>
      <c r="D16" s="44">
        <v>930</v>
      </c>
      <c r="E16" s="44" t="s">
        <v>42</v>
      </c>
      <c r="F16" s="46">
        <f aca="true" t="shared" si="7" ref="F16:F21">SUM(G16:L16)</f>
        <v>0</v>
      </c>
      <c r="G16" s="49">
        <f>+G23+G30</f>
        <v>0</v>
      </c>
      <c r="H16" s="49">
        <f>+H23+H30</f>
        <v>0</v>
      </c>
      <c r="I16" s="49">
        <f>+I23+I30</f>
        <v>0</v>
      </c>
      <c r="J16" s="49"/>
      <c r="K16" s="49">
        <f>+K23+K30</f>
        <v>0</v>
      </c>
      <c r="L16" s="49">
        <f>+L23+L30</f>
        <v>0</v>
      </c>
    </row>
    <row r="17" spans="1:12" s="22" customFormat="1" ht="15" customHeight="1">
      <c r="A17" s="76"/>
      <c r="B17" s="90"/>
      <c r="C17" s="47" t="s">
        <v>45</v>
      </c>
      <c r="D17" s="44">
        <v>930</v>
      </c>
      <c r="E17" s="44" t="s">
        <v>42</v>
      </c>
      <c r="F17" s="46">
        <f t="shared" si="7"/>
        <v>19950000</v>
      </c>
      <c r="G17" s="49">
        <f aca="true" t="shared" si="8" ref="G17:L20">G24+G31</f>
        <v>1425000</v>
      </c>
      <c r="H17" s="49">
        <f t="shared" si="8"/>
        <v>18525000</v>
      </c>
      <c r="I17" s="49">
        <f t="shared" si="8"/>
        <v>0</v>
      </c>
      <c r="J17" s="49"/>
      <c r="K17" s="49">
        <f t="shared" si="8"/>
        <v>0</v>
      </c>
      <c r="L17" s="49">
        <f t="shared" si="8"/>
        <v>0</v>
      </c>
    </row>
    <row r="18" spans="1:13" s="22" customFormat="1" ht="18" customHeight="1">
      <c r="A18" s="76"/>
      <c r="B18" s="90"/>
      <c r="C18" s="47" t="s">
        <v>46</v>
      </c>
      <c r="D18" s="44">
        <v>930</v>
      </c>
      <c r="E18" s="44" t="s">
        <v>42</v>
      </c>
      <c r="F18" s="46">
        <f t="shared" si="7"/>
        <v>1050000</v>
      </c>
      <c r="G18" s="49">
        <f>G25+G32</f>
        <v>75000</v>
      </c>
      <c r="H18" s="49">
        <f t="shared" si="8"/>
        <v>975000</v>
      </c>
      <c r="I18" s="49">
        <f t="shared" si="8"/>
        <v>0</v>
      </c>
      <c r="J18" s="49"/>
      <c r="K18" s="49">
        <f t="shared" si="8"/>
        <v>0</v>
      </c>
      <c r="L18" s="49">
        <f t="shared" si="8"/>
        <v>0</v>
      </c>
      <c r="M18" s="40"/>
    </row>
    <row r="19" spans="1:12" s="22" customFormat="1" ht="18.75" customHeight="1">
      <c r="A19" s="76"/>
      <c r="B19" s="90"/>
      <c r="C19" s="47" t="s">
        <v>47</v>
      </c>
      <c r="D19" s="44">
        <v>930</v>
      </c>
      <c r="E19" s="44" t="s">
        <v>42</v>
      </c>
      <c r="F19" s="46">
        <f t="shared" si="7"/>
        <v>0</v>
      </c>
      <c r="G19" s="49">
        <f t="shared" si="8"/>
        <v>0</v>
      </c>
      <c r="H19" s="49">
        <f t="shared" si="8"/>
        <v>0</v>
      </c>
      <c r="I19" s="49">
        <f t="shared" si="8"/>
        <v>0</v>
      </c>
      <c r="J19" s="49"/>
      <c r="K19" s="49">
        <f t="shared" si="8"/>
        <v>0</v>
      </c>
      <c r="L19" s="49">
        <f t="shared" si="8"/>
        <v>0</v>
      </c>
    </row>
    <row r="20" spans="1:12" s="22" customFormat="1" ht="15">
      <c r="A20" s="77"/>
      <c r="B20" s="91"/>
      <c r="C20" s="47" t="s">
        <v>48</v>
      </c>
      <c r="D20" s="44">
        <v>930</v>
      </c>
      <c r="E20" s="44" t="s">
        <v>42</v>
      </c>
      <c r="F20" s="46">
        <f t="shared" si="7"/>
        <v>0</v>
      </c>
      <c r="G20" s="49">
        <f t="shared" si="8"/>
        <v>0</v>
      </c>
      <c r="H20" s="49">
        <f t="shared" si="8"/>
        <v>0</v>
      </c>
      <c r="I20" s="49">
        <f t="shared" si="8"/>
        <v>0</v>
      </c>
      <c r="J20" s="49"/>
      <c r="K20" s="49">
        <f t="shared" si="8"/>
        <v>0</v>
      </c>
      <c r="L20" s="49">
        <f t="shared" si="8"/>
        <v>0</v>
      </c>
    </row>
    <row r="21" spans="1:12" s="22" customFormat="1" ht="13.5" customHeight="1">
      <c r="A21" s="69" t="s">
        <v>112</v>
      </c>
      <c r="B21" s="72" t="s">
        <v>55</v>
      </c>
      <c r="C21" s="33" t="s">
        <v>41</v>
      </c>
      <c r="D21" s="34">
        <v>930</v>
      </c>
      <c r="E21" s="34" t="s">
        <v>42</v>
      </c>
      <c r="F21" s="35">
        <f t="shared" si="7"/>
        <v>1500000</v>
      </c>
      <c r="G21" s="36">
        <f>SUM(G23:G27)</f>
        <v>1500000</v>
      </c>
      <c r="H21" s="36">
        <f>SUM(H23:H27)</f>
        <v>0</v>
      </c>
      <c r="I21" s="36">
        <f>SUM(I23:I27)</f>
        <v>0</v>
      </c>
      <c r="J21" s="36"/>
      <c r="K21" s="36"/>
      <c r="L21" s="36"/>
    </row>
    <row r="22" spans="1:12" s="22" customFormat="1" ht="25.5">
      <c r="A22" s="70"/>
      <c r="B22" s="73"/>
      <c r="C22" s="37" t="s">
        <v>43</v>
      </c>
      <c r="D22" s="34">
        <v>930</v>
      </c>
      <c r="E22" s="34" t="s">
        <v>42</v>
      </c>
      <c r="F22" s="35">
        <f>F23+F24+F25+F26+F27</f>
        <v>1500000</v>
      </c>
      <c r="G22" s="51">
        <f>G23+G24+G25+G26+G27</f>
        <v>1500000</v>
      </c>
      <c r="H22" s="38"/>
      <c r="I22" s="38"/>
      <c r="J22" s="38"/>
      <c r="K22" s="38"/>
      <c r="L22" s="38"/>
    </row>
    <row r="23" spans="1:12" s="22" customFormat="1" ht="15">
      <c r="A23" s="70"/>
      <c r="B23" s="73"/>
      <c r="C23" s="37" t="s">
        <v>49</v>
      </c>
      <c r="D23" s="34">
        <v>930</v>
      </c>
      <c r="E23" s="34" t="s">
        <v>42</v>
      </c>
      <c r="F23" s="36">
        <f aca="true" t="shared" si="9" ref="F23:F28">SUM(G23:L23)</f>
        <v>0</v>
      </c>
      <c r="G23" s="39"/>
      <c r="H23" s="39"/>
      <c r="I23" s="39"/>
      <c r="J23" s="39"/>
      <c r="K23" s="39"/>
      <c r="L23" s="39"/>
    </row>
    <row r="24" spans="1:12" s="22" customFormat="1" ht="15">
      <c r="A24" s="70"/>
      <c r="B24" s="73"/>
      <c r="C24" s="37" t="s">
        <v>45</v>
      </c>
      <c r="D24" s="34">
        <v>930</v>
      </c>
      <c r="E24" s="34" t="s">
        <v>42</v>
      </c>
      <c r="F24" s="36">
        <f t="shared" si="9"/>
        <v>1425000</v>
      </c>
      <c r="G24" s="41">
        <v>1425000</v>
      </c>
      <c r="H24" s="41"/>
      <c r="I24" s="41"/>
      <c r="J24" s="41"/>
      <c r="K24" s="39"/>
      <c r="L24" s="39"/>
    </row>
    <row r="25" spans="1:12" s="22" customFormat="1" ht="15">
      <c r="A25" s="70"/>
      <c r="B25" s="73"/>
      <c r="C25" s="37" t="s">
        <v>46</v>
      </c>
      <c r="D25" s="34">
        <v>930</v>
      </c>
      <c r="E25" s="34" t="s">
        <v>42</v>
      </c>
      <c r="F25" s="36">
        <f t="shared" si="9"/>
        <v>75000</v>
      </c>
      <c r="G25" s="41">
        <v>75000</v>
      </c>
      <c r="H25" s="41"/>
      <c r="I25" s="41"/>
      <c r="J25" s="41"/>
      <c r="K25" s="39"/>
      <c r="L25" s="39"/>
    </row>
    <row r="26" spans="1:12" s="22" customFormat="1" ht="15">
      <c r="A26" s="70"/>
      <c r="B26" s="73"/>
      <c r="C26" s="37" t="s">
        <v>47</v>
      </c>
      <c r="D26" s="34">
        <v>930</v>
      </c>
      <c r="E26" s="34" t="s">
        <v>42</v>
      </c>
      <c r="F26" s="36">
        <f t="shared" si="9"/>
        <v>0</v>
      </c>
      <c r="G26" s="39">
        <v>0</v>
      </c>
      <c r="H26" s="39"/>
      <c r="I26" s="39"/>
      <c r="J26" s="39"/>
      <c r="K26" s="39"/>
      <c r="L26" s="39"/>
    </row>
    <row r="27" spans="1:12" s="22" customFormat="1" ht="15">
      <c r="A27" s="71"/>
      <c r="B27" s="74"/>
      <c r="C27" s="37" t="s">
        <v>48</v>
      </c>
      <c r="D27" s="34">
        <v>930</v>
      </c>
      <c r="E27" s="34" t="s">
        <v>42</v>
      </c>
      <c r="F27" s="36">
        <f t="shared" si="9"/>
        <v>0</v>
      </c>
      <c r="G27" s="39">
        <v>0</v>
      </c>
      <c r="H27" s="39"/>
      <c r="I27" s="39"/>
      <c r="J27" s="39"/>
      <c r="K27" s="39">
        <v>0</v>
      </c>
      <c r="L27" s="39">
        <v>0</v>
      </c>
    </row>
    <row r="28" spans="1:12" s="22" customFormat="1" ht="34.5" customHeight="1">
      <c r="A28" s="69" t="s">
        <v>100</v>
      </c>
      <c r="B28" s="72" t="s">
        <v>54</v>
      </c>
      <c r="C28" s="33" t="s">
        <v>41</v>
      </c>
      <c r="D28" s="34">
        <v>930</v>
      </c>
      <c r="E28" s="34" t="s">
        <v>42</v>
      </c>
      <c r="F28" s="36">
        <f t="shared" si="9"/>
        <v>19500000</v>
      </c>
      <c r="G28" s="36">
        <f>SUM(G30:G34)</f>
        <v>0</v>
      </c>
      <c r="H28" s="36">
        <f>H29</f>
        <v>19500000</v>
      </c>
      <c r="I28" s="36"/>
      <c r="J28" s="36"/>
      <c r="K28" s="36">
        <f>SUM(K30:K34)</f>
        <v>0</v>
      </c>
      <c r="L28" s="36">
        <f>SUM(L30:L34)</f>
        <v>0</v>
      </c>
    </row>
    <row r="29" spans="1:12" s="22" customFormat="1" ht="25.5">
      <c r="A29" s="70"/>
      <c r="B29" s="73"/>
      <c r="C29" s="37" t="s">
        <v>43</v>
      </c>
      <c r="D29" s="34">
        <v>930</v>
      </c>
      <c r="E29" s="34" t="s">
        <v>42</v>
      </c>
      <c r="F29" s="35">
        <f aca="true" t="shared" si="10" ref="F29:L29">F30+F31+F32+F33+F34</f>
        <v>19500000</v>
      </c>
      <c r="G29" s="35">
        <f t="shared" si="10"/>
        <v>0</v>
      </c>
      <c r="H29" s="35">
        <f t="shared" si="10"/>
        <v>19500000</v>
      </c>
      <c r="I29" s="35"/>
      <c r="J29" s="35"/>
      <c r="K29" s="35">
        <f t="shared" si="10"/>
        <v>0</v>
      </c>
      <c r="L29" s="35">
        <f t="shared" si="10"/>
        <v>0</v>
      </c>
    </row>
    <row r="30" spans="1:12" s="22" customFormat="1" ht="15">
      <c r="A30" s="70"/>
      <c r="B30" s="73"/>
      <c r="C30" s="37" t="s">
        <v>49</v>
      </c>
      <c r="D30" s="34">
        <v>930</v>
      </c>
      <c r="E30" s="34" t="s">
        <v>42</v>
      </c>
      <c r="F30" s="36">
        <f>SUM(G30:L30)</f>
        <v>0</v>
      </c>
      <c r="G30" s="39">
        <v>0</v>
      </c>
      <c r="H30" s="39">
        <v>0</v>
      </c>
      <c r="I30" s="39"/>
      <c r="J30" s="39"/>
      <c r="K30" s="39">
        <v>0</v>
      </c>
      <c r="L30" s="39">
        <v>0</v>
      </c>
    </row>
    <row r="31" spans="1:12" s="22" customFormat="1" ht="15">
      <c r="A31" s="70"/>
      <c r="B31" s="73"/>
      <c r="C31" s="37" t="s">
        <v>45</v>
      </c>
      <c r="D31" s="34">
        <v>930</v>
      </c>
      <c r="E31" s="34" t="s">
        <v>42</v>
      </c>
      <c r="F31" s="36">
        <f>SUM(G31:L31)</f>
        <v>18525000</v>
      </c>
      <c r="G31" s="39">
        <v>0</v>
      </c>
      <c r="H31" s="39">
        <v>18525000</v>
      </c>
      <c r="I31" s="39"/>
      <c r="J31" s="39"/>
      <c r="K31" s="39"/>
      <c r="L31" s="39"/>
    </row>
    <row r="32" spans="1:12" s="22" customFormat="1" ht="15">
      <c r="A32" s="70"/>
      <c r="B32" s="73"/>
      <c r="C32" s="37" t="s">
        <v>46</v>
      </c>
      <c r="D32" s="34">
        <v>930</v>
      </c>
      <c r="E32" s="34" t="s">
        <v>42</v>
      </c>
      <c r="F32" s="36">
        <f>SUM(G32:L32)</f>
        <v>975000</v>
      </c>
      <c r="G32" s="39">
        <v>0</v>
      </c>
      <c r="H32" s="39">
        <v>975000</v>
      </c>
      <c r="I32" s="39"/>
      <c r="J32" s="39"/>
      <c r="K32" s="39"/>
      <c r="L32" s="39"/>
    </row>
    <row r="33" spans="1:12" s="22" customFormat="1" ht="15">
      <c r="A33" s="70"/>
      <c r="B33" s="73"/>
      <c r="C33" s="37" t="s">
        <v>47</v>
      </c>
      <c r="D33" s="34">
        <v>930</v>
      </c>
      <c r="E33" s="34" t="s">
        <v>42</v>
      </c>
      <c r="F33" s="36">
        <f>SUM(G33:L33)</f>
        <v>0</v>
      </c>
      <c r="G33" s="39">
        <v>0</v>
      </c>
      <c r="H33" s="39"/>
      <c r="I33" s="39"/>
      <c r="J33" s="39"/>
      <c r="K33" s="39">
        <v>0</v>
      </c>
      <c r="L33" s="39">
        <v>0</v>
      </c>
    </row>
    <row r="34" spans="1:12" s="22" customFormat="1" ht="15">
      <c r="A34" s="71"/>
      <c r="B34" s="74"/>
      <c r="C34" s="37" t="s">
        <v>48</v>
      </c>
      <c r="D34" s="34">
        <v>930</v>
      </c>
      <c r="E34" s="34" t="s">
        <v>42</v>
      </c>
      <c r="F34" s="36">
        <v>0</v>
      </c>
      <c r="G34" s="39">
        <v>0</v>
      </c>
      <c r="H34" s="39"/>
      <c r="I34" s="39"/>
      <c r="J34" s="39"/>
      <c r="K34" s="39">
        <v>0</v>
      </c>
      <c r="L34" s="39">
        <v>0</v>
      </c>
    </row>
    <row r="35" spans="1:12" s="22" customFormat="1" ht="24" customHeight="1">
      <c r="A35" s="75" t="s">
        <v>108</v>
      </c>
      <c r="B35" s="78" t="s">
        <v>109</v>
      </c>
      <c r="C35" s="43" t="s">
        <v>41</v>
      </c>
      <c r="D35" s="44">
        <v>930</v>
      </c>
      <c r="E35" s="44" t="s">
        <v>42</v>
      </c>
      <c r="F35" s="45">
        <f>F36</f>
        <v>89500000</v>
      </c>
      <c r="G35" s="45"/>
      <c r="H35" s="45"/>
      <c r="I35" s="45">
        <f>I36</f>
        <v>7200000</v>
      </c>
      <c r="J35" s="45">
        <f>J36</f>
        <v>41150000</v>
      </c>
      <c r="K35" s="45">
        <f>K36</f>
        <v>41150000</v>
      </c>
      <c r="L35" s="45"/>
    </row>
    <row r="36" spans="1:12" s="22" customFormat="1" ht="12.75" customHeight="1">
      <c r="A36" s="76"/>
      <c r="B36" s="79"/>
      <c r="C36" s="47" t="s">
        <v>43</v>
      </c>
      <c r="D36" s="44">
        <v>930</v>
      </c>
      <c r="E36" s="44" t="s">
        <v>42</v>
      </c>
      <c r="F36" s="45">
        <f>SUM(G36:L36)</f>
        <v>89500000</v>
      </c>
      <c r="G36" s="45"/>
      <c r="H36" s="45"/>
      <c r="I36" s="45">
        <f>I42+I49</f>
        <v>7200000</v>
      </c>
      <c r="J36" s="45">
        <f>J42+J49</f>
        <v>41150000</v>
      </c>
      <c r="K36" s="45">
        <f>K42+K49</f>
        <v>41150000</v>
      </c>
      <c r="L36" s="45"/>
    </row>
    <row r="37" spans="1:12" s="22" customFormat="1" ht="12.75" customHeight="1">
      <c r="A37" s="76"/>
      <c r="B37" s="79"/>
      <c r="C37" s="47" t="s">
        <v>49</v>
      </c>
      <c r="D37" s="44">
        <v>930</v>
      </c>
      <c r="E37" s="44" t="s">
        <v>42</v>
      </c>
      <c r="F37" s="45">
        <f>SUM(G37:L37)</f>
        <v>0</v>
      </c>
      <c r="G37" s="45"/>
      <c r="H37" s="45"/>
      <c r="I37" s="45">
        <f>I44+I51+I58+I65</f>
        <v>0</v>
      </c>
      <c r="J37" s="45"/>
      <c r="K37" s="45">
        <f>K44+K51+K58+K65</f>
        <v>0</v>
      </c>
      <c r="L37" s="45"/>
    </row>
    <row r="38" spans="1:12" s="22" customFormat="1" ht="12.75" customHeight="1">
      <c r="A38" s="76"/>
      <c r="B38" s="79"/>
      <c r="C38" s="47" t="s">
        <v>45</v>
      </c>
      <c r="D38" s="44">
        <v>930</v>
      </c>
      <c r="E38" s="44" t="s">
        <v>42</v>
      </c>
      <c r="F38" s="45">
        <f>SUM(G38:L38)</f>
        <v>85025000</v>
      </c>
      <c r="G38" s="45"/>
      <c r="H38" s="45"/>
      <c r="I38" s="45">
        <f aca="true" t="shared" si="11" ref="I38:K39">I45+I52</f>
        <v>6840000</v>
      </c>
      <c r="J38" s="45">
        <f t="shared" si="11"/>
        <v>39092500</v>
      </c>
      <c r="K38" s="45">
        <f t="shared" si="11"/>
        <v>39092500</v>
      </c>
      <c r="L38" s="45"/>
    </row>
    <row r="39" spans="1:12" s="22" customFormat="1" ht="12.75" customHeight="1">
      <c r="A39" s="76"/>
      <c r="B39" s="79"/>
      <c r="C39" s="47" t="s">
        <v>46</v>
      </c>
      <c r="D39" s="44">
        <v>930</v>
      </c>
      <c r="E39" s="44" t="s">
        <v>42</v>
      </c>
      <c r="F39" s="45">
        <f>SUM(G39:L39)</f>
        <v>4475000</v>
      </c>
      <c r="G39" s="45"/>
      <c r="H39" s="45"/>
      <c r="I39" s="45">
        <f t="shared" si="11"/>
        <v>360000</v>
      </c>
      <c r="J39" s="45">
        <f t="shared" si="11"/>
        <v>2057500</v>
      </c>
      <c r="K39" s="45">
        <f t="shared" si="11"/>
        <v>2057500</v>
      </c>
      <c r="L39" s="45"/>
    </row>
    <row r="40" spans="1:12" s="22" customFormat="1" ht="15">
      <c r="A40" s="76"/>
      <c r="B40" s="79"/>
      <c r="C40" s="47" t="s">
        <v>47</v>
      </c>
      <c r="D40" s="44">
        <v>930</v>
      </c>
      <c r="E40" s="44" t="s">
        <v>42</v>
      </c>
      <c r="F40" s="45">
        <f aca="true" t="shared" si="12" ref="F40:L41">F47+F54+F61+F68</f>
        <v>0</v>
      </c>
      <c r="G40" s="45">
        <f t="shared" si="12"/>
        <v>0</v>
      </c>
      <c r="H40" s="45">
        <f t="shared" si="12"/>
        <v>0</v>
      </c>
      <c r="I40" s="45">
        <f t="shared" si="12"/>
        <v>0</v>
      </c>
      <c r="J40" s="45"/>
      <c r="K40" s="45">
        <f t="shared" si="12"/>
        <v>0</v>
      </c>
      <c r="L40" s="45">
        <f t="shared" si="12"/>
        <v>0</v>
      </c>
    </row>
    <row r="41" spans="1:12" s="22" customFormat="1" ht="15">
      <c r="A41" s="77"/>
      <c r="B41" s="80"/>
      <c r="C41" s="47" t="s">
        <v>48</v>
      </c>
      <c r="D41" s="44">
        <v>930</v>
      </c>
      <c r="E41" s="44" t="s">
        <v>42</v>
      </c>
      <c r="F41" s="45">
        <f t="shared" si="12"/>
        <v>0</v>
      </c>
      <c r="G41" s="45">
        <f t="shared" si="12"/>
        <v>0</v>
      </c>
      <c r="H41" s="45">
        <f t="shared" si="12"/>
        <v>0</v>
      </c>
      <c r="I41" s="45">
        <f t="shared" si="12"/>
        <v>0</v>
      </c>
      <c r="J41" s="45"/>
      <c r="K41" s="45">
        <f t="shared" si="12"/>
        <v>0</v>
      </c>
      <c r="L41" s="45">
        <f t="shared" si="12"/>
        <v>0</v>
      </c>
    </row>
    <row r="42" spans="1:12" s="22" customFormat="1" ht="12.75" customHeight="1">
      <c r="A42" s="69" t="s">
        <v>77</v>
      </c>
      <c r="B42" s="72" t="s">
        <v>53</v>
      </c>
      <c r="C42" s="33" t="s">
        <v>41</v>
      </c>
      <c r="D42" s="34">
        <v>930</v>
      </c>
      <c r="E42" s="34" t="s">
        <v>42</v>
      </c>
      <c r="F42" s="35">
        <f>SUM(G42:L42)</f>
        <v>7200000</v>
      </c>
      <c r="G42" s="36">
        <f>SUM(G44:G48)</f>
        <v>0</v>
      </c>
      <c r="H42" s="36">
        <f>SUM(H44:H48)</f>
        <v>0</v>
      </c>
      <c r="I42" s="36">
        <f>SUM(I44:I48)</f>
        <v>7200000</v>
      </c>
      <c r="J42" s="36"/>
      <c r="K42" s="36">
        <f>SUM(K44:K48)</f>
        <v>0</v>
      </c>
      <c r="L42" s="36">
        <f>SUM(L44:L48)</f>
        <v>0</v>
      </c>
    </row>
    <row r="43" spans="1:12" s="22" customFormat="1" ht="16.5" customHeight="1">
      <c r="A43" s="70"/>
      <c r="B43" s="73"/>
      <c r="C43" s="37" t="s">
        <v>43</v>
      </c>
      <c r="D43" s="34">
        <v>930</v>
      </c>
      <c r="E43" s="34" t="s">
        <v>42</v>
      </c>
      <c r="F43" s="35">
        <f aca="true" t="shared" si="13" ref="F43:L43">F44+F45+F46+F47+F48</f>
        <v>7200000</v>
      </c>
      <c r="G43" s="35">
        <f t="shared" si="13"/>
        <v>0</v>
      </c>
      <c r="H43" s="35">
        <f t="shared" si="13"/>
        <v>0</v>
      </c>
      <c r="I43" s="35">
        <f t="shared" si="13"/>
        <v>7200000</v>
      </c>
      <c r="J43" s="35"/>
      <c r="K43" s="35">
        <f t="shared" si="13"/>
        <v>0</v>
      </c>
      <c r="L43" s="35">
        <f t="shared" si="13"/>
        <v>0</v>
      </c>
    </row>
    <row r="44" spans="1:12" s="22" customFormat="1" ht="16.5" customHeight="1">
      <c r="A44" s="70"/>
      <c r="B44" s="73"/>
      <c r="C44" s="37" t="s">
        <v>49</v>
      </c>
      <c r="D44" s="34">
        <v>930</v>
      </c>
      <c r="E44" s="34" t="s">
        <v>42</v>
      </c>
      <c r="F44" s="36">
        <f>SUM(G44:L44)</f>
        <v>0</v>
      </c>
      <c r="G44" s="36">
        <f>SUM(H44:M44)</f>
        <v>0</v>
      </c>
      <c r="H44" s="36">
        <f>SUM(I44:N44)</f>
        <v>0</v>
      </c>
      <c r="I44" s="36">
        <f>SUM(K44:O44)</f>
        <v>0</v>
      </c>
      <c r="J44" s="36"/>
      <c r="K44" s="36">
        <f>SUM(L44:P44)</f>
        <v>0</v>
      </c>
      <c r="L44" s="36">
        <f>SUM(M44:Q44)</f>
        <v>0</v>
      </c>
    </row>
    <row r="45" spans="1:12" s="22" customFormat="1" ht="16.5" customHeight="1">
      <c r="A45" s="70"/>
      <c r="B45" s="73"/>
      <c r="C45" s="37" t="s">
        <v>45</v>
      </c>
      <c r="D45" s="34">
        <v>930</v>
      </c>
      <c r="E45" s="34" t="s">
        <v>42</v>
      </c>
      <c r="F45" s="36">
        <f>SUM(G45:L45)</f>
        <v>6840000</v>
      </c>
      <c r="G45" s="36"/>
      <c r="H45" s="36"/>
      <c r="I45" s="36">
        <v>6840000</v>
      </c>
      <c r="J45" s="36"/>
      <c r="K45" s="36"/>
      <c r="L45" s="36"/>
    </row>
    <row r="46" spans="1:12" s="22" customFormat="1" ht="16.5" customHeight="1">
      <c r="A46" s="70"/>
      <c r="B46" s="73"/>
      <c r="C46" s="37" t="s">
        <v>46</v>
      </c>
      <c r="D46" s="34">
        <v>930</v>
      </c>
      <c r="E46" s="34" t="s">
        <v>42</v>
      </c>
      <c r="F46" s="36">
        <f>SUM(G46:L46)</f>
        <v>360000</v>
      </c>
      <c r="G46" s="36"/>
      <c r="H46" s="36"/>
      <c r="I46" s="36">
        <v>360000</v>
      </c>
      <c r="J46" s="36"/>
      <c r="K46" s="36"/>
      <c r="L46" s="36"/>
    </row>
    <row r="47" spans="1:12" s="22" customFormat="1" ht="16.5" customHeight="1">
      <c r="A47" s="70"/>
      <c r="B47" s="73"/>
      <c r="C47" s="37" t="s">
        <v>47</v>
      </c>
      <c r="D47" s="34">
        <v>930</v>
      </c>
      <c r="E47" s="34" t="s">
        <v>42</v>
      </c>
      <c r="F47" s="36">
        <f>SUM(G47:L47)</f>
        <v>0</v>
      </c>
      <c r="G47" s="36"/>
      <c r="H47" s="36"/>
      <c r="I47" s="36">
        <f>SUM(K47:O47)</f>
        <v>0</v>
      </c>
      <c r="J47" s="36"/>
      <c r="K47" s="36">
        <f>SUM(L47:P47)</f>
        <v>0</v>
      </c>
      <c r="L47" s="36">
        <f>SUM(M47:Q47)</f>
        <v>0</v>
      </c>
    </row>
    <row r="48" spans="1:12" s="22" customFormat="1" ht="24.75" customHeight="1">
      <c r="A48" s="71"/>
      <c r="B48" s="74"/>
      <c r="C48" s="42" t="s">
        <v>48</v>
      </c>
      <c r="D48" s="34">
        <v>930</v>
      </c>
      <c r="E48" s="34" t="s">
        <v>42</v>
      </c>
      <c r="F48" s="36">
        <f>SUM(G48:L48)</f>
        <v>0</v>
      </c>
      <c r="G48" s="36"/>
      <c r="H48" s="36"/>
      <c r="I48" s="36">
        <f>SUM(K48:O48)</f>
        <v>0</v>
      </c>
      <c r="J48" s="36"/>
      <c r="K48" s="36">
        <f>SUM(L48:P48)</f>
        <v>0</v>
      </c>
      <c r="L48" s="36">
        <f>SUM(M48:Q48)</f>
        <v>0</v>
      </c>
    </row>
    <row r="49" spans="1:12" s="22" customFormat="1" ht="15" customHeight="1">
      <c r="A49" s="69" t="s">
        <v>101</v>
      </c>
      <c r="B49" s="72" t="str">
        <f>'прил 1'!B15</f>
        <v>Основное мероприятие 2.2. «Строительство сельского дома культуры на 820 посетительских мест с кинозалом»</v>
      </c>
      <c r="C49" s="33" t="s">
        <v>41</v>
      </c>
      <c r="D49" s="34">
        <v>930</v>
      </c>
      <c r="E49" s="34" t="s">
        <v>42</v>
      </c>
      <c r="F49" s="36">
        <f>SUM(G49:L49)</f>
        <v>82300000</v>
      </c>
      <c r="G49" s="36">
        <f>SUM(G51:G55)</f>
        <v>0</v>
      </c>
      <c r="H49" s="36">
        <f>SUM(H51:H55)</f>
        <v>0</v>
      </c>
      <c r="I49" s="36">
        <f>SUM(I51:I55)</f>
        <v>0</v>
      </c>
      <c r="J49" s="36">
        <f>SUM(J51:J55)</f>
        <v>41150000</v>
      </c>
      <c r="K49" s="36">
        <f>SUM(K51:K55)</f>
        <v>41150000</v>
      </c>
      <c r="L49" s="36"/>
    </row>
    <row r="50" spans="1:12" s="22" customFormat="1" ht="12.75" customHeight="1">
      <c r="A50" s="70"/>
      <c r="B50" s="73"/>
      <c r="C50" s="37" t="s">
        <v>43</v>
      </c>
      <c r="D50" s="34">
        <v>930</v>
      </c>
      <c r="E50" s="34" t="s">
        <v>42</v>
      </c>
      <c r="F50" s="35">
        <f>F51+F52+F53+F54+F55</f>
        <v>82300000</v>
      </c>
      <c r="G50" s="38"/>
      <c r="H50" s="38"/>
      <c r="I50" s="38"/>
      <c r="J50" s="38">
        <f>J51+J52+J53+J54+J55</f>
        <v>41150000</v>
      </c>
      <c r="K50" s="38">
        <f>K51+K52+K53+K54+K55</f>
        <v>41150000</v>
      </c>
      <c r="L50" s="38"/>
    </row>
    <row r="51" spans="1:12" s="22" customFormat="1" ht="12.75" customHeight="1">
      <c r="A51" s="70"/>
      <c r="B51" s="73"/>
      <c r="C51" s="37" t="s">
        <v>49</v>
      </c>
      <c r="D51" s="34">
        <v>930</v>
      </c>
      <c r="E51" s="34" t="s">
        <v>42</v>
      </c>
      <c r="F51" s="36">
        <f>SUM(G51:L51)</f>
        <v>0</v>
      </c>
      <c r="G51" s="39"/>
      <c r="H51" s="39"/>
      <c r="I51" s="39"/>
      <c r="J51" s="39"/>
      <c r="K51" s="39">
        <v>0</v>
      </c>
      <c r="L51" s="39"/>
    </row>
    <row r="52" spans="1:12" s="22" customFormat="1" ht="12.75" customHeight="1">
      <c r="A52" s="70"/>
      <c r="B52" s="73"/>
      <c r="C52" s="37" t="s">
        <v>45</v>
      </c>
      <c r="D52" s="34">
        <v>930</v>
      </c>
      <c r="E52" s="34" t="s">
        <v>42</v>
      </c>
      <c r="F52" s="36">
        <f>SUM(G52:L52)</f>
        <v>78185000</v>
      </c>
      <c r="G52" s="39"/>
      <c r="H52" s="39"/>
      <c r="I52" s="39"/>
      <c r="J52" s="39">
        <v>39092500</v>
      </c>
      <c r="K52" s="39">
        <v>39092500</v>
      </c>
      <c r="L52" s="39"/>
    </row>
    <row r="53" spans="1:12" s="22" customFormat="1" ht="12.75" customHeight="1">
      <c r="A53" s="70"/>
      <c r="B53" s="73"/>
      <c r="C53" s="37" t="s">
        <v>46</v>
      </c>
      <c r="D53" s="34">
        <v>930</v>
      </c>
      <c r="E53" s="34" t="s">
        <v>42</v>
      </c>
      <c r="F53" s="36">
        <f>SUM(G53:L53)</f>
        <v>4115000</v>
      </c>
      <c r="G53" s="39"/>
      <c r="H53" s="39"/>
      <c r="I53" s="39"/>
      <c r="J53" s="39">
        <v>2057500</v>
      </c>
      <c r="K53" s="39">
        <v>2057500</v>
      </c>
      <c r="L53" s="39"/>
    </row>
    <row r="54" spans="1:12" s="22" customFormat="1" ht="15">
      <c r="A54" s="70"/>
      <c r="B54" s="73"/>
      <c r="C54" s="37" t="s">
        <v>47</v>
      </c>
      <c r="D54" s="34">
        <v>930</v>
      </c>
      <c r="E54" s="34" t="s">
        <v>42</v>
      </c>
      <c r="F54" s="36">
        <f>SUM(G54:L54)</f>
        <v>0</v>
      </c>
      <c r="G54" s="39"/>
      <c r="H54" s="39"/>
      <c r="I54" s="39"/>
      <c r="J54" s="39"/>
      <c r="K54" s="39">
        <v>0</v>
      </c>
      <c r="L54" s="39">
        <v>0</v>
      </c>
    </row>
    <row r="55" spans="1:12" ht="15">
      <c r="A55" s="71"/>
      <c r="B55" s="74"/>
      <c r="C55" s="37" t="s">
        <v>48</v>
      </c>
      <c r="D55" s="34">
        <v>930</v>
      </c>
      <c r="E55" s="34" t="s">
        <v>42</v>
      </c>
      <c r="F55" s="36">
        <f>SUM(G55:L55)</f>
        <v>0</v>
      </c>
      <c r="G55" s="39">
        <v>0</v>
      </c>
      <c r="H55" s="39"/>
      <c r="I55" s="39"/>
      <c r="J55" s="39"/>
      <c r="K55" s="39">
        <v>0</v>
      </c>
      <c r="L55" s="39">
        <v>0</v>
      </c>
    </row>
    <row r="56" spans="1:12" s="22" customFormat="1" ht="24" customHeight="1">
      <c r="A56" s="75" t="s">
        <v>106</v>
      </c>
      <c r="B56" s="78" t="s">
        <v>107</v>
      </c>
      <c r="C56" s="43" t="s">
        <v>41</v>
      </c>
      <c r="D56" s="44">
        <v>930</v>
      </c>
      <c r="E56" s="44" t="s">
        <v>42</v>
      </c>
      <c r="F56" s="45">
        <f aca="true" t="shared" si="14" ref="F56:L56">F57</f>
        <v>62900000</v>
      </c>
      <c r="G56" s="45">
        <f t="shared" si="14"/>
        <v>0</v>
      </c>
      <c r="H56" s="45">
        <f t="shared" si="14"/>
        <v>0</v>
      </c>
      <c r="I56" s="45">
        <f t="shared" si="14"/>
        <v>0</v>
      </c>
      <c r="J56" s="45"/>
      <c r="K56" s="45">
        <f t="shared" si="14"/>
        <v>2100000</v>
      </c>
      <c r="L56" s="45">
        <f t="shared" si="14"/>
        <v>60800000</v>
      </c>
    </row>
    <row r="57" spans="1:12" s="22" customFormat="1" ht="12.75" customHeight="1">
      <c r="A57" s="76"/>
      <c r="B57" s="79"/>
      <c r="C57" s="47" t="s">
        <v>43</v>
      </c>
      <c r="D57" s="44">
        <v>930</v>
      </c>
      <c r="E57" s="44" t="s">
        <v>42</v>
      </c>
      <c r="F57" s="45">
        <f aca="true" t="shared" si="15" ref="F57:L57">F63+F70+F77+F84</f>
        <v>62900000</v>
      </c>
      <c r="G57" s="45">
        <f t="shared" si="15"/>
        <v>0</v>
      </c>
      <c r="H57" s="45">
        <f t="shared" si="15"/>
        <v>0</v>
      </c>
      <c r="I57" s="45">
        <f t="shared" si="15"/>
        <v>0</v>
      </c>
      <c r="J57" s="45"/>
      <c r="K57" s="45">
        <f t="shared" si="15"/>
        <v>2100000</v>
      </c>
      <c r="L57" s="45">
        <f t="shared" si="15"/>
        <v>60800000</v>
      </c>
    </row>
    <row r="58" spans="1:12" s="22" customFormat="1" ht="12.75" customHeight="1">
      <c r="A58" s="76"/>
      <c r="B58" s="79"/>
      <c r="C58" s="47" t="s">
        <v>49</v>
      </c>
      <c r="D58" s="44">
        <v>930</v>
      </c>
      <c r="E58" s="44" t="s">
        <v>42</v>
      </c>
      <c r="F58" s="45">
        <f aca="true" t="shared" si="16" ref="F58:L58">F65+F72+F79+F86</f>
        <v>0</v>
      </c>
      <c r="G58" s="45">
        <f t="shared" si="16"/>
        <v>0</v>
      </c>
      <c r="H58" s="45">
        <f t="shared" si="16"/>
        <v>0</v>
      </c>
      <c r="I58" s="45">
        <f t="shared" si="16"/>
        <v>0</v>
      </c>
      <c r="J58" s="45"/>
      <c r="K58" s="45">
        <f t="shared" si="16"/>
        <v>0</v>
      </c>
      <c r="L58" s="45">
        <f t="shared" si="16"/>
        <v>0</v>
      </c>
    </row>
    <row r="59" spans="1:12" s="22" customFormat="1" ht="12.75" customHeight="1">
      <c r="A59" s="76"/>
      <c r="B59" s="79"/>
      <c r="C59" s="47" t="s">
        <v>45</v>
      </c>
      <c r="D59" s="44">
        <v>930</v>
      </c>
      <c r="E59" s="44" t="s">
        <v>42</v>
      </c>
      <c r="F59" s="45">
        <f aca="true" t="shared" si="17" ref="F59:L59">F66+F73+F80+F87</f>
        <v>59755000</v>
      </c>
      <c r="G59" s="45">
        <f t="shared" si="17"/>
        <v>0</v>
      </c>
      <c r="H59" s="45">
        <f t="shared" si="17"/>
        <v>0</v>
      </c>
      <c r="I59" s="45">
        <f t="shared" si="17"/>
        <v>0</v>
      </c>
      <c r="J59" s="45"/>
      <c r="K59" s="45">
        <f t="shared" si="17"/>
        <v>1995000</v>
      </c>
      <c r="L59" s="45">
        <f t="shared" si="17"/>
        <v>57760000</v>
      </c>
    </row>
    <row r="60" spans="1:12" s="22" customFormat="1" ht="12.75" customHeight="1">
      <c r="A60" s="76"/>
      <c r="B60" s="79"/>
      <c r="C60" s="47" t="s">
        <v>46</v>
      </c>
      <c r="D60" s="44">
        <v>930</v>
      </c>
      <c r="E60" s="44" t="s">
        <v>42</v>
      </c>
      <c r="F60" s="45">
        <f aca="true" t="shared" si="18" ref="F60:L60">F67+F74+F81+F88</f>
        <v>3145000</v>
      </c>
      <c r="G60" s="45">
        <f t="shared" si="18"/>
        <v>0</v>
      </c>
      <c r="H60" s="45">
        <f t="shared" si="18"/>
        <v>0</v>
      </c>
      <c r="I60" s="45">
        <f t="shared" si="18"/>
        <v>0</v>
      </c>
      <c r="J60" s="45"/>
      <c r="K60" s="45">
        <f t="shared" si="18"/>
        <v>105000</v>
      </c>
      <c r="L60" s="45">
        <f t="shared" si="18"/>
        <v>3040000</v>
      </c>
    </row>
    <row r="61" spans="1:12" s="22" customFormat="1" ht="15">
      <c r="A61" s="76"/>
      <c r="B61" s="79"/>
      <c r="C61" s="47" t="s">
        <v>47</v>
      </c>
      <c r="D61" s="44">
        <v>930</v>
      </c>
      <c r="E61" s="44" t="s">
        <v>42</v>
      </c>
      <c r="F61" s="45">
        <f aca="true" t="shared" si="19" ref="F61:L61">F68+F75+F82+F89</f>
        <v>0</v>
      </c>
      <c r="G61" s="45">
        <f t="shared" si="19"/>
        <v>0</v>
      </c>
      <c r="H61" s="45">
        <f t="shared" si="19"/>
        <v>0</v>
      </c>
      <c r="I61" s="45">
        <f t="shared" si="19"/>
        <v>0</v>
      </c>
      <c r="J61" s="45"/>
      <c r="K61" s="45">
        <f t="shared" si="19"/>
        <v>0</v>
      </c>
      <c r="L61" s="45">
        <f t="shared" si="19"/>
        <v>0</v>
      </c>
    </row>
    <row r="62" spans="1:12" s="22" customFormat="1" ht="15">
      <c r="A62" s="77"/>
      <c r="B62" s="80"/>
      <c r="C62" s="47" t="s">
        <v>48</v>
      </c>
      <c r="D62" s="44">
        <v>930</v>
      </c>
      <c r="E62" s="44" t="s">
        <v>42</v>
      </c>
      <c r="F62" s="45">
        <f aca="true" t="shared" si="20" ref="F62:L62">F69+F76+F83+F90</f>
        <v>0</v>
      </c>
      <c r="G62" s="45">
        <f t="shared" si="20"/>
        <v>0</v>
      </c>
      <c r="H62" s="45">
        <f t="shared" si="20"/>
        <v>0</v>
      </c>
      <c r="I62" s="45">
        <f t="shared" si="20"/>
        <v>0</v>
      </c>
      <c r="J62" s="45"/>
      <c r="K62" s="45">
        <f t="shared" si="20"/>
        <v>0</v>
      </c>
      <c r="L62" s="45">
        <f t="shared" si="20"/>
        <v>0</v>
      </c>
    </row>
    <row r="63" spans="1:12" ht="14.25" customHeight="1">
      <c r="A63" s="69" t="s">
        <v>62</v>
      </c>
      <c r="B63" s="72" t="str">
        <f>'прил 1'!B17</f>
        <v>Основное мероприятие 3.1. "Разработка проектной документации" </v>
      </c>
      <c r="C63" s="33" t="s">
        <v>41</v>
      </c>
      <c r="D63" s="34">
        <v>930</v>
      </c>
      <c r="E63" s="34" t="s">
        <v>42</v>
      </c>
      <c r="F63" s="35">
        <f>SUM(G63:L63)</f>
        <v>2100000</v>
      </c>
      <c r="G63" s="36"/>
      <c r="H63" s="36"/>
      <c r="I63" s="36"/>
      <c r="J63" s="36"/>
      <c r="K63" s="36">
        <f>SUM(K65:K69)</f>
        <v>2100000</v>
      </c>
      <c r="L63" s="36">
        <f>SUM(L65:L69)</f>
        <v>0</v>
      </c>
    </row>
    <row r="64" spans="1:12" ht="25.5">
      <c r="A64" s="70"/>
      <c r="B64" s="73"/>
      <c r="C64" s="37" t="s">
        <v>43</v>
      </c>
      <c r="D64" s="34">
        <v>930</v>
      </c>
      <c r="E64" s="34" t="s">
        <v>42</v>
      </c>
      <c r="F64" s="35">
        <f aca="true" t="shared" si="21" ref="F64:L64">F65+F66+F67+F68+F69</f>
        <v>2100000</v>
      </c>
      <c r="G64" s="38"/>
      <c r="H64" s="38"/>
      <c r="I64" s="38"/>
      <c r="J64" s="38"/>
      <c r="K64" s="38">
        <f t="shared" si="21"/>
        <v>2100000</v>
      </c>
      <c r="L64" s="38">
        <f t="shared" si="21"/>
        <v>0</v>
      </c>
    </row>
    <row r="65" spans="1:12" ht="15">
      <c r="A65" s="70"/>
      <c r="B65" s="73"/>
      <c r="C65" s="37" t="s">
        <v>49</v>
      </c>
      <c r="D65" s="34">
        <v>930</v>
      </c>
      <c r="E65" s="34" t="s">
        <v>42</v>
      </c>
      <c r="F65" s="36">
        <f aca="true" t="shared" si="22" ref="F65:F70">SUM(G65:L65)</f>
        <v>0</v>
      </c>
      <c r="G65" s="39"/>
      <c r="H65" s="39"/>
      <c r="I65" s="39"/>
      <c r="J65" s="39"/>
      <c r="K65" s="39"/>
      <c r="L65" s="39">
        <v>0</v>
      </c>
    </row>
    <row r="66" spans="1:12" ht="15">
      <c r="A66" s="70"/>
      <c r="B66" s="73"/>
      <c r="C66" s="37" t="s">
        <v>45</v>
      </c>
      <c r="D66" s="34">
        <v>930</v>
      </c>
      <c r="E66" s="34" t="s">
        <v>42</v>
      </c>
      <c r="F66" s="36">
        <f t="shared" si="22"/>
        <v>1995000</v>
      </c>
      <c r="G66" s="39"/>
      <c r="H66" s="39"/>
      <c r="I66" s="39"/>
      <c r="J66" s="39"/>
      <c r="K66" s="39">
        <v>1995000</v>
      </c>
      <c r="L66" s="39"/>
    </row>
    <row r="67" spans="1:12" ht="15">
      <c r="A67" s="70"/>
      <c r="B67" s="73"/>
      <c r="C67" s="37" t="s">
        <v>46</v>
      </c>
      <c r="D67" s="34">
        <v>930</v>
      </c>
      <c r="E67" s="34" t="s">
        <v>42</v>
      </c>
      <c r="F67" s="36">
        <f t="shared" si="22"/>
        <v>105000</v>
      </c>
      <c r="G67" s="39"/>
      <c r="H67" s="39"/>
      <c r="I67" s="39"/>
      <c r="J67" s="39"/>
      <c r="K67" s="39">
        <v>105000</v>
      </c>
      <c r="L67" s="39"/>
    </row>
    <row r="68" spans="1:12" ht="15">
      <c r="A68" s="70"/>
      <c r="B68" s="73"/>
      <c r="C68" s="37" t="s">
        <v>47</v>
      </c>
      <c r="D68" s="34">
        <v>930</v>
      </c>
      <c r="E68" s="34" t="s">
        <v>42</v>
      </c>
      <c r="F68" s="36">
        <f t="shared" si="22"/>
        <v>0</v>
      </c>
      <c r="G68" s="39"/>
      <c r="H68" s="39"/>
      <c r="I68" s="39"/>
      <c r="J68" s="39"/>
      <c r="K68" s="39">
        <v>0</v>
      </c>
      <c r="L68" s="39">
        <v>0</v>
      </c>
    </row>
    <row r="69" spans="1:12" ht="15">
      <c r="A69" s="71"/>
      <c r="B69" s="74"/>
      <c r="C69" s="37" t="s">
        <v>48</v>
      </c>
      <c r="D69" s="34">
        <v>930</v>
      </c>
      <c r="E69" s="34" t="s">
        <v>42</v>
      </c>
      <c r="F69" s="36">
        <f t="shared" si="22"/>
        <v>0</v>
      </c>
      <c r="G69" s="39"/>
      <c r="H69" s="39"/>
      <c r="I69" s="39"/>
      <c r="J69" s="39"/>
      <c r="K69" s="39">
        <v>0</v>
      </c>
      <c r="L69" s="39">
        <v>0</v>
      </c>
    </row>
    <row r="70" spans="1:12" ht="14.25" customHeight="1">
      <c r="A70" s="69" t="s">
        <v>102</v>
      </c>
      <c r="B70" s="72" t="str">
        <f>'прил 1'!B18</f>
        <v>Основного мероприятие 3.2. Строительство детского сада на 170 мест"</v>
      </c>
      <c r="C70" s="33" t="s">
        <v>41</v>
      </c>
      <c r="D70" s="34">
        <v>930</v>
      </c>
      <c r="E70" s="34" t="s">
        <v>42</v>
      </c>
      <c r="F70" s="35">
        <f t="shared" si="22"/>
        <v>39800000</v>
      </c>
      <c r="G70" s="36"/>
      <c r="H70" s="36"/>
      <c r="I70" s="36"/>
      <c r="J70" s="36"/>
      <c r="K70" s="36">
        <f>SUM(K72:K76)</f>
        <v>0</v>
      </c>
      <c r="L70" s="36">
        <f>SUM(L72:L76)</f>
        <v>39800000</v>
      </c>
    </row>
    <row r="71" spans="1:12" ht="25.5">
      <c r="A71" s="70"/>
      <c r="B71" s="73"/>
      <c r="C71" s="37" t="s">
        <v>43</v>
      </c>
      <c r="D71" s="34">
        <v>930</v>
      </c>
      <c r="E71" s="34" t="s">
        <v>42</v>
      </c>
      <c r="F71" s="35">
        <f aca="true" t="shared" si="23" ref="F71:L71">F72+F73+F74+F75+F76</f>
        <v>39800000</v>
      </c>
      <c r="G71" s="38"/>
      <c r="H71" s="38"/>
      <c r="I71" s="38"/>
      <c r="J71" s="38"/>
      <c r="K71" s="38">
        <f t="shared" si="23"/>
        <v>0</v>
      </c>
      <c r="L71" s="38">
        <f t="shared" si="23"/>
        <v>39800000</v>
      </c>
    </row>
    <row r="72" spans="1:12" ht="15">
      <c r="A72" s="70"/>
      <c r="B72" s="73"/>
      <c r="C72" s="37" t="s">
        <v>49</v>
      </c>
      <c r="D72" s="34">
        <v>930</v>
      </c>
      <c r="E72" s="34" t="s">
        <v>42</v>
      </c>
      <c r="F72" s="36">
        <f aca="true" t="shared" si="24" ref="F72:F77">SUM(G72:L72)</f>
        <v>0</v>
      </c>
      <c r="G72" s="39"/>
      <c r="H72" s="39"/>
      <c r="I72" s="39"/>
      <c r="J72" s="39"/>
      <c r="K72" s="39">
        <v>0</v>
      </c>
      <c r="L72" s="39">
        <v>0</v>
      </c>
    </row>
    <row r="73" spans="1:12" ht="15">
      <c r="A73" s="70"/>
      <c r="B73" s="73"/>
      <c r="C73" s="37" t="s">
        <v>45</v>
      </c>
      <c r="D73" s="34">
        <v>930</v>
      </c>
      <c r="E73" s="34" t="s">
        <v>42</v>
      </c>
      <c r="F73" s="36">
        <f t="shared" si="24"/>
        <v>37810000</v>
      </c>
      <c r="G73" s="39"/>
      <c r="H73" s="39"/>
      <c r="I73" s="39"/>
      <c r="J73" s="39"/>
      <c r="K73" s="39">
        <f>I73</f>
        <v>0</v>
      </c>
      <c r="L73" s="39">
        <v>37810000</v>
      </c>
    </row>
    <row r="74" spans="1:12" ht="15">
      <c r="A74" s="70"/>
      <c r="B74" s="73"/>
      <c r="C74" s="37" t="s">
        <v>46</v>
      </c>
      <c r="D74" s="34">
        <v>930</v>
      </c>
      <c r="E74" s="34" t="s">
        <v>42</v>
      </c>
      <c r="F74" s="36">
        <f t="shared" si="24"/>
        <v>1990000</v>
      </c>
      <c r="G74" s="39"/>
      <c r="H74" s="39"/>
      <c r="I74" s="39"/>
      <c r="J74" s="39"/>
      <c r="K74" s="39">
        <f>I74</f>
        <v>0</v>
      </c>
      <c r="L74" s="39">
        <v>1990000</v>
      </c>
    </row>
    <row r="75" spans="1:12" ht="15">
      <c r="A75" s="70"/>
      <c r="B75" s="73"/>
      <c r="C75" s="37" t="s">
        <v>47</v>
      </c>
      <c r="D75" s="34">
        <v>930</v>
      </c>
      <c r="E75" s="34" t="s">
        <v>42</v>
      </c>
      <c r="F75" s="36">
        <f t="shared" si="24"/>
        <v>0</v>
      </c>
      <c r="G75" s="39"/>
      <c r="H75" s="39"/>
      <c r="I75" s="39"/>
      <c r="J75" s="39"/>
      <c r="K75" s="39">
        <v>0</v>
      </c>
      <c r="L75" s="39">
        <v>0</v>
      </c>
    </row>
    <row r="76" spans="1:12" ht="15">
      <c r="A76" s="71"/>
      <c r="B76" s="74"/>
      <c r="C76" s="37" t="s">
        <v>48</v>
      </c>
      <c r="D76" s="34">
        <v>930</v>
      </c>
      <c r="E76" s="34" t="s">
        <v>42</v>
      </c>
      <c r="F76" s="36">
        <f t="shared" si="24"/>
        <v>0</v>
      </c>
      <c r="G76" s="39"/>
      <c r="H76" s="39"/>
      <c r="I76" s="39"/>
      <c r="J76" s="39"/>
      <c r="K76" s="39">
        <v>0</v>
      </c>
      <c r="L76" s="39">
        <v>0</v>
      </c>
    </row>
    <row r="77" spans="1:12" ht="14.25" customHeight="1">
      <c r="A77" s="69" t="s">
        <v>103</v>
      </c>
      <c r="B77" s="72" t="str">
        <f>'прил 1'!B19</f>
        <v>Основное мероприятие 3.3. Разработка проектной документации на "Реконструкцию объектов с целью восстановления технического состояния  МДОУ детский сад № 28 «Рябинушка»
–  МОУ Раздольненская СОШ;
Разработка проектной документации" </v>
      </c>
      <c r="C77" s="33" t="s">
        <v>41</v>
      </c>
      <c r="D77" s="34">
        <v>930</v>
      </c>
      <c r="E77" s="34" t="s">
        <v>42</v>
      </c>
      <c r="F77" s="35">
        <f t="shared" si="24"/>
        <v>1500000</v>
      </c>
      <c r="G77" s="36"/>
      <c r="H77" s="36"/>
      <c r="I77" s="36"/>
      <c r="J77" s="36"/>
      <c r="K77" s="36">
        <f>SUM(K79:K83)</f>
        <v>0</v>
      </c>
      <c r="L77" s="36">
        <f>SUM(L79:L83)</f>
        <v>1500000</v>
      </c>
    </row>
    <row r="78" spans="1:12" ht="25.5">
      <c r="A78" s="70"/>
      <c r="B78" s="73"/>
      <c r="C78" s="37" t="s">
        <v>43</v>
      </c>
      <c r="D78" s="34">
        <v>930</v>
      </c>
      <c r="E78" s="34" t="s">
        <v>42</v>
      </c>
      <c r="F78" s="35">
        <f aca="true" t="shared" si="25" ref="F78:L78">F79+F80+F81+F82+F83</f>
        <v>1500000</v>
      </c>
      <c r="G78" s="38"/>
      <c r="H78" s="38"/>
      <c r="I78" s="38"/>
      <c r="J78" s="38"/>
      <c r="K78" s="38">
        <f t="shared" si="25"/>
        <v>0</v>
      </c>
      <c r="L78" s="38">
        <f t="shared" si="25"/>
        <v>1500000</v>
      </c>
    </row>
    <row r="79" spans="1:12" ht="15">
      <c r="A79" s="70"/>
      <c r="B79" s="73"/>
      <c r="C79" s="37" t="s">
        <v>49</v>
      </c>
      <c r="D79" s="34">
        <v>930</v>
      </c>
      <c r="E79" s="34" t="s">
        <v>42</v>
      </c>
      <c r="F79" s="36">
        <f aca="true" t="shared" si="26" ref="F79:F84">SUM(G79:L79)</f>
        <v>0</v>
      </c>
      <c r="G79" s="39"/>
      <c r="H79" s="39"/>
      <c r="I79" s="39"/>
      <c r="J79" s="39"/>
      <c r="K79" s="39">
        <v>0</v>
      </c>
      <c r="L79" s="39">
        <v>0</v>
      </c>
    </row>
    <row r="80" spans="1:12" ht="15">
      <c r="A80" s="70"/>
      <c r="B80" s="73"/>
      <c r="C80" s="37" t="s">
        <v>45</v>
      </c>
      <c r="D80" s="34">
        <v>930</v>
      </c>
      <c r="E80" s="34" t="s">
        <v>42</v>
      </c>
      <c r="F80" s="36">
        <f t="shared" si="26"/>
        <v>1425000</v>
      </c>
      <c r="G80" s="39"/>
      <c r="H80" s="39"/>
      <c r="I80" s="39"/>
      <c r="J80" s="39"/>
      <c r="K80" s="39">
        <f>I80</f>
        <v>0</v>
      </c>
      <c r="L80" s="39">
        <v>1425000</v>
      </c>
    </row>
    <row r="81" spans="1:12" ht="15">
      <c r="A81" s="70"/>
      <c r="B81" s="73"/>
      <c r="C81" s="37" t="s">
        <v>46</v>
      </c>
      <c r="D81" s="34">
        <v>930</v>
      </c>
      <c r="E81" s="34" t="s">
        <v>42</v>
      </c>
      <c r="F81" s="36">
        <f t="shared" si="26"/>
        <v>75000</v>
      </c>
      <c r="G81" s="39"/>
      <c r="H81" s="39"/>
      <c r="I81" s="39"/>
      <c r="J81" s="39"/>
      <c r="K81" s="39">
        <f>I81</f>
        <v>0</v>
      </c>
      <c r="L81" s="39">
        <v>75000</v>
      </c>
    </row>
    <row r="82" spans="1:12" ht="15">
      <c r="A82" s="70"/>
      <c r="B82" s="73"/>
      <c r="C82" s="37" t="s">
        <v>47</v>
      </c>
      <c r="D82" s="34">
        <v>930</v>
      </c>
      <c r="E82" s="34" t="s">
        <v>42</v>
      </c>
      <c r="F82" s="36">
        <f t="shared" si="26"/>
        <v>0</v>
      </c>
      <c r="G82" s="39"/>
      <c r="H82" s="39"/>
      <c r="I82" s="39"/>
      <c r="J82" s="39"/>
      <c r="K82" s="39">
        <v>0</v>
      </c>
      <c r="L82" s="39">
        <v>0</v>
      </c>
    </row>
    <row r="83" spans="1:12" ht="15">
      <c r="A83" s="71"/>
      <c r="B83" s="74"/>
      <c r="C83" s="37" t="s">
        <v>48</v>
      </c>
      <c r="D83" s="34">
        <v>930</v>
      </c>
      <c r="E83" s="34" t="s">
        <v>42</v>
      </c>
      <c r="F83" s="36">
        <f t="shared" si="26"/>
        <v>0</v>
      </c>
      <c r="G83" s="39"/>
      <c r="H83" s="39"/>
      <c r="I83" s="39"/>
      <c r="J83" s="39"/>
      <c r="K83" s="39">
        <v>0</v>
      </c>
      <c r="L83" s="39">
        <v>0</v>
      </c>
    </row>
    <row r="84" spans="1:12" ht="14.25" customHeight="1">
      <c r="A84" s="69" t="s">
        <v>104</v>
      </c>
      <c r="B84" s="72" t="str">
        <f>'прил 1'!B22</f>
        <v>Основное мероприятие 3.6. "Реконструкция объектов с целью восстановления технического состояния МОУ Раздольненская СОШ"
Разработка проектной документации" </v>
      </c>
      <c r="C84" s="33" t="s">
        <v>41</v>
      </c>
      <c r="D84" s="34">
        <v>930</v>
      </c>
      <c r="E84" s="34" t="s">
        <v>42</v>
      </c>
      <c r="F84" s="35">
        <f t="shared" si="26"/>
        <v>19500000</v>
      </c>
      <c r="G84" s="36"/>
      <c r="H84" s="36"/>
      <c r="I84" s="36"/>
      <c r="J84" s="36"/>
      <c r="K84" s="36">
        <f>SUM(K86:K90)</f>
        <v>0</v>
      </c>
      <c r="L84" s="36">
        <f>SUM(L86:L90)</f>
        <v>19500000</v>
      </c>
    </row>
    <row r="85" spans="1:12" ht="25.5">
      <c r="A85" s="70"/>
      <c r="B85" s="73"/>
      <c r="C85" s="37" t="s">
        <v>43</v>
      </c>
      <c r="D85" s="34">
        <v>930</v>
      </c>
      <c r="E85" s="34" t="s">
        <v>42</v>
      </c>
      <c r="F85" s="35">
        <f aca="true" t="shared" si="27" ref="F85:L85">F86+F87+F88+F89+F90</f>
        <v>19500000</v>
      </c>
      <c r="G85" s="38"/>
      <c r="H85" s="38"/>
      <c r="I85" s="38"/>
      <c r="J85" s="38"/>
      <c r="K85" s="38">
        <f t="shared" si="27"/>
        <v>0</v>
      </c>
      <c r="L85" s="38">
        <f t="shared" si="27"/>
        <v>19500000</v>
      </c>
    </row>
    <row r="86" spans="1:12" ht="15">
      <c r="A86" s="70"/>
      <c r="B86" s="73"/>
      <c r="C86" s="37" t="s">
        <v>49</v>
      </c>
      <c r="D86" s="34">
        <v>930</v>
      </c>
      <c r="E86" s="34" t="s">
        <v>42</v>
      </c>
      <c r="F86" s="36">
        <f>SUM(G86:L86)</f>
        <v>0</v>
      </c>
      <c r="G86" s="39"/>
      <c r="H86" s="39"/>
      <c r="I86" s="39"/>
      <c r="J86" s="39"/>
      <c r="K86" s="39">
        <v>0</v>
      </c>
      <c r="L86" s="39">
        <v>0</v>
      </c>
    </row>
    <row r="87" spans="1:12" ht="15">
      <c r="A87" s="70"/>
      <c r="B87" s="73"/>
      <c r="C87" s="37" t="s">
        <v>45</v>
      </c>
      <c r="D87" s="34">
        <v>930</v>
      </c>
      <c r="E87" s="34" t="s">
        <v>42</v>
      </c>
      <c r="F87" s="36">
        <f>SUM(G87:L87)</f>
        <v>18525000</v>
      </c>
      <c r="G87" s="39"/>
      <c r="H87" s="39"/>
      <c r="I87" s="39"/>
      <c r="J87" s="39"/>
      <c r="K87" s="39">
        <f>I87</f>
        <v>0</v>
      </c>
      <c r="L87" s="39">
        <v>18525000</v>
      </c>
    </row>
    <row r="88" spans="1:12" ht="15">
      <c r="A88" s="70"/>
      <c r="B88" s="73"/>
      <c r="C88" s="37" t="s">
        <v>46</v>
      </c>
      <c r="D88" s="34">
        <v>930</v>
      </c>
      <c r="E88" s="34" t="s">
        <v>42</v>
      </c>
      <c r="F88" s="36">
        <f>SUM(G88:L88)</f>
        <v>975000</v>
      </c>
      <c r="G88" s="39"/>
      <c r="H88" s="39"/>
      <c r="I88" s="39"/>
      <c r="J88" s="39"/>
      <c r="K88" s="39">
        <f>I88</f>
        <v>0</v>
      </c>
      <c r="L88" s="39">
        <v>975000</v>
      </c>
    </row>
    <row r="89" spans="1:12" ht="15">
      <c r="A89" s="70"/>
      <c r="B89" s="73"/>
      <c r="C89" s="37" t="s">
        <v>47</v>
      </c>
      <c r="D89" s="34">
        <v>930</v>
      </c>
      <c r="E89" s="34" t="s">
        <v>42</v>
      </c>
      <c r="F89" s="36">
        <f>SUM(G89:L89)</f>
        <v>0</v>
      </c>
      <c r="G89" s="39"/>
      <c r="H89" s="39"/>
      <c r="I89" s="39"/>
      <c r="J89" s="39"/>
      <c r="K89" s="39">
        <v>0</v>
      </c>
      <c r="L89" s="39">
        <v>0</v>
      </c>
    </row>
    <row r="90" spans="1:12" ht="15">
      <c r="A90" s="71"/>
      <c r="B90" s="74"/>
      <c r="C90" s="37" t="s">
        <v>48</v>
      </c>
      <c r="D90" s="34">
        <v>930</v>
      </c>
      <c r="E90" s="34" t="s">
        <v>42</v>
      </c>
      <c r="F90" s="36">
        <f>SUM(G90:L90)</f>
        <v>0</v>
      </c>
      <c r="G90" s="39"/>
      <c r="H90" s="39"/>
      <c r="I90" s="39"/>
      <c r="J90" s="39"/>
      <c r="K90" s="39">
        <v>0</v>
      </c>
      <c r="L90" s="39">
        <v>0</v>
      </c>
    </row>
    <row r="91" spans="1:12" s="22" customFormat="1" ht="24" customHeight="1">
      <c r="A91" s="75" t="s">
        <v>105</v>
      </c>
      <c r="B91" s="78" t="s">
        <v>78</v>
      </c>
      <c r="C91" s="43" t="s">
        <v>41</v>
      </c>
      <c r="D91" s="44">
        <v>930</v>
      </c>
      <c r="E91" s="44" t="s">
        <v>42</v>
      </c>
      <c r="F91" s="45">
        <f aca="true" t="shared" si="28" ref="F91:L91">F92</f>
        <v>89800000</v>
      </c>
      <c r="G91" s="45">
        <f t="shared" si="28"/>
        <v>0</v>
      </c>
      <c r="H91" s="45">
        <f t="shared" si="28"/>
        <v>0</v>
      </c>
      <c r="I91" s="45">
        <f t="shared" si="28"/>
        <v>0</v>
      </c>
      <c r="J91" s="45"/>
      <c r="K91" s="45">
        <f t="shared" si="28"/>
        <v>0</v>
      </c>
      <c r="L91" s="45">
        <f t="shared" si="28"/>
        <v>89800000</v>
      </c>
    </row>
    <row r="92" spans="1:12" s="22" customFormat="1" ht="12.75" customHeight="1">
      <c r="A92" s="76"/>
      <c r="B92" s="79"/>
      <c r="C92" s="47" t="s">
        <v>43</v>
      </c>
      <c r="D92" s="44">
        <v>930</v>
      </c>
      <c r="E92" s="44" t="s">
        <v>42</v>
      </c>
      <c r="F92" s="45">
        <f aca="true" t="shared" si="29" ref="F92:L92">F98+F105+F112+F119</f>
        <v>89800000</v>
      </c>
      <c r="G92" s="45">
        <f t="shared" si="29"/>
        <v>0</v>
      </c>
      <c r="H92" s="45">
        <f t="shared" si="29"/>
        <v>0</v>
      </c>
      <c r="I92" s="45">
        <f t="shared" si="29"/>
        <v>0</v>
      </c>
      <c r="J92" s="45"/>
      <c r="K92" s="45">
        <f t="shared" si="29"/>
        <v>0</v>
      </c>
      <c r="L92" s="45">
        <f t="shared" si="29"/>
        <v>89800000</v>
      </c>
    </row>
    <row r="93" spans="1:12" s="22" customFormat="1" ht="12.75" customHeight="1">
      <c r="A93" s="76"/>
      <c r="B93" s="79"/>
      <c r="C93" s="47" t="s">
        <v>49</v>
      </c>
      <c r="D93" s="44">
        <v>930</v>
      </c>
      <c r="E93" s="44" t="s">
        <v>42</v>
      </c>
      <c r="F93" s="45">
        <f aca="true" t="shared" si="30" ref="F93:L93">F100+F107+F114+F121</f>
        <v>0</v>
      </c>
      <c r="G93" s="45">
        <f t="shared" si="30"/>
        <v>0</v>
      </c>
      <c r="H93" s="45">
        <f t="shared" si="30"/>
        <v>0</v>
      </c>
      <c r="I93" s="45">
        <f t="shared" si="30"/>
        <v>0</v>
      </c>
      <c r="J93" s="45"/>
      <c r="K93" s="45">
        <f t="shared" si="30"/>
        <v>0</v>
      </c>
      <c r="L93" s="45">
        <f t="shared" si="30"/>
        <v>0</v>
      </c>
    </row>
    <row r="94" spans="1:12" s="22" customFormat="1" ht="12.75" customHeight="1">
      <c r="A94" s="76"/>
      <c r="B94" s="79"/>
      <c r="C94" s="47" t="s">
        <v>45</v>
      </c>
      <c r="D94" s="44">
        <v>930</v>
      </c>
      <c r="E94" s="44" t="s">
        <v>42</v>
      </c>
      <c r="F94" s="45">
        <f aca="true" t="shared" si="31" ref="F94:L94">F101+F108+F115+F122</f>
        <v>85310000</v>
      </c>
      <c r="G94" s="45">
        <f t="shared" si="31"/>
        <v>0</v>
      </c>
      <c r="H94" s="45">
        <f t="shared" si="31"/>
        <v>0</v>
      </c>
      <c r="I94" s="45">
        <f t="shared" si="31"/>
        <v>0</v>
      </c>
      <c r="J94" s="45"/>
      <c r="K94" s="45">
        <f t="shared" si="31"/>
        <v>0</v>
      </c>
      <c r="L94" s="45">
        <f t="shared" si="31"/>
        <v>85310000</v>
      </c>
    </row>
    <row r="95" spans="1:12" s="22" customFormat="1" ht="12.75" customHeight="1">
      <c r="A95" s="76"/>
      <c r="B95" s="79"/>
      <c r="C95" s="47" t="s">
        <v>46</v>
      </c>
      <c r="D95" s="44">
        <v>930</v>
      </c>
      <c r="E95" s="44" t="s">
        <v>42</v>
      </c>
      <c r="F95" s="45">
        <f aca="true" t="shared" si="32" ref="F95:L95">F102+F109+F116+F123</f>
        <v>4490000</v>
      </c>
      <c r="G95" s="45">
        <f t="shared" si="32"/>
        <v>0</v>
      </c>
      <c r="H95" s="45">
        <f t="shared" si="32"/>
        <v>0</v>
      </c>
      <c r="I95" s="45">
        <f t="shared" si="32"/>
        <v>0</v>
      </c>
      <c r="J95" s="45"/>
      <c r="K95" s="45">
        <f t="shared" si="32"/>
        <v>0</v>
      </c>
      <c r="L95" s="45">
        <f t="shared" si="32"/>
        <v>4490000</v>
      </c>
    </row>
    <row r="96" spans="1:12" s="22" customFormat="1" ht="15">
      <c r="A96" s="76"/>
      <c r="B96" s="79"/>
      <c r="C96" s="47" t="s">
        <v>47</v>
      </c>
      <c r="D96" s="44">
        <v>930</v>
      </c>
      <c r="E96" s="44" t="s">
        <v>42</v>
      </c>
      <c r="F96" s="45">
        <f aca="true" t="shared" si="33" ref="F96:L96">F103+F110+F117+F124</f>
        <v>0</v>
      </c>
      <c r="G96" s="45">
        <f t="shared" si="33"/>
        <v>0</v>
      </c>
      <c r="H96" s="45">
        <f t="shared" si="33"/>
        <v>0</v>
      </c>
      <c r="I96" s="45">
        <f t="shared" si="33"/>
        <v>0</v>
      </c>
      <c r="J96" s="45"/>
      <c r="K96" s="45">
        <f t="shared" si="33"/>
        <v>0</v>
      </c>
      <c r="L96" s="45">
        <f t="shared" si="33"/>
        <v>0</v>
      </c>
    </row>
    <row r="97" spans="1:12" s="22" customFormat="1" ht="15">
      <c r="A97" s="77"/>
      <c r="B97" s="80"/>
      <c r="C97" s="47" t="s">
        <v>48</v>
      </c>
      <c r="D97" s="44">
        <v>930</v>
      </c>
      <c r="E97" s="44" t="s">
        <v>42</v>
      </c>
      <c r="F97" s="45">
        <f aca="true" t="shared" si="34" ref="F97:L97">F104+F111+F118+F125</f>
        <v>0</v>
      </c>
      <c r="G97" s="45">
        <f t="shared" si="34"/>
        <v>0</v>
      </c>
      <c r="H97" s="45">
        <f t="shared" si="34"/>
        <v>0</v>
      </c>
      <c r="I97" s="45">
        <f t="shared" si="34"/>
        <v>0</v>
      </c>
      <c r="J97" s="45"/>
      <c r="K97" s="45">
        <f t="shared" si="34"/>
        <v>0</v>
      </c>
      <c r="L97" s="45">
        <f t="shared" si="34"/>
        <v>0</v>
      </c>
    </row>
    <row r="98" spans="1:12" s="22" customFormat="1" ht="12.75" customHeight="1">
      <c r="A98" s="69" t="s">
        <v>72</v>
      </c>
      <c r="B98" s="72" t="s">
        <v>74</v>
      </c>
      <c r="C98" s="33" t="s">
        <v>41</v>
      </c>
      <c r="D98" s="34">
        <v>930</v>
      </c>
      <c r="E98" s="34" t="s">
        <v>42</v>
      </c>
      <c r="F98" s="35">
        <f>SUM(G98:L98)</f>
        <v>7500000</v>
      </c>
      <c r="G98" s="36">
        <f>SUM(G100:G104)</f>
        <v>0</v>
      </c>
      <c r="H98" s="36">
        <f>SUM(H100:H104)</f>
        <v>0</v>
      </c>
      <c r="I98" s="36">
        <f>SUM(I100:I104)</f>
        <v>0</v>
      </c>
      <c r="J98" s="36"/>
      <c r="K98" s="36">
        <f>SUM(K100:K104)</f>
        <v>0</v>
      </c>
      <c r="L98" s="36">
        <f>SUM(L100:L104)</f>
        <v>7500000</v>
      </c>
    </row>
    <row r="99" spans="1:12" s="22" customFormat="1" ht="16.5" customHeight="1">
      <c r="A99" s="70"/>
      <c r="B99" s="73"/>
      <c r="C99" s="37" t="s">
        <v>43</v>
      </c>
      <c r="D99" s="34">
        <v>930</v>
      </c>
      <c r="E99" s="34" t="s">
        <v>42</v>
      </c>
      <c r="F99" s="35">
        <f aca="true" t="shared" si="35" ref="F99:L99">F100+F101+F102+F103+F104</f>
        <v>7500000</v>
      </c>
      <c r="G99" s="35">
        <f t="shared" si="35"/>
        <v>0</v>
      </c>
      <c r="H99" s="35">
        <f t="shared" si="35"/>
        <v>0</v>
      </c>
      <c r="I99" s="35">
        <f t="shared" si="35"/>
        <v>0</v>
      </c>
      <c r="J99" s="35"/>
      <c r="K99" s="35">
        <f t="shared" si="35"/>
        <v>0</v>
      </c>
      <c r="L99" s="38">
        <f t="shared" si="35"/>
        <v>7500000</v>
      </c>
    </row>
    <row r="100" spans="1:12" s="22" customFormat="1" ht="16.5" customHeight="1">
      <c r="A100" s="70"/>
      <c r="B100" s="73"/>
      <c r="C100" s="37" t="s">
        <v>49</v>
      </c>
      <c r="D100" s="34">
        <v>930</v>
      </c>
      <c r="E100" s="34" t="s">
        <v>42</v>
      </c>
      <c r="F100" s="36">
        <f>SUM(G100:L100)</f>
        <v>0</v>
      </c>
      <c r="G100" s="36">
        <f>SUM(H100:M100)</f>
        <v>0</v>
      </c>
      <c r="H100" s="36">
        <f>SUM(I100:N100)</f>
        <v>0</v>
      </c>
      <c r="I100" s="36">
        <f>SUM(K100:O100)</f>
        <v>0</v>
      </c>
      <c r="J100" s="36"/>
      <c r="K100" s="36">
        <f>SUM(L100:P100)</f>
        <v>0</v>
      </c>
      <c r="L100" s="39">
        <f>SUM(M100:Q100)</f>
        <v>0</v>
      </c>
    </row>
    <row r="101" spans="1:12" s="22" customFormat="1" ht="16.5" customHeight="1">
      <c r="A101" s="70"/>
      <c r="B101" s="73"/>
      <c r="C101" s="37" t="s">
        <v>45</v>
      </c>
      <c r="D101" s="34">
        <v>930</v>
      </c>
      <c r="E101" s="34" t="s">
        <v>42</v>
      </c>
      <c r="F101" s="36">
        <f>SUM(G101:L101)</f>
        <v>7125000</v>
      </c>
      <c r="G101" s="36"/>
      <c r="H101" s="36"/>
      <c r="I101" s="36"/>
      <c r="J101" s="36"/>
      <c r="K101" s="36"/>
      <c r="L101" s="39">
        <v>7125000</v>
      </c>
    </row>
    <row r="102" spans="1:12" s="22" customFormat="1" ht="16.5" customHeight="1">
      <c r="A102" s="70"/>
      <c r="B102" s="73"/>
      <c r="C102" s="37" t="s">
        <v>46</v>
      </c>
      <c r="D102" s="34">
        <v>930</v>
      </c>
      <c r="E102" s="34" t="s">
        <v>42</v>
      </c>
      <c r="F102" s="36">
        <f>SUM(G102:L102)</f>
        <v>375000</v>
      </c>
      <c r="G102" s="36"/>
      <c r="H102" s="36"/>
      <c r="I102" s="36"/>
      <c r="J102" s="36"/>
      <c r="K102" s="36"/>
      <c r="L102" s="39">
        <v>375000</v>
      </c>
    </row>
    <row r="103" spans="1:12" s="22" customFormat="1" ht="16.5" customHeight="1">
      <c r="A103" s="70"/>
      <c r="B103" s="73"/>
      <c r="C103" s="37" t="s">
        <v>47</v>
      </c>
      <c r="D103" s="34">
        <v>930</v>
      </c>
      <c r="E103" s="34" t="s">
        <v>42</v>
      </c>
      <c r="F103" s="36">
        <f>SUM(G103:L103)</f>
        <v>0</v>
      </c>
      <c r="G103" s="36">
        <f>SUM(H103:M103)</f>
        <v>0</v>
      </c>
      <c r="H103" s="36">
        <f>SUM(I103:N103)</f>
        <v>0</v>
      </c>
      <c r="I103" s="36">
        <f>SUM(K103:O103)</f>
        <v>0</v>
      </c>
      <c r="J103" s="36"/>
      <c r="K103" s="36">
        <f>SUM(L103:P103)</f>
        <v>0</v>
      </c>
      <c r="L103" s="36">
        <f>SUM(M103:Q103)</f>
        <v>0</v>
      </c>
    </row>
    <row r="104" spans="1:12" s="22" customFormat="1" ht="24.75" customHeight="1">
      <c r="A104" s="71"/>
      <c r="B104" s="74"/>
      <c r="C104" s="42" t="s">
        <v>48</v>
      </c>
      <c r="D104" s="34">
        <v>930</v>
      </c>
      <c r="E104" s="34" t="s">
        <v>42</v>
      </c>
      <c r="F104" s="36">
        <f>SUM(G104:L104)</f>
        <v>0</v>
      </c>
      <c r="G104" s="36">
        <f>SUM(H104:M104)</f>
        <v>0</v>
      </c>
      <c r="H104" s="36">
        <f>SUM(I104:N104)</f>
        <v>0</v>
      </c>
      <c r="I104" s="36">
        <f>SUM(K104:O104)</f>
        <v>0</v>
      </c>
      <c r="J104" s="36"/>
      <c r="K104" s="36">
        <f>SUM(L104:P104)</f>
        <v>0</v>
      </c>
      <c r="L104" s="36">
        <f>SUM(M104:Q104)</f>
        <v>0</v>
      </c>
    </row>
    <row r="105" spans="1:12" s="22" customFormat="1" ht="15" customHeight="1">
      <c r="A105" s="69" t="s">
        <v>73</v>
      </c>
      <c r="B105" s="72" t="str">
        <f>'прил 1'!B25</f>
        <v>Основное мероприятие 4.2. «Строительство – комплекс «спортивный зал 540 кв. м площади пола – кафе на 65 мест - спортивная площадка- баня на 30 мест»»</v>
      </c>
      <c r="C105" s="33" t="s">
        <v>41</v>
      </c>
      <c r="D105" s="34">
        <v>930</v>
      </c>
      <c r="E105" s="34" t="s">
        <v>42</v>
      </c>
      <c r="F105" s="36">
        <f>SUM(G105:L105)</f>
        <v>82300000</v>
      </c>
      <c r="G105" s="36">
        <f>SUM(G107:G111)</f>
        <v>0</v>
      </c>
      <c r="H105" s="36">
        <f>SUM(H107:H111)</f>
        <v>0</v>
      </c>
      <c r="I105" s="36">
        <f>SUM(I107:I111)</f>
        <v>0</v>
      </c>
      <c r="J105" s="36"/>
      <c r="K105" s="36">
        <f>SUM(K107:K111)</f>
        <v>0</v>
      </c>
      <c r="L105" s="36">
        <f>SUM(L107:L111)</f>
        <v>82300000</v>
      </c>
    </row>
    <row r="106" spans="1:12" s="22" customFormat="1" ht="12.75" customHeight="1">
      <c r="A106" s="70"/>
      <c r="B106" s="73"/>
      <c r="C106" s="37" t="s">
        <v>43</v>
      </c>
      <c r="D106" s="34">
        <v>930</v>
      </c>
      <c r="E106" s="34" t="s">
        <v>42</v>
      </c>
      <c r="F106" s="35">
        <f aca="true" t="shared" si="36" ref="F106:L106">F107+F108+F109+F110+F111</f>
        <v>82300000</v>
      </c>
      <c r="G106" s="38">
        <f t="shared" si="36"/>
        <v>0</v>
      </c>
      <c r="H106" s="38">
        <f t="shared" si="36"/>
        <v>0</v>
      </c>
      <c r="I106" s="38">
        <f t="shared" si="36"/>
        <v>0</v>
      </c>
      <c r="J106" s="38"/>
      <c r="K106" s="38">
        <f t="shared" si="36"/>
        <v>0</v>
      </c>
      <c r="L106" s="38">
        <f t="shared" si="36"/>
        <v>82300000</v>
      </c>
    </row>
    <row r="107" spans="1:12" s="22" customFormat="1" ht="12.75" customHeight="1">
      <c r="A107" s="70"/>
      <c r="B107" s="73"/>
      <c r="C107" s="37" t="s">
        <v>49</v>
      </c>
      <c r="D107" s="34">
        <v>930</v>
      </c>
      <c r="E107" s="34" t="s">
        <v>42</v>
      </c>
      <c r="F107" s="36">
        <f>SUM(G107:L107)</f>
        <v>0</v>
      </c>
      <c r="G107" s="39">
        <v>0</v>
      </c>
      <c r="H107" s="39">
        <v>0</v>
      </c>
      <c r="I107" s="39">
        <v>0</v>
      </c>
      <c r="J107" s="39"/>
      <c r="K107" s="39">
        <v>0</v>
      </c>
      <c r="L107" s="39">
        <v>0</v>
      </c>
    </row>
    <row r="108" spans="1:12" s="22" customFormat="1" ht="12.75" customHeight="1">
      <c r="A108" s="70"/>
      <c r="B108" s="73"/>
      <c r="C108" s="37" t="s">
        <v>45</v>
      </c>
      <c r="D108" s="34">
        <v>930</v>
      </c>
      <c r="E108" s="34" t="s">
        <v>42</v>
      </c>
      <c r="F108" s="36">
        <f>SUM(G108:L108)</f>
        <v>78185000</v>
      </c>
      <c r="G108" s="39"/>
      <c r="H108" s="39"/>
      <c r="I108" s="39"/>
      <c r="J108" s="39"/>
      <c r="K108" s="39"/>
      <c r="L108" s="39">
        <v>78185000</v>
      </c>
    </row>
    <row r="109" spans="1:12" s="22" customFormat="1" ht="12.75" customHeight="1">
      <c r="A109" s="70"/>
      <c r="B109" s="73"/>
      <c r="C109" s="37" t="s">
        <v>46</v>
      </c>
      <c r="D109" s="34">
        <v>930</v>
      </c>
      <c r="E109" s="34" t="s">
        <v>42</v>
      </c>
      <c r="F109" s="36">
        <f>SUM(G109:L109)</f>
        <v>4115000</v>
      </c>
      <c r="G109" s="39"/>
      <c r="H109" s="39"/>
      <c r="I109" s="39"/>
      <c r="J109" s="39"/>
      <c r="K109" s="39"/>
      <c r="L109" s="39">
        <v>4115000</v>
      </c>
    </row>
    <row r="110" spans="1:12" s="22" customFormat="1" ht="15">
      <c r="A110" s="70"/>
      <c r="B110" s="73"/>
      <c r="C110" s="37" t="s">
        <v>47</v>
      </c>
      <c r="D110" s="34">
        <v>930</v>
      </c>
      <c r="E110" s="34" t="s">
        <v>42</v>
      </c>
      <c r="F110" s="36">
        <f>SUM(G110:L110)</f>
        <v>0</v>
      </c>
      <c r="G110" s="39">
        <v>0</v>
      </c>
      <c r="H110" s="39"/>
      <c r="I110" s="39"/>
      <c r="J110" s="39"/>
      <c r="K110" s="39">
        <v>0</v>
      </c>
      <c r="L110" s="39">
        <v>0</v>
      </c>
    </row>
    <row r="111" spans="1:12" ht="15">
      <c r="A111" s="71"/>
      <c r="B111" s="74"/>
      <c r="C111" s="37" t="s">
        <v>48</v>
      </c>
      <c r="D111" s="34">
        <v>930</v>
      </c>
      <c r="E111" s="34" t="s">
        <v>42</v>
      </c>
      <c r="F111" s="36">
        <f>SUM(G111:L111)</f>
        <v>0</v>
      </c>
      <c r="G111" s="39">
        <v>0</v>
      </c>
      <c r="H111" s="39"/>
      <c r="I111" s="39"/>
      <c r="J111" s="39"/>
      <c r="K111" s="39">
        <v>0</v>
      </c>
      <c r="L111" s="39">
        <v>0</v>
      </c>
    </row>
  </sheetData>
  <sheetProtection/>
  <mergeCells count="37">
    <mergeCell ref="B28:B34"/>
    <mergeCell ref="A35:A41"/>
    <mergeCell ref="B35:B41"/>
    <mergeCell ref="A63:A69"/>
    <mergeCell ref="B63:B69"/>
    <mergeCell ref="A49:A55"/>
    <mergeCell ref="B49:B55"/>
    <mergeCell ref="A56:A62"/>
    <mergeCell ref="B56:B62"/>
    <mergeCell ref="F4:L4"/>
    <mergeCell ref="A42:A48"/>
    <mergeCell ref="B42:B48"/>
    <mergeCell ref="A7:A13"/>
    <mergeCell ref="B7:B13"/>
    <mergeCell ref="A14:A20"/>
    <mergeCell ref="B14:B20"/>
    <mergeCell ref="A21:A27"/>
    <mergeCell ref="B21:B27"/>
    <mergeCell ref="A28:A34"/>
    <mergeCell ref="A70:A76"/>
    <mergeCell ref="B70:B76"/>
    <mergeCell ref="A77:A83"/>
    <mergeCell ref="B77:B83"/>
    <mergeCell ref="G1:L1"/>
    <mergeCell ref="A2:L2"/>
    <mergeCell ref="A4:A5"/>
    <mergeCell ref="B4:B5"/>
    <mergeCell ref="C4:C5"/>
    <mergeCell ref="D4:E4"/>
    <mergeCell ref="A98:A104"/>
    <mergeCell ref="B98:B104"/>
    <mergeCell ref="A105:A111"/>
    <mergeCell ref="B105:B111"/>
    <mergeCell ref="A84:A90"/>
    <mergeCell ref="B84:B90"/>
    <mergeCell ref="A91:A97"/>
    <mergeCell ref="B91:B97"/>
  </mergeCells>
  <printOptions/>
  <pageMargins left="0.25" right="0.4" top="0.37" bottom="0.37" header="0.23" footer="0.2"/>
  <pageSetup fitToHeight="2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Larissa</cp:lastModifiedBy>
  <cp:lastPrinted>2018-02-26T05:41:01Z</cp:lastPrinted>
  <dcterms:created xsi:type="dcterms:W3CDTF">1996-10-08T23:32:33Z</dcterms:created>
  <dcterms:modified xsi:type="dcterms:W3CDTF">2018-02-26T05:41:05Z</dcterms:modified>
  <cp:category/>
  <cp:version/>
  <cp:contentType/>
  <cp:contentStatus/>
</cp:coreProperties>
</file>