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Лист1!$A$5:$P$45</definedName>
  </definedNames>
  <calcPr calcId="162913"/>
</workbook>
</file>

<file path=xl/calcChain.xml><?xml version="1.0" encoding="utf-8"?>
<calcChain xmlns="http://schemas.openxmlformats.org/spreadsheetml/2006/main">
  <c r="P40" i="1" l="1"/>
  <c r="I45" i="1" l="1"/>
  <c r="J45" i="1"/>
  <c r="K45" i="1"/>
  <c r="M45" i="1"/>
  <c r="N45" i="1"/>
  <c r="O45" i="1"/>
  <c r="H45" i="1"/>
  <c r="N25" i="1"/>
  <c r="O25" i="1"/>
  <c r="M25" i="1"/>
  <c r="N26" i="1"/>
  <c r="O26" i="1"/>
  <c r="M26" i="1"/>
  <c r="L25" i="1"/>
  <c r="P42" i="1"/>
  <c r="L42" i="1"/>
  <c r="I40" i="1"/>
  <c r="J40" i="1"/>
  <c r="K40" i="1"/>
  <c r="M40" i="1"/>
  <c r="N40" i="1"/>
  <c r="O40" i="1"/>
  <c r="M43" i="1"/>
  <c r="N43" i="1"/>
  <c r="O43" i="1"/>
  <c r="H44" i="1"/>
  <c r="K43" i="1"/>
  <c r="J43" i="1"/>
  <c r="I43" i="1"/>
  <c r="H42" i="1"/>
  <c r="J41" i="1"/>
  <c r="H41" i="1" s="1"/>
  <c r="H40" i="1" s="1"/>
  <c r="H39" i="1"/>
  <c r="H38" i="1"/>
  <c r="K37" i="1"/>
  <c r="J37" i="1"/>
  <c r="I37" i="1"/>
  <c r="H35" i="1"/>
  <c r="H34" i="1"/>
  <c r="K33" i="1"/>
  <c r="J33" i="1"/>
  <c r="I33" i="1"/>
  <c r="H32" i="1"/>
  <c r="H31" i="1"/>
  <c r="K30" i="1"/>
  <c r="J30" i="1"/>
  <c r="I30" i="1"/>
  <c r="H29" i="1"/>
  <c r="K28" i="1"/>
  <c r="J28" i="1"/>
  <c r="H28" i="1" s="1"/>
  <c r="I28" i="1"/>
  <c r="H27" i="1"/>
  <c r="K26" i="1"/>
  <c r="J26" i="1"/>
  <c r="I26" i="1"/>
  <c r="H26" i="1"/>
  <c r="H25" i="1"/>
  <c r="J24" i="1"/>
  <c r="J23" i="1" s="1"/>
  <c r="K23" i="1"/>
  <c r="I23" i="1"/>
  <c r="H22" i="1"/>
  <c r="K21" i="1"/>
  <c r="J21" i="1"/>
  <c r="I21" i="1"/>
  <c r="H20" i="1"/>
  <c r="K19" i="1"/>
  <c r="J19" i="1"/>
  <c r="I19" i="1"/>
  <c r="H19" i="1"/>
  <c r="H18" i="1"/>
  <c r="H17" i="1"/>
  <c r="H16" i="1" s="1"/>
  <c r="K16" i="1"/>
  <c r="J16" i="1"/>
  <c r="I16" i="1"/>
  <c r="H15" i="1"/>
  <c r="H14" i="1" s="1"/>
  <c r="K14" i="1"/>
  <c r="K11" i="1" s="1"/>
  <c r="K10" i="1" s="1"/>
  <c r="J14" i="1"/>
  <c r="J11" i="1" s="1"/>
  <c r="J10" i="1" s="1"/>
  <c r="I14" i="1"/>
  <c r="I11" i="1" s="1"/>
  <c r="I10" i="1" s="1"/>
  <c r="H13" i="1"/>
  <c r="H12" i="1"/>
  <c r="H24" i="1" l="1"/>
  <c r="H33" i="1"/>
  <c r="H23" i="1"/>
  <c r="H11" i="1"/>
  <c r="H10" i="1" s="1"/>
  <c r="K36" i="1"/>
  <c r="H37" i="1"/>
  <c r="H21" i="1"/>
  <c r="H43" i="1"/>
  <c r="H30" i="1"/>
  <c r="H36" i="1"/>
  <c r="I36" i="1"/>
  <c r="J36" i="1"/>
  <c r="O37" i="1" l="1"/>
  <c r="N37" i="1"/>
  <c r="M37" i="1"/>
  <c r="O35" i="1"/>
  <c r="N35" i="1"/>
  <c r="M35" i="1"/>
  <c r="O33" i="1"/>
  <c r="N33" i="1"/>
  <c r="M33" i="1"/>
  <c r="O30" i="1"/>
  <c r="N30" i="1"/>
  <c r="L30" i="1" s="1"/>
  <c r="M30" i="1"/>
  <c r="O28" i="1"/>
  <c r="N28" i="1"/>
  <c r="M28" i="1"/>
  <c r="O22" i="1"/>
  <c r="N22" i="1"/>
  <c r="M22" i="1"/>
  <c r="O18" i="1"/>
  <c r="N18" i="1"/>
  <c r="M18" i="1"/>
  <c r="O14" i="1"/>
  <c r="N14" i="1"/>
  <c r="M14" i="1"/>
  <c r="L41" i="1"/>
  <c r="L40" i="1" s="1"/>
  <c r="L39" i="1"/>
  <c r="L38" i="1"/>
  <c r="P38" i="1" s="1"/>
  <c r="L36" i="1"/>
  <c r="L34" i="1"/>
  <c r="L33" i="1" s="1"/>
  <c r="L32" i="1"/>
  <c r="L31" i="1"/>
  <c r="L29" i="1"/>
  <c r="L27" i="1"/>
  <c r="L26" i="1"/>
  <c r="L24" i="1"/>
  <c r="P24" i="1" s="1"/>
  <c r="L23" i="1"/>
  <c r="L20" i="1"/>
  <c r="L19" i="1"/>
  <c r="L18" i="1" s="1"/>
  <c r="L17" i="1"/>
  <c r="L16" i="1"/>
  <c r="L15" i="1"/>
  <c r="L13" i="1"/>
  <c r="L12" i="1"/>
  <c r="L14" i="1" l="1"/>
  <c r="L35" i="1"/>
  <c r="P15" i="1"/>
  <c r="L28" i="1"/>
  <c r="P28" i="1" s="1"/>
  <c r="P14" i="1"/>
  <c r="P20" i="1"/>
  <c r="P16" i="1"/>
  <c r="L22" i="1"/>
  <c r="L21" i="1" s="1"/>
  <c r="P26" i="1"/>
  <c r="P32" i="1"/>
  <c r="P12" i="1"/>
  <c r="P17" i="1"/>
  <c r="P27" i="1"/>
  <c r="P33" i="1"/>
  <c r="P13" i="1"/>
  <c r="P18" i="1"/>
  <c r="P25" i="1"/>
  <c r="P29" i="1"/>
  <c r="P36" i="1"/>
  <c r="P31" i="1"/>
  <c r="P30" i="1"/>
  <c r="P41" i="1"/>
  <c r="P34" i="1"/>
  <c r="P19" i="1"/>
  <c r="O21" i="1"/>
  <c r="L37" i="1"/>
  <c r="P39" i="1"/>
  <c r="N21" i="1"/>
  <c r="M21" i="1"/>
  <c r="O11" i="1"/>
  <c r="M11" i="1"/>
  <c r="N11" i="1"/>
  <c r="L11" i="1"/>
  <c r="P35" i="1"/>
  <c r="N10" i="1" l="1"/>
  <c r="P21" i="1"/>
  <c r="P37" i="1"/>
  <c r="P22" i="1"/>
  <c r="O10" i="1"/>
  <c r="L10" i="1"/>
  <c r="P10" i="1" s="1"/>
  <c r="P11" i="1"/>
  <c r="M10" i="1"/>
  <c r="L45" i="1" l="1"/>
  <c r="P43" i="1"/>
  <c r="P44" i="1"/>
  <c r="L44" i="1"/>
  <c r="L43" i="1"/>
</calcChain>
</file>

<file path=xl/sharedStrings.xml><?xml version="1.0" encoding="utf-8"?>
<sst xmlns="http://schemas.openxmlformats.org/spreadsheetml/2006/main" count="201" uniqueCount="125">
  <si>
    <t>к  Решению «Об утверждении нормативного правового акта</t>
  </si>
  <si>
    <t>рублей</t>
  </si>
  <si>
    <t>№ п/п</t>
  </si>
  <si>
    <t>Целевая статья расходов</t>
  </si>
  <si>
    <t xml:space="preserve">Наименование </t>
  </si>
  <si>
    <t xml:space="preserve">Наименование главного распорядителя средств, получателя средств, </t>
  </si>
  <si>
    <t>Код главного распорядителя средств</t>
  </si>
  <si>
    <t>Раздел, под-раздел</t>
  </si>
  <si>
    <t>Вид расходов</t>
  </si>
  <si>
    <t>Годовой объем ассигнований</t>
  </si>
  <si>
    <t>в том числе</t>
  </si>
  <si>
    <t>Краевой бюджет</t>
  </si>
  <si>
    <t>Местный бюджет</t>
  </si>
  <si>
    <t>01000 00000</t>
  </si>
  <si>
    <t>1.1</t>
  </si>
  <si>
    <t>01100 00000</t>
  </si>
  <si>
    <t>1.1.1</t>
  </si>
  <si>
    <t>01101 00000</t>
  </si>
  <si>
    <t>Администрация Пионерского сельского поселения</t>
  </si>
  <si>
    <t>919</t>
  </si>
  <si>
    <t>0505</t>
  </si>
  <si>
    <t>200</t>
  </si>
  <si>
    <t>1.1.2</t>
  </si>
  <si>
    <t>01106 40030</t>
  </si>
  <si>
    <t>0502</t>
  </si>
  <si>
    <t>1.3</t>
  </si>
  <si>
    <t>01300 00000</t>
  </si>
  <si>
    <t>1.3.5</t>
  </si>
  <si>
    <t>01305 00000</t>
  </si>
  <si>
    <t>0503</t>
  </si>
  <si>
    <t>2.1</t>
  </si>
  <si>
    <t>0501</t>
  </si>
  <si>
    <t>400</t>
  </si>
  <si>
    <t>2.2</t>
  </si>
  <si>
    <t>4</t>
  </si>
  <si>
    <t>0605</t>
  </si>
  <si>
    <t>Итого по программам</t>
  </si>
  <si>
    <t>% исполнения</t>
  </si>
  <si>
    <t>"Об утверждении отчета "Об исполнении бюджета Пионерского сельского поселения на 2017 год"</t>
  </si>
  <si>
    <t xml:space="preserve">от  "   "                          2018 № </t>
  </si>
  <si>
    <t xml:space="preserve">Приложение № </t>
  </si>
  <si>
    <t>Федеральный бюджет</t>
  </si>
  <si>
    <t>1.1.3</t>
  </si>
  <si>
    <t>01103 00000</t>
  </si>
  <si>
    <t>1</t>
  </si>
  <si>
    <t xml:space="preserve">Подпрограмма 1  "Энергосбережение и повышение энергетической эффективности в Пионерском сельском поселении </t>
  </si>
  <si>
    <t>01102 12620</t>
  </si>
  <si>
    <t xml:space="preserve">Основные мероприятия 1.3 модернизация систем энерго, теплоснабжения на территории Пионерского сельского поселения                                                                                  </t>
  </si>
  <si>
    <t>01103 12810</t>
  </si>
  <si>
    <t>1.1.4</t>
  </si>
  <si>
    <t>01104 00000</t>
  </si>
  <si>
    <t>Основное мероприятие 1.4. "Проведение  мероприятий по установке коллективных (общедомовых) приборов учета  в многоквартирных домах в Пионерском сельском поселении, индивидуальных приборов учета для малоимущих граждан, узлов учета тепловой энергии  на источниках тепло-, водоснабжения на отпуск коммунальных ресурсов"</t>
  </si>
  <si>
    <t>01104 12620</t>
  </si>
  <si>
    <t>Установка  коллективных (общедомовых) приборов учета в МКД в Пионерском сельском поселении п. Крутобереговй у. Елизовское шоссе, д.6)ХВС- 150 т.р.; ГВС 150 т.р)</t>
  </si>
  <si>
    <t>1.1.6</t>
  </si>
  <si>
    <t>1.3.1</t>
  </si>
  <si>
    <t>01301 00000</t>
  </si>
  <si>
    <t>01301 12720</t>
  </si>
  <si>
    <t>02101 12620</t>
  </si>
  <si>
    <t>Основное мероприятие выполнение проектно-изыскательских работ по объекту: «Строительство  инженерной инфраструктуры (водоснабжение и водоотведение) 1-ой очереди Жилого района в Пионерском сельском поселении</t>
  </si>
  <si>
    <t>02202 40060, S0064</t>
  </si>
  <si>
    <t>3</t>
  </si>
  <si>
    <t>03000 00000</t>
  </si>
  <si>
    <t>3.1</t>
  </si>
  <si>
    <t>03101 40070 S0074</t>
  </si>
  <si>
    <t>Обеспечение мероприятий по переселению граждан из аварийного жилищного фонда  (3.1 Переселение граждан из аварийного жилищного фонда в Пионерском сельском поселении в соответствии с жилищным законодательством)</t>
  </si>
  <si>
    <t>04000 00000</t>
  </si>
  <si>
    <t>4.1.1</t>
  </si>
  <si>
    <t>04101 40070 S0073</t>
  </si>
  <si>
    <t>МУ КДЦ "Радуга"</t>
  </si>
  <si>
    <t>0801</t>
  </si>
  <si>
    <t>4.1.2</t>
  </si>
  <si>
    <t>04102 12620</t>
  </si>
  <si>
    <t>Основное мероприятие 1.2.  Разработка проектно-изыскательских работ по объекту: «Строительство водоснабжения в Пионерском сельском поселении по ул. Таежная"</t>
  </si>
  <si>
    <t>5</t>
  </si>
  <si>
    <t>05000 00000</t>
  </si>
  <si>
    <t>5.1</t>
  </si>
  <si>
    <t>05101 12720</t>
  </si>
  <si>
    <t>6</t>
  </si>
  <si>
    <t>06000 00000</t>
  </si>
  <si>
    <t>6.1</t>
  </si>
  <si>
    <t>7</t>
  </si>
  <si>
    <t>07000 00000</t>
  </si>
  <si>
    <t>7.1</t>
  </si>
  <si>
    <t>07101 12550</t>
  </si>
  <si>
    <t>0310</t>
  </si>
  <si>
    <t>7.2</t>
  </si>
  <si>
    <t>07102 12550</t>
  </si>
  <si>
    <t>8</t>
  </si>
  <si>
    <t>08000 00000</t>
  </si>
  <si>
    <t>Мероприятие Профилактика правонарушений в общественных местах и на улица</t>
  </si>
  <si>
    <t>0309</t>
  </si>
  <si>
    <t>8.2</t>
  </si>
  <si>
    <t>08102 12410</t>
  </si>
  <si>
    <t>Мероприятие Профилактические мероприятия в сфере противодействия терроризму и экстремизму</t>
  </si>
  <si>
    <t>Муниципальная программа «Формирование современной городской среды  на территории Пионерского сельского поселения»  на 2018-2022гг»;</t>
  </si>
  <si>
    <t xml:space="preserve">Подпрограмма 1 «Современная городская среда в Пионерском сельском  поселении» </t>
  </si>
  <si>
    <t xml:space="preserve">Основное мероприятие:  благоустройство дворовых территорий </t>
  </si>
  <si>
    <t>09200 00000</t>
  </si>
  <si>
    <t xml:space="preserve">Подпрограмма 2 «Благоустройство Пионерского сельского поселения» </t>
  </si>
  <si>
    <t>Исполнено за 2018 год</t>
  </si>
  <si>
    <t xml:space="preserve">06101 40060, S0063 </t>
  </si>
  <si>
    <t>Программа  "Энергоэффективность,  развитие энергетики и коммунального хозяйства, обеспечение жителей населенных пунктов  Пионерского сельского поселения  коммунальными услугами и услугами по благоустройству территорий  на 2019 год</t>
  </si>
  <si>
    <t xml:space="preserve">Программные мероприятия 1.1"Проведение мероприятий, направленных на ремонт ветхих и аварийных сетей"      </t>
  </si>
  <si>
    <t>Основное мероприятие 1.2. "Мероприятия, направленные  на проведение  работ по изготовлению технических планов и постановке на кадастровый учет объектов топливно-энергетическойго и жилищно-коммунального комплексов"</t>
  </si>
  <si>
    <t xml:space="preserve">Корректировка проектной и рабочей документации и строительство тепловой сети и автоматизированной котельной мощностью 12.9.Гкал/час  ( 15 МВт) на газовом топливе (аварийное дизельное топливо) для пос. Пионерский, ул Зеленая, Пионерского сельского поселения </t>
  </si>
  <si>
    <t>Программные мероприятия 1.5 "Проиобретение, установка резервных источников электроснабжения на объектах тепло-, водоснабжения и водоотведени"</t>
  </si>
  <si>
    <t>Муниципальная Программа  "Стимулирование жилищного строительства в Пионерском сельском поселении на 2019год"</t>
  </si>
  <si>
    <t>Муниципальная Программа «Адресная программа по переселению граждан из аварийного жилищного фонда в Пионерском сельском поселении» Подпрограмма Обеспечение граждан доступным и комфортным жильем"</t>
  </si>
  <si>
    <t xml:space="preserve">Муниципальная программа  "Устойчивое развитие сельской территории Пионерского сельского поселения на 2019 год" </t>
  </si>
  <si>
    <t>Программные мероприятия "Реконструкция внутренних инженерных сетей здания с заменой конструкции мягкой кровли и устройством вентилируемого фасада объекта капитального строительства:  МУ КДЦ   «Радуга» в п. Пионерский» по адресу: Камчатский край, Елизовский район,  п. Пионерский, ул. В.Бонивурад.2/1</t>
  </si>
  <si>
    <t>Муниципальная программа "Развитие транспортной системы  Пионерского сельского поселения в 2019 году" "Модернизация и развитие автомобильных дорог общего пользования местного значения в Пионерском сельском поселении в 2019 году"</t>
  </si>
  <si>
    <t>Программные мероприятия ("Строительство дорожной инфраструктуры  1-ой очереди микрорайона "Молодежный")</t>
  </si>
  <si>
    <t>Муниципальная программа "Проведение мероприятий по укреплению материально-технической базы краевых государственных и муниципальных учреждений культуры и учреждений дополнительного образования в сфере культуры"</t>
  </si>
  <si>
    <t>Решение вопросов местного значения поселения в рамках соответствующей государственной программы Камчатского края ""Развитие культуры Камчатского края", Подпрограммы "Развитие инфраструктуры в сфере культуры"(софинансирование за счет средств местного бюджета)</t>
  </si>
  <si>
    <t xml:space="preserve">Муниципальная программа  «Обеспечение пожарной безопасности на территории Пионерского сельского поселения на 2019 год»
</t>
  </si>
  <si>
    <t>Мероприятие : Обеспечение мер пожарной безопасности</t>
  </si>
  <si>
    <t>Мероприятие : Оказание содействия органам государственной власти субъектов Российской Федерации в информировании населения о мерах пожарной безопасности (изготовление и размещение (распространение) на территории Пионерского сельского поселения тематических информационных стендов, плакатов, баннеров, буклетов, листовок, видеофильмов, видеороликов; информирование в средствах массовой информации)</t>
  </si>
  <si>
    <t>Муниципальная программа ««Профилактика правонарушений, экстремизма и терроризма в Пионерском сельском поселении на 2019 год»</t>
  </si>
  <si>
    <t xml:space="preserve">«Основное мероприятие:  Благоустройство территорий общего пользования"           </t>
  </si>
  <si>
    <t>Основное мероприятие 2.3.  «Ремонт и реконструкция элементов архитектуры  ландшафта» Обустройство пешеходного перехода (мостик) через ручеёк по ул. от В.Бонивура,д 5 к домам по ул. В.Бонивура д.7,д.9,д.11</t>
  </si>
  <si>
    <t>Основные мероприятия 2.9.  Обустройство сквера "Аллея славы" в районе у.Н.Коляды п.Пионерский</t>
  </si>
  <si>
    <t>Муниципальная программа «Обращение с отходами производства потребления в Пионерском сельском поселении в 2019 году»</t>
  </si>
  <si>
    <t>Основное мероприятие «Возмещение причиненного вреда окружающей среде при размещении бесхозяйственных отходов, в том числе твердых коммунальных отходов»</t>
  </si>
  <si>
    <t>Распределение бюджетных ассигнований на реализацию муниципальных программ на 1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</si>
</sst>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11"/>
      <color theme="1"/>
      <name val="Calibri"/>
      <family val="2"/>
      <scheme val="minor"/>
    </font>
    <font>
      <sz val="12"/>
      <name val="Arial Cyr"/>
      <charset val="204"/>
    </font>
    <font>
      <i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i/>
      <sz val="18"/>
      <name val="Times New Roman"/>
      <family val="1"/>
      <charset val="204"/>
    </font>
    <font>
      <i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Arial Cyr"/>
      <charset val="204"/>
    </font>
    <font>
      <i/>
      <sz val="18"/>
      <color rgb="FFFF0000"/>
      <name val="Times New Roman"/>
      <family val="1"/>
      <charset val="204"/>
    </font>
    <font>
      <b/>
      <i/>
      <sz val="16"/>
      <color rgb="FF00B050"/>
      <name val="Times New Roman"/>
      <family val="1"/>
      <charset val="204"/>
    </font>
    <font>
      <i/>
      <sz val="16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0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5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6" fillId="0" borderId="0" xfId="0" applyFont="1" applyFill="1" applyAlignment="1"/>
    <xf numFmtId="0" fontId="3" fillId="0" borderId="0" xfId="0" applyFont="1" applyAlignment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" fillId="0" borderId="0" xfId="0" applyFont="1" applyFill="1" applyBorder="1"/>
    <xf numFmtId="0" fontId="9" fillId="0" borderId="0" xfId="0" applyFont="1" applyFill="1"/>
    <xf numFmtId="0" fontId="9" fillId="0" borderId="0" xfId="0" applyFont="1" applyFill="1" applyAlignment="1">
      <alignment horizontal="right"/>
    </xf>
    <xf numFmtId="49" fontId="11" fillId="0" borderId="2" xfId="0" applyNumberFormat="1" applyFont="1" applyFill="1" applyBorder="1" applyAlignment="1">
      <alignment horizontal="justify" wrapText="1"/>
    </xf>
    <xf numFmtId="0" fontId="13" fillId="0" borderId="2" xfId="0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horizontal="right" wrapText="1"/>
    </xf>
    <xf numFmtId="49" fontId="9" fillId="0" borderId="2" xfId="0" applyNumberFormat="1" applyFont="1" applyFill="1" applyBorder="1" applyAlignment="1">
      <alignment horizontal="justify" wrapText="1"/>
    </xf>
    <xf numFmtId="0" fontId="10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horizontal="justify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7" fillId="0" borderId="0" xfId="0" applyFont="1" applyFill="1" applyAlignment="1">
      <alignment horizontal="center"/>
    </xf>
    <xf numFmtId="0" fontId="4" fillId="0" borderId="0" xfId="0" applyFont="1" applyFill="1" applyAlignment="1"/>
    <xf numFmtId="49" fontId="6" fillId="0" borderId="2" xfId="0" applyNumberFormat="1" applyFont="1" applyFill="1" applyBorder="1" applyAlignment="1">
      <alignment horizontal="center" wrapText="1"/>
    </xf>
    <xf numFmtId="2" fontId="3" fillId="0" borderId="2" xfId="0" applyNumberFormat="1" applyFont="1" applyBorder="1" applyAlignment="1">
      <alignment wrapText="1"/>
    </xf>
    <xf numFmtId="2" fontId="3" fillId="0" borderId="4" xfId="1" applyNumberFormat="1" applyFont="1" applyFill="1" applyBorder="1" applyAlignment="1">
      <alignment horizontal="justify" wrapText="1"/>
    </xf>
    <xf numFmtId="49" fontId="16" fillId="0" borderId="2" xfId="0" applyNumberFormat="1" applyFont="1" applyFill="1" applyBorder="1" applyAlignment="1">
      <alignment horizontal="center" wrapText="1"/>
    </xf>
    <xf numFmtId="2" fontId="2" fillId="0" borderId="2" xfId="0" applyNumberFormat="1" applyFont="1" applyBorder="1" applyAlignment="1">
      <alignment wrapText="1"/>
    </xf>
    <xf numFmtId="0" fontId="6" fillId="0" borderId="2" xfId="0" applyFont="1" applyFill="1" applyBorder="1" applyAlignment="1">
      <alignment horizontal="center" wrapText="1"/>
    </xf>
    <xf numFmtId="49" fontId="6" fillId="0" borderId="5" xfId="0" applyNumberFormat="1" applyFont="1" applyFill="1" applyBorder="1" applyAlignment="1">
      <alignment horizontal="right" wrapText="1"/>
    </xf>
    <xf numFmtId="4" fontId="14" fillId="0" borderId="6" xfId="0" applyNumberFormat="1" applyFont="1" applyFill="1" applyBorder="1" applyAlignment="1">
      <alignment horizontal="right" wrapText="1"/>
    </xf>
    <xf numFmtId="4" fontId="14" fillId="0" borderId="2" xfId="0" applyNumberFormat="1" applyFont="1" applyFill="1" applyBorder="1" applyAlignment="1">
      <alignment horizontal="right"/>
    </xf>
    <xf numFmtId="0" fontId="16" fillId="0" borderId="2" xfId="0" applyFont="1" applyFill="1" applyBorder="1" applyAlignment="1">
      <alignment horizontal="center" wrapText="1"/>
    </xf>
    <xf numFmtId="49" fontId="16" fillId="0" borderId="5" xfId="0" applyNumberFormat="1" applyFont="1" applyFill="1" applyBorder="1" applyAlignment="1">
      <alignment horizontal="right" wrapText="1"/>
    </xf>
    <xf numFmtId="49" fontId="16" fillId="0" borderId="2" xfId="0" applyNumberFormat="1" applyFont="1" applyFill="1" applyBorder="1" applyAlignment="1">
      <alignment horizontal="right" wrapText="1"/>
    </xf>
    <xf numFmtId="4" fontId="18" fillId="0" borderId="6" xfId="0" applyNumberFormat="1" applyFont="1" applyFill="1" applyBorder="1" applyAlignment="1">
      <alignment horizontal="right" wrapText="1"/>
    </xf>
    <xf numFmtId="4" fontId="15" fillId="0" borderId="2" xfId="0" applyNumberFormat="1" applyFont="1" applyFill="1" applyBorder="1" applyAlignment="1">
      <alignment horizontal="right"/>
    </xf>
    <xf numFmtId="2" fontId="2" fillId="0" borderId="6" xfId="1" applyNumberFormat="1" applyFont="1" applyFill="1" applyBorder="1" applyAlignment="1">
      <alignment horizontal="left" wrapText="1"/>
    </xf>
    <xf numFmtId="0" fontId="3" fillId="0" borderId="2" xfId="0" applyFont="1" applyBorder="1" applyAlignment="1">
      <alignment wrapText="1"/>
    </xf>
    <xf numFmtId="2" fontId="3" fillId="0" borderId="6" xfId="1" applyNumberFormat="1" applyFont="1" applyFill="1" applyBorder="1" applyAlignment="1">
      <alignment horizontal="left" wrapText="1"/>
    </xf>
    <xf numFmtId="4" fontId="14" fillId="0" borderId="6" xfId="0" applyNumberFormat="1" applyFont="1" applyFill="1" applyBorder="1" applyAlignment="1">
      <alignment horizontal="right"/>
    </xf>
    <xf numFmtId="2" fontId="3" fillId="0" borderId="2" xfId="1" applyNumberFormat="1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right" wrapText="1"/>
    </xf>
    <xf numFmtId="164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4" fontId="15" fillId="0" borderId="2" xfId="0" applyNumberFormat="1" applyFont="1" applyFill="1" applyBorder="1"/>
    <xf numFmtId="164" fontId="15" fillId="0" borderId="2" xfId="0" applyNumberFormat="1" applyFont="1" applyFill="1" applyBorder="1"/>
    <xf numFmtId="4" fontId="14" fillId="0" borderId="2" xfId="0" applyNumberFormat="1" applyFont="1" applyFill="1" applyBorder="1" applyAlignment="1">
      <alignment horizontal="right" wrapText="1"/>
    </xf>
    <xf numFmtId="4" fontId="14" fillId="0" borderId="2" xfId="0" applyNumberFormat="1" applyFont="1" applyFill="1" applyBorder="1"/>
    <xf numFmtId="164" fontId="14" fillId="0" borderId="2" xfId="0" applyNumberFormat="1" applyFont="1" applyFill="1" applyBorder="1"/>
    <xf numFmtId="4" fontId="15" fillId="0" borderId="6" xfId="0" applyNumberFormat="1" applyFont="1" applyFill="1" applyBorder="1" applyAlignment="1">
      <alignment horizontal="right" wrapText="1"/>
    </xf>
    <xf numFmtId="49" fontId="3" fillId="0" borderId="6" xfId="0" applyNumberFormat="1" applyFont="1" applyFill="1" applyBorder="1" applyAlignment="1">
      <alignment horizontal="justify" wrapText="1"/>
    </xf>
    <xf numFmtId="49" fontId="3" fillId="0" borderId="3" xfId="1" applyNumberFormat="1" applyFont="1" applyFill="1" applyBorder="1" applyAlignment="1">
      <alignment horizontal="justify" wrapText="1"/>
    </xf>
    <xf numFmtId="0" fontId="6" fillId="0" borderId="3" xfId="0" applyFont="1" applyFill="1" applyBorder="1" applyAlignment="1">
      <alignment horizontal="center" wrapText="1"/>
    </xf>
    <xf numFmtId="49" fontId="6" fillId="0" borderId="7" xfId="0" applyNumberFormat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justify" wrapText="1"/>
    </xf>
    <xf numFmtId="0" fontId="6" fillId="2" borderId="2" xfId="0" applyFont="1" applyFill="1" applyBorder="1" applyAlignment="1">
      <alignment horizontal="center" wrapText="1"/>
    </xf>
    <xf numFmtId="49" fontId="6" fillId="2" borderId="5" xfId="0" applyNumberFormat="1" applyFont="1" applyFill="1" applyBorder="1" applyAlignment="1">
      <alignment horizontal="right" wrapText="1"/>
    </xf>
    <xf numFmtId="2" fontId="2" fillId="2" borderId="2" xfId="0" applyNumberFormat="1" applyFont="1" applyFill="1" applyBorder="1" applyAlignment="1">
      <alignment horizontal="justify" wrapText="1"/>
    </xf>
    <xf numFmtId="0" fontId="16" fillId="2" borderId="2" xfId="0" applyFont="1" applyFill="1" applyBorder="1" applyAlignment="1">
      <alignment horizontal="center" wrapText="1"/>
    </xf>
    <xf numFmtId="49" fontId="16" fillId="2" borderId="5" xfId="0" applyNumberFormat="1" applyFont="1" applyFill="1" applyBorder="1" applyAlignment="1">
      <alignment horizontal="right" wrapText="1"/>
    </xf>
    <xf numFmtId="49" fontId="19" fillId="0" borderId="2" xfId="0" applyNumberFormat="1" applyFont="1" applyFill="1" applyBorder="1" applyAlignment="1">
      <alignment horizontal="justify" wrapText="1"/>
    </xf>
    <xf numFmtId="49" fontId="3" fillId="0" borderId="2" xfId="0" applyNumberFormat="1" applyFont="1" applyFill="1" applyBorder="1" applyAlignment="1">
      <alignment horizontal="justify" wrapText="1"/>
    </xf>
    <xf numFmtId="49" fontId="20" fillId="0" borderId="2" xfId="0" applyNumberFormat="1" applyFont="1" applyFill="1" applyBorder="1" applyAlignment="1">
      <alignment horizontal="justify" wrapText="1"/>
    </xf>
    <xf numFmtId="2" fontId="2" fillId="0" borderId="2" xfId="1" applyNumberFormat="1" applyFont="1" applyFill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center"/>
    </xf>
    <xf numFmtId="4" fontId="15" fillId="0" borderId="6" xfId="0" applyNumberFormat="1" applyFont="1" applyFill="1" applyBorder="1" applyAlignment="1">
      <alignment horizontal="right"/>
    </xf>
    <xf numFmtId="49" fontId="6" fillId="0" borderId="3" xfId="0" applyNumberFormat="1" applyFont="1" applyFill="1" applyBorder="1" applyAlignment="1">
      <alignment horizontal="right" wrapText="1"/>
    </xf>
    <xf numFmtId="4" fontId="14" fillId="0" borderId="8" xfId="0" applyNumberFormat="1" applyFont="1" applyFill="1" applyBorder="1" applyAlignment="1">
      <alignment horizontal="right" wrapText="1"/>
    </xf>
    <xf numFmtId="4" fontId="14" fillId="0" borderId="3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right" wrapText="1"/>
    </xf>
    <xf numFmtId="4" fontId="14" fillId="2" borderId="6" xfId="0" applyNumberFormat="1" applyFont="1" applyFill="1" applyBorder="1" applyAlignment="1">
      <alignment horizontal="right" wrapText="1"/>
    </xf>
    <xf numFmtId="4" fontId="14" fillId="2" borderId="2" xfId="0" applyNumberFormat="1" applyFont="1" applyFill="1" applyBorder="1" applyAlignment="1">
      <alignment horizontal="right"/>
    </xf>
    <xf numFmtId="49" fontId="16" fillId="2" borderId="2" xfId="0" applyNumberFormat="1" applyFont="1" applyFill="1" applyBorder="1" applyAlignment="1">
      <alignment horizontal="right" wrapText="1"/>
    </xf>
    <xf numFmtId="4" fontId="15" fillId="2" borderId="6" xfId="0" applyNumberFormat="1" applyFont="1" applyFill="1" applyBorder="1" applyAlignment="1">
      <alignment horizontal="right" wrapText="1"/>
    </xf>
    <xf numFmtId="4" fontId="15" fillId="2" borderId="2" xfId="0" applyNumberFormat="1" applyFont="1" applyFill="1" applyBorder="1" applyAlignment="1">
      <alignment horizontal="right"/>
    </xf>
    <xf numFmtId="4" fontId="18" fillId="0" borderId="2" xfId="0" applyNumberFormat="1" applyFont="1" applyFill="1" applyBorder="1" applyAlignment="1">
      <alignment horizontal="right"/>
    </xf>
    <xf numFmtId="4" fontId="18" fillId="0" borderId="6" xfId="0" applyNumberFormat="1" applyFont="1" applyFill="1" applyBorder="1" applyAlignment="1">
      <alignment horizontal="right"/>
    </xf>
    <xf numFmtId="164" fontId="14" fillId="0" borderId="6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wrapText="1"/>
    </xf>
    <xf numFmtId="0" fontId="16" fillId="0" borderId="3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view="pageBreakPreview" topLeftCell="A25" zoomScale="50" zoomScaleNormal="60" zoomScaleSheetLayoutView="50" workbookViewId="0">
      <selection activeCell="U36" sqref="U36"/>
    </sheetView>
  </sheetViews>
  <sheetFormatPr defaultRowHeight="18" x14ac:dyDescent="0.25"/>
  <cols>
    <col min="1" max="1" width="7.7109375" style="1" customWidth="1"/>
    <col min="2" max="2" width="13.7109375" style="2" customWidth="1"/>
    <col min="3" max="3" width="105.5703125" style="1" customWidth="1"/>
    <col min="4" max="4" width="29.5703125" style="1" customWidth="1"/>
    <col min="5" max="5" width="7.140625" style="2" customWidth="1"/>
    <col min="6" max="6" width="9.42578125" style="2" customWidth="1"/>
    <col min="7" max="7" width="7.140625" style="2" customWidth="1"/>
    <col min="8" max="8" width="26.140625" style="1" customWidth="1"/>
    <col min="9" max="9" width="26.28515625" style="1" customWidth="1"/>
    <col min="10" max="10" width="22.140625" style="1" customWidth="1"/>
    <col min="11" max="11" width="23.140625" style="1" customWidth="1"/>
    <col min="12" max="13" width="20.85546875" style="1" customWidth="1"/>
    <col min="14" max="14" width="16.28515625" style="1" customWidth="1"/>
    <col min="15" max="15" width="21.140625" style="1" customWidth="1"/>
    <col min="16" max="16" width="11.42578125" style="21" customWidth="1"/>
    <col min="17" max="258" width="8.85546875" style="1"/>
    <col min="259" max="259" width="7.7109375" style="1" customWidth="1"/>
    <col min="260" max="260" width="13.7109375" style="1" customWidth="1"/>
    <col min="261" max="261" width="238" style="1" customWidth="1"/>
    <col min="262" max="262" width="44.5703125" style="1" customWidth="1"/>
    <col min="263" max="263" width="5.140625" style="1" customWidth="1"/>
    <col min="264" max="264" width="6.42578125" style="1" customWidth="1"/>
    <col min="265" max="265" width="5.140625" style="1" customWidth="1"/>
    <col min="266" max="266" width="26.140625" style="1" customWidth="1"/>
    <col min="267" max="267" width="26.28515625" style="1" customWidth="1"/>
    <col min="268" max="268" width="18.28515625" style="1" customWidth="1"/>
    <col min="269" max="269" width="8.85546875" style="1"/>
    <col min="270" max="270" width="12.28515625" style="1" customWidth="1"/>
    <col min="271" max="514" width="8.85546875" style="1"/>
    <col min="515" max="515" width="7.7109375" style="1" customWidth="1"/>
    <col min="516" max="516" width="13.7109375" style="1" customWidth="1"/>
    <col min="517" max="517" width="238" style="1" customWidth="1"/>
    <col min="518" max="518" width="44.5703125" style="1" customWidth="1"/>
    <col min="519" max="519" width="5.140625" style="1" customWidth="1"/>
    <col min="520" max="520" width="6.42578125" style="1" customWidth="1"/>
    <col min="521" max="521" width="5.140625" style="1" customWidth="1"/>
    <col min="522" max="522" width="26.140625" style="1" customWidth="1"/>
    <col min="523" max="523" width="26.28515625" style="1" customWidth="1"/>
    <col min="524" max="524" width="18.28515625" style="1" customWidth="1"/>
    <col min="525" max="525" width="8.85546875" style="1"/>
    <col min="526" max="526" width="12.28515625" style="1" customWidth="1"/>
    <col min="527" max="770" width="8.85546875" style="1"/>
    <col min="771" max="771" width="7.7109375" style="1" customWidth="1"/>
    <col min="772" max="772" width="13.7109375" style="1" customWidth="1"/>
    <col min="773" max="773" width="238" style="1" customWidth="1"/>
    <col min="774" max="774" width="44.5703125" style="1" customWidth="1"/>
    <col min="775" max="775" width="5.140625" style="1" customWidth="1"/>
    <col min="776" max="776" width="6.42578125" style="1" customWidth="1"/>
    <col min="777" max="777" width="5.140625" style="1" customWidth="1"/>
    <col min="778" max="778" width="26.140625" style="1" customWidth="1"/>
    <col min="779" max="779" width="26.28515625" style="1" customWidth="1"/>
    <col min="780" max="780" width="18.28515625" style="1" customWidth="1"/>
    <col min="781" max="781" width="8.85546875" style="1"/>
    <col min="782" max="782" width="12.28515625" style="1" customWidth="1"/>
    <col min="783" max="1026" width="8.85546875" style="1"/>
    <col min="1027" max="1027" width="7.7109375" style="1" customWidth="1"/>
    <col min="1028" max="1028" width="13.7109375" style="1" customWidth="1"/>
    <col min="1029" max="1029" width="238" style="1" customWidth="1"/>
    <col min="1030" max="1030" width="44.5703125" style="1" customWidth="1"/>
    <col min="1031" max="1031" width="5.140625" style="1" customWidth="1"/>
    <col min="1032" max="1032" width="6.42578125" style="1" customWidth="1"/>
    <col min="1033" max="1033" width="5.140625" style="1" customWidth="1"/>
    <col min="1034" max="1034" width="26.140625" style="1" customWidth="1"/>
    <col min="1035" max="1035" width="26.28515625" style="1" customWidth="1"/>
    <col min="1036" max="1036" width="18.28515625" style="1" customWidth="1"/>
    <col min="1037" max="1037" width="8.85546875" style="1"/>
    <col min="1038" max="1038" width="12.28515625" style="1" customWidth="1"/>
    <col min="1039" max="1282" width="8.85546875" style="1"/>
    <col min="1283" max="1283" width="7.7109375" style="1" customWidth="1"/>
    <col min="1284" max="1284" width="13.7109375" style="1" customWidth="1"/>
    <col min="1285" max="1285" width="238" style="1" customWidth="1"/>
    <col min="1286" max="1286" width="44.5703125" style="1" customWidth="1"/>
    <col min="1287" max="1287" width="5.140625" style="1" customWidth="1"/>
    <col min="1288" max="1288" width="6.42578125" style="1" customWidth="1"/>
    <col min="1289" max="1289" width="5.140625" style="1" customWidth="1"/>
    <col min="1290" max="1290" width="26.140625" style="1" customWidth="1"/>
    <col min="1291" max="1291" width="26.28515625" style="1" customWidth="1"/>
    <col min="1292" max="1292" width="18.28515625" style="1" customWidth="1"/>
    <col min="1293" max="1293" width="8.85546875" style="1"/>
    <col min="1294" max="1294" width="12.28515625" style="1" customWidth="1"/>
    <col min="1295" max="1538" width="8.85546875" style="1"/>
    <col min="1539" max="1539" width="7.7109375" style="1" customWidth="1"/>
    <col min="1540" max="1540" width="13.7109375" style="1" customWidth="1"/>
    <col min="1541" max="1541" width="238" style="1" customWidth="1"/>
    <col min="1542" max="1542" width="44.5703125" style="1" customWidth="1"/>
    <col min="1543" max="1543" width="5.140625" style="1" customWidth="1"/>
    <col min="1544" max="1544" width="6.42578125" style="1" customWidth="1"/>
    <col min="1545" max="1545" width="5.140625" style="1" customWidth="1"/>
    <col min="1546" max="1546" width="26.140625" style="1" customWidth="1"/>
    <col min="1547" max="1547" width="26.28515625" style="1" customWidth="1"/>
    <col min="1548" max="1548" width="18.28515625" style="1" customWidth="1"/>
    <col min="1549" max="1549" width="8.85546875" style="1"/>
    <col min="1550" max="1550" width="12.28515625" style="1" customWidth="1"/>
    <col min="1551" max="1794" width="8.85546875" style="1"/>
    <col min="1795" max="1795" width="7.7109375" style="1" customWidth="1"/>
    <col min="1796" max="1796" width="13.7109375" style="1" customWidth="1"/>
    <col min="1797" max="1797" width="238" style="1" customWidth="1"/>
    <col min="1798" max="1798" width="44.5703125" style="1" customWidth="1"/>
    <col min="1799" max="1799" width="5.140625" style="1" customWidth="1"/>
    <col min="1800" max="1800" width="6.42578125" style="1" customWidth="1"/>
    <col min="1801" max="1801" width="5.140625" style="1" customWidth="1"/>
    <col min="1802" max="1802" width="26.140625" style="1" customWidth="1"/>
    <col min="1803" max="1803" width="26.28515625" style="1" customWidth="1"/>
    <col min="1804" max="1804" width="18.28515625" style="1" customWidth="1"/>
    <col min="1805" max="1805" width="8.85546875" style="1"/>
    <col min="1806" max="1806" width="12.28515625" style="1" customWidth="1"/>
    <col min="1807" max="2050" width="8.85546875" style="1"/>
    <col min="2051" max="2051" width="7.7109375" style="1" customWidth="1"/>
    <col min="2052" max="2052" width="13.7109375" style="1" customWidth="1"/>
    <col min="2053" max="2053" width="238" style="1" customWidth="1"/>
    <col min="2054" max="2054" width="44.5703125" style="1" customWidth="1"/>
    <col min="2055" max="2055" width="5.140625" style="1" customWidth="1"/>
    <col min="2056" max="2056" width="6.42578125" style="1" customWidth="1"/>
    <col min="2057" max="2057" width="5.140625" style="1" customWidth="1"/>
    <col min="2058" max="2058" width="26.140625" style="1" customWidth="1"/>
    <col min="2059" max="2059" width="26.28515625" style="1" customWidth="1"/>
    <col min="2060" max="2060" width="18.28515625" style="1" customWidth="1"/>
    <col min="2061" max="2061" width="8.85546875" style="1"/>
    <col min="2062" max="2062" width="12.28515625" style="1" customWidth="1"/>
    <col min="2063" max="2306" width="8.85546875" style="1"/>
    <col min="2307" max="2307" width="7.7109375" style="1" customWidth="1"/>
    <col min="2308" max="2308" width="13.7109375" style="1" customWidth="1"/>
    <col min="2309" max="2309" width="238" style="1" customWidth="1"/>
    <col min="2310" max="2310" width="44.5703125" style="1" customWidth="1"/>
    <col min="2311" max="2311" width="5.140625" style="1" customWidth="1"/>
    <col min="2312" max="2312" width="6.42578125" style="1" customWidth="1"/>
    <col min="2313" max="2313" width="5.140625" style="1" customWidth="1"/>
    <col min="2314" max="2314" width="26.140625" style="1" customWidth="1"/>
    <col min="2315" max="2315" width="26.28515625" style="1" customWidth="1"/>
    <col min="2316" max="2316" width="18.28515625" style="1" customWidth="1"/>
    <col min="2317" max="2317" width="8.85546875" style="1"/>
    <col min="2318" max="2318" width="12.28515625" style="1" customWidth="1"/>
    <col min="2319" max="2562" width="8.85546875" style="1"/>
    <col min="2563" max="2563" width="7.7109375" style="1" customWidth="1"/>
    <col min="2564" max="2564" width="13.7109375" style="1" customWidth="1"/>
    <col min="2565" max="2565" width="238" style="1" customWidth="1"/>
    <col min="2566" max="2566" width="44.5703125" style="1" customWidth="1"/>
    <col min="2567" max="2567" width="5.140625" style="1" customWidth="1"/>
    <col min="2568" max="2568" width="6.42578125" style="1" customWidth="1"/>
    <col min="2569" max="2569" width="5.140625" style="1" customWidth="1"/>
    <col min="2570" max="2570" width="26.140625" style="1" customWidth="1"/>
    <col min="2571" max="2571" width="26.28515625" style="1" customWidth="1"/>
    <col min="2572" max="2572" width="18.28515625" style="1" customWidth="1"/>
    <col min="2573" max="2573" width="8.85546875" style="1"/>
    <col min="2574" max="2574" width="12.28515625" style="1" customWidth="1"/>
    <col min="2575" max="2818" width="8.85546875" style="1"/>
    <col min="2819" max="2819" width="7.7109375" style="1" customWidth="1"/>
    <col min="2820" max="2820" width="13.7109375" style="1" customWidth="1"/>
    <col min="2821" max="2821" width="238" style="1" customWidth="1"/>
    <col min="2822" max="2822" width="44.5703125" style="1" customWidth="1"/>
    <col min="2823" max="2823" width="5.140625" style="1" customWidth="1"/>
    <col min="2824" max="2824" width="6.42578125" style="1" customWidth="1"/>
    <col min="2825" max="2825" width="5.140625" style="1" customWidth="1"/>
    <col min="2826" max="2826" width="26.140625" style="1" customWidth="1"/>
    <col min="2827" max="2827" width="26.28515625" style="1" customWidth="1"/>
    <col min="2828" max="2828" width="18.28515625" style="1" customWidth="1"/>
    <col min="2829" max="2829" width="8.85546875" style="1"/>
    <col min="2830" max="2830" width="12.28515625" style="1" customWidth="1"/>
    <col min="2831" max="3074" width="8.85546875" style="1"/>
    <col min="3075" max="3075" width="7.7109375" style="1" customWidth="1"/>
    <col min="3076" max="3076" width="13.7109375" style="1" customWidth="1"/>
    <col min="3077" max="3077" width="238" style="1" customWidth="1"/>
    <col min="3078" max="3078" width="44.5703125" style="1" customWidth="1"/>
    <col min="3079" max="3079" width="5.140625" style="1" customWidth="1"/>
    <col min="3080" max="3080" width="6.42578125" style="1" customWidth="1"/>
    <col min="3081" max="3081" width="5.140625" style="1" customWidth="1"/>
    <col min="3082" max="3082" width="26.140625" style="1" customWidth="1"/>
    <col min="3083" max="3083" width="26.28515625" style="1" customWidth="1"/>
    <col min="3084" max="3084" width="18.28515625" style="1" customWidth="1"/>
    <col min="3085" max="3085" width="8.85546875" style="1"/>
    <col min="3086" max="3086" width="12.28515625" style="1" customWidth="1"/>
    <col min="3087" max="3330" width="8.85546875" style="1"/>
    <col min="3331" max="3331" width="7.7109375" style="1" customWidth="1"/>
    <col min="3332" max="3332" width="13.7109375" style="1" customWidth="1"/>
    <col min="3333" max="3333" width="238" style="1" customWidth="1"/>
    <col min="3334" max="3334" width="44.5703125" style="1" customWidth="1"/>
    <col min="3335" max="3335" width="5.140625" style="1" customWidth="1"/>
    <col min="3336" max="3336" width="6.42578125" style="1" customWidth="1"/>
    <col min="3337" max="3337" width="5.140625" style="1" customWidth="1"/>
    <col min="3338" max="3338" width="26.140625" style="1" customWidth="1"/>
    <col min="3339" max="3339" width="26.28515625" style="1" customWidth="1"/>
    <col min="3340" max="3340" width="18.28515625" style="1" customWidth="1"/>
    <col min="3341" max="3341" width="8.85546875" style="1"/>
    <col min="3342" max="3342" width="12.28515625" style="1" customWidth="1"/>
    <col min="3343" max="3586" width="8.85546875" style="1"/>
    <col min="3587" max="3587" width="7.7109375" style="1" customWidth="1"/>
    <col min="3588" max="3588" width="13.7109375" style="1" customWidth="1"/>
    <col min="3589" max="3589" width="238" style="1" customWidth="1"/>
    <col min="3590" max="3590" width="44.5703125" style="1" customWidth="1"/>
    <col min="3591" max="3591" width="5.140625" style="1" customWidth="1"/>
    <col min="3592" max="3592" width="6.42578125" style="1" customWidth="1"/>
    <col min="3593" max="3593" width="5.140625" style="1" customWidth="1"/>
    <col min="3594" max="3594" width="26.140625" style="1" customWidth="1"/>
    <col min="3595" max="3595" width="26.28515625" style="1" customWidth="1"/>
    <col min="3596" max="3596" width="18.28515625" style="1" customWidth="1"/>
    <col min="3597" max="3597" width="8.85546875" style="1"/>
    <col min="3598" max="3598" width="12.28515625" style="1" customWidth="1"/>
    <col min="3599" max="3842" width="8.85546875" style="1"/>
    <col min="3843" max="3843" width="7.7109375" style="1" customWidth="1"/>
    <col min="3844" max="3844" width="13.7109375" style="1" customWidth="1"/>
    <col min="3845" max="3845" width="238" style="1" customWidth="1"/>
    <col min="3846" max="3846" width="44.5703125" style="1" customWidth="1"/>
    <col min="3847" max="3847" width="5.140625" style="1" customWidth="1"/>
    <col min="3848" max="3848" width="6.42578125" style="1" customWidth="1"/>
    <col min="3849" max="3849" width="5.140625" style="1" customWidth="1"/>
    <col min="3850" max="3850" width="26.140625" style="1" customWidth="1"/>
    <col min="3851" max="3851" width="26.28515625" style="1" customWidth="1"/>
    <col min="3852" max="3852" width="18.28515625" style="1" customWidth="1"/>
    <col min="3853" max="3853" width="8.85546875" style="1"/>
    <col min="3854" max="3854" width="12.28515625" style="1" customWidth="1"/>
    <col min="3855" max="4098" width="8.85546875" style="1"/>
    <col min="4099" max="4099" width="7.7109375" style="1" customWidth="1"/>
    <col min="4100" max="4100" width="13.7109375" style="1" customWidth="1"/>
    <col min="4101" max="4101" width="238" style="1" customWidth="1"/>
    <col min="4102" max="4102" width="44.5703125" style="1" customWidth="1"/>
    <col min="4103" max="4103" width="5.140625" style="1" customWidth="1"/>
    <col min="4104" max="4104" width="6.42578125" style="1" customWidth="1"/>
    <col min="4105" max="4105" width="5.140625" style="1" customWidth="1"/>
    <col min="4106" max="4106" width="26.140625" style="1" customWidth="1"/>
    <col min="4107" max="4107" width="26.28515625" style="1" customWidth="1"/>
    <col min="4108" max="4108" width="18.28515625" style="1" customWidth="1"/>
    <col min="4109" max="4109" width="8.85546875" style="1"/>
    <col min="4110" max="4110" width="12.28515625" style="1" customWidth="1"/>
    <col min="4111" max="4354" width="8.85546875" style="1"/>
    <col min="4355" max="4355" width="7.7109375" style="1" customWidth="1"/>
    <col min="4356" max="4356" width="13.7109375" style="1" customWidth="1"/>
    <col min="4357" max="4357" width="238" style="1" customWidth="1"/>
    <col min="4358" max="4358" width="44.5703125" style="1" customWidth="1"/>
    <col min="4359" max="4359" width="5.140625" style="1" customWidth="1"/>
    <col min="4360" max="4360" width="6.42578125" style="1" customWidth="1"/>
    <col min="4361" max="4361" width="5.140625" style="1" customWidth="1"/>
    <col min="4362" max="4362" width="26.140625" style="1" customWidth="1"/>
    <col min="4363" max="4363" width="26.28515625" style="1" customWidth="1"/>
    <col min="4364" max="4364" width="18.28515625" style="1" customWidth="1"/>
    <col min="4365" max="4365" width="8.85546875" style="1"/>
    <col min="4366" max="4366" width="12.28515625" style="1" customWidth="1"/>
    <col min="4367" max="4610" width="8.85546875" style="1"/>
    <col min="4611" max="4611" width="7.7109375" style="1" customWidth="1"/>
    <col min="4612" max="4612" width="13.7109375" style="1" customWidth="1"/>
    <col min="4613" max="4613" width="238" style="1" customWidth="1"/>
    <col min="4614" max="4614" width="44.5703125" style="1" customWidth="1"/>
    <col min="4615" max="4615" width="5.140625" style="1" customWidth="1"/>
    <col min="4616" max="4616" width="6.42578125" style="1" customWidth="1"/>
    <col min="4617" max="4617" width="5.140625" style="1" customWidth="1"/>
    <col min="4618" max="4618" width="26.140625" style="1" customWidth="1"/>
    <col min="4619" max="4619" width="26.28515625" style="1" customWidth="1"/>
    <col min="4620" max="4620" width="18.28515625" style="1" customWidth="1"/>
    <col min="4621" max="4621" width="8.85546875" style="1"/>
    <col min="4622" max="4622" width="12.28515625" style="1" customWidth="1"/>
    <col min="4623" max="4866" width="8.85546875" style="1"/>
    <col min="4867" max="4867" width="7.7109375" style="1" customWidth="1"/>
    <col min="4868" max="4868" width="13.7109375" style="1" customWidth="1"/>
    <col min="4869" max="4869" width="238" style="1" customWidth="1"/>
    <col min="4870" max="4870" width="44.5703125" style="1" customWidth="1"/>
    <col min="4871" max="4871" width="5.140625" style="1" customWidth="1"/>
    <col min="4872" max="4872" width="6.42578125" style="1" customWidth="1"/>
    <col min="4873" max="4873" width="5.140625" style="1" customWidth="1"/>
    <col min="4874" max="4874" width="26.140625" style="1" customWidth="1"/>
    <col min="4875" max="4875" width="26.28515625" style="1" customWidth="1"/>
    <col min="4876" max="4876" width="18.28515625" style="1" customWidth="1"/>
    <col min="4877" max="4877" width="8.85546875" style="1"/>
    <col min="4878" max="4878" width="12.28515625" style="1" customWidth="1"/>
    <col min="4879" max="5122" width="8.85546875" style="1"/>
    <col min="5123" max="5123" width="7.7109375" style="1" customWidth="1"/>
    <col min="5124" max="5124" width="13.7109375" style="1" customWidth="1"/>
    <col min="5125" max="5125" width="238" style="1" customWidth="1"/>
    <col min="5126" max="5126" width="44.5703125" style="1" customWidth="1"/>
    <col min="5127" max="5127" width="5.140625" style="1" customWidth="1"/>
    <col min="5128" max="5128" width="6.42578125" style="1" customWidth="1"/>
    <col min="5129" max="5129" width="5.140625" style="1" customWidth="1"/>
    <col min="5130" max="5130" width="26.140625" style="1" customWidth="1"/>
    <col min="5131" max="5131" width="26.28515625" style="1" customWidth="1"/>
    <col min="5132" max="5132" width="18.28515625" style="1" customWidth="1"/>
    <col min="5133" max="5133" width="8.85546875" style="1"/>
    <col min="5134" max="5134" width="12.28515625" style="1" customWidth="1"/>
    <col min="5135" max="5378" width="8.85546875" style="1"/>
    <col min="5379" max="5379" width="7.7109375" style="1" customWidth="1"/>
    <col min="5380" max="5380" width="13.7109375" style="1" customWidth="1"/>
    <col min="5381" max="5381" width="238" style="1" customWidth="1"/>
    <col min="5382" max="5382" width="44.5703125" style="1" customWidth="1"/>
    <col min="5383" max="5383" width="5.140625" style="1" customWidth="1"/>
    <col min="5384" max="5384" width="6.42578125" style="1" customWidth="1"/>
    <col min="5385" max="5385" width="5.140625" style="1" customWidth="1"/>
    <col min="5386" max="5386" width="26.140625" style="1" customWidth="1"/>
    <col min="5387" max="5387" width="26.28515625" style="1" customWidth="1"/>
    <col min="5388" max="5388" width="18.28515625" style="1" customWidth="1"/>
    <col min="5389" max="5389" width="8.85546875" style="1"/>
    <col min="5390" max="5390" width="12.28515625" style="1" customWidth="1"/>
    <col min="5391" max="5634" width="8.85546875" style="1"/>
    <col min="5635" max="5635" width="7.7109375" style="1" customWidth="1"/>
    <col min="5636" max="5636" width="13.7109375" style="1" customWidth="1"/>
    <col min="5637" max="5637" width="238" style="1" customWidth="1"/>
    <col min="5638" max="5638" width="44.5703125" style="1" customWidth="1"/>
    <col min="5639" max="5639" width="5.140625" style="1" customWidth="1"/>
    <col min="5640" max="5640" width="6.42578125" style="1" customWidth="1"/>
    <col min="5641" max="5641" width="5.140625" style="1" customWidth="1"/>
    <col min="5642" max="5642" width="26.140625" style="1" customWidth="1"/>
    <col min="5643" max="5643" width="26.28515625" style="1" customWidth="1"/>
    <col min="5644" max="5644" width="18.28515625" style="1" customWidth="1"/>
    <col min="5645" max="5645" width="8.85546875" style="1"/>
    <col min="5646" max="5646" width="12.28515625" style="1" customWidth="1"/>
    <col min="5647" max="5890" width="8.85546875" style="1"/>
    <col min="5891" max="5891" width="7.7109375" style="1" customWidth="1"/>
    <col min="5892" max="5892" width="13.7109375" style="1" customWidth="1"/>
    <col min="5893" max="5893" width="238" style="1" customWidth="1"/>
    <col min="5894" max="5894" width="44.5703125" style="1" customWidth="1"/>
    <col min="5895" max="5895" width="5.140625" style="1" customWidth="1"/>
    <col min="5896" max="5896" width="6.42578125" style="1" customWidth="1"/>
    <col min="5897" max="5897" width="5.140625" style="1" customWidth="1"/>
    <col min="5898" max="5898" width="26.140625" style="1" customWidth="1"/>
    <col min="5899" max="5899" width="26.28515625" style="1" customWidth="1"/>
    <col min="5900" max="5900" width="18.28515625" style="1" customWidth="1"/>
    <col min="5901" max="5901" width="8.85546875" style="1"/>
    <col min="5902" max="5902" width="12.28515625" style="1" customWidth="1"/>
    <col min="5903" max="6146" width="8.85546875" style="1"/>
    <col min="6147" max="6147" width="7.7109375" style="1" customWidth="1"/>
    <col min="6148" max="6148" width="13.7109375" style="1" customWidth="1"/>
    <col min="6149" max="6149" width="238" style="1" customWidth="1"/>
    <col min="6150" max="6150" width="44.5703125" style="1" customWidth="1"/>
    <col min="6151" max="6151" width="5.140625" style="1" customWidth="1"/>
    <col min="6152" max="6152" width="6.42578125" style="1" customWidth="1"/>
    <col min="6153" max="6153" width="5.140625" style="1" customWidth="1"/>
    <col min="6154" max="6154" width="26.140625" style="1" customWidth="1"/>
    <col min="6155" max="6155" width="26.28515625" style="1" customWidth="1"/>
    <col min="6156" max="6156" width="18.28515625" style="1" customWidth="1"/>
    <col min="6157" max="6157" width="8.85546875" style="1"/>
    <col min="6158" max="6158" width="12.28515625" style="1" customWidth="1"/>
    <col min="6159" max="6402" width="8.85546875" style="1"/>
    <col min="6403" max="6403" width="7.7109375" style="1" customWidth="1"/>
    <col min="6404" max="6404" width="13.7109375" style="1" customWidth="1"/>
    <col min="6405" max="6405" width="238" style="1" customWidth="1"/>
    <col min="6406" max="6406" width="44.5703125" style="1" customWidth="1"/>
    <col min="6407" max="6407" width="5.140625" style="1" customWidth="1"/>
    <col min="6408" max="6408" width="6.42578125" style="1" customWidth="1"/>
    <col min="6409" max="6409" width="5.140625" style="1" customWidth="1"/>
    <col min="6410" max="6410" width="26.140625" style="1" customWidth="1"/>
    <col min="6411" max="6411" width="26.28515625" style="1" customWidth="1"/>
    <col min="6412" max="6412" width="18.28515625" style="1" customWidth="1"/>
    <col min="6413" max="6413" width="8.85546875" style="1"/>
    <col min="6414" max="6414" width="12.28515625" style="1" customWidth="1"/>
    <col min="6415" max="6658" width="8.85546875" style="1"/>
    <col min="6659" max="6659" width="7.7109375" style="1" customWidth="1"/>
    <col min="6660" max="6660" width="13.7109375" style="1" customWidth="1"/>
    <col min="6661" max="6661" width="238" style="1" customWidth="1"/>
    <col min="6662" max="6662" width="44.5703125" style="1" customWidth="1"/>
    <col min="6663" max="6663" width="5.140625" style="1" customWidth="1"/>
    <col min="6664" max="6664" width="6.42578125" style="1" customWidth="1"/>
    <col min="6665" max="6665" width="5.140625" style="1" customWidth="1"/>
    <col min="6666" max="6666" width="26.140625" style="1" customWidth="1"/>
    <col min="6667" max="6667" width="26.28515625" style="1" customWidth="1"/>
    <col min="6668" max="6668" width="18.28515625" style="1" customWidth="1"/>
    <col min="6669" max="6669" width="8.85546875" style="1"/>
    <col min="6670" max="6670" width="12.28515625" style="1" customWidth="1"/>
    <col min="6671" max="6914" width="8.85546875" style="1"/>
    <col min="6915" max="6915" width="7.7109375" style="1" customWidth="1"/>
    <col min="6916" max="6916" width="13.7109375" style="1" customWidth="1"/>
    <col min="6917" max="6917" width="238" style="1" customWidth="1"/>
    <col min="6918" max="6918" width="44.5703125" style="1" customWidth="1"/>
    <col min="6919" max="6919" width="5.140625" style="1" customWidth="1"/>
    <col min="6920" max="6920" width="6.42578125" style="1" customWidth="1"/>
    <col min="6921" max="6921" width="5.140625" style="1" customWidth="1"/>
    <col min="6922" max="6922" width="26.140625" style="1" customWidth="1"/>
    <col min="6923" max="6923" width="26.28515625" style="1" customWidth="1"/>
    <col min="6924" max="6924" width="18.28515625" style="1" customWidth="1"/>
    <col min="6925" max="6925" width="8.85546875" style="1"/>
    <col min="6926" max="6926" width="12.28515625" style="1" customWidth="1"/>
    <col min="6927" max="7170" width="8.85546875" style="1"/>
    <col min="7171" max="7171" width="7.7109375" style="1" customWidth="1"/>
    <col min="7172" max="7172" width="13.7109375" style="1" customWidth="1"/>
    <col min="7173" max="7173" width="238" style="1" customWidth="1"/>
    <col min="7174" max="7174" width="44.5703125" style="1" customWidth="1"/>
    <col min="7175" max="7175" width="5.140625" style="1" customWidth="1"/>
    <col min="7176" max="7176" width="6.42578125" style="1" customWidth="1"/>
    <col min="7177" max="7177" width="5.140625" style="1" customWidth="1"/>
    <col min="7178" max="7178" width="26.140625" style="1" customWidth="1"/>
    <col min="7179" max="7179" width="26.28515625" style="1" customWidth="1"/>
    <col min="7180" max="7180" width="18.28515625" style="1" customWidth="1"/>
    <col min="7181" max="7181" width="8.85546875" style="1"/>
    <col min="7182" max="7182" width="12.28515625" style="1" customWidth="1"/>
    <col min="7183" max="7426" width="8.85546875" style="1"/>
    <col min="7427" max="7427" width="7.7109375" style="1" customWidth="1"/>
    <col min="7428" max="7428" width="13.7109375" style="1" customWidth="1"/>
    <col min="7429" max="7429" width="238" style="1" customWidth="1"/>
    <col min="7430" max="7430" width="44.5703125" style="1" customWidth="1"/>
    <col min="7431" max="7431" width="5.140625" style="1" customWidth="1"/>
    <col min="7432" max="7432" width="6.42578125" style="1" customWidth="1"/>
    <col min="7433" max="7433" width="5.140625" style="1" customWidth="1"/>
    <col min="7434" max="7434" width="26.140625" style="1" customWidth="1"/>
    <col min="7435" max="7435" width="26.28515625" style="1" customWidth="1"/>
    <col min="7436" max="7436" width="18.28515625" style="1" customWidth="1"/>
    <col min="7437" max="7437" width="8.85546875" style="1"/>
    <col min="7438" max="7438" width="12.28515625" style="1" customWidth="1"/>
    <col min="7439" max="7682" width="8.85546875" style="1"/>
    <col min="7683" max="7683" width="7.7109375" style="1" customWidth="1"/>
    <col min="7684" max="7684" width="13.7109375" style="1" customWidth="1"/>
    <col min="7685" max="7685" width="238" style="1" customWidth="1"/>
    <col min="7686" max="7686" width="44.5703125" style="1" customWidth="1"/>
    <col min="7687" max="7687" width="5.140625" style="1" customWidth="1"/>
    <col min="7688" max="7688" width="6.42578125" style="1" customWidth="1"/>
    <col min="7689" max="7689" width="5.140625" style="1" customWidth="1"/>
    <col min="7690" max="7690" width="26.140625" style="1" customWidth="1"/>
    <col min="7691" max="7691" width="26.28515625" style="1" customWidth="1"/>
    <col min="7692" max="7692" width="18.28515625" style="1" customWidth="1"/>
    <col min="7693" max="7693" width="8.85546875" style="1"/>
    <col min="7694" max="7694" width="12.28515625" style="1" customWidth="1"/>
    <col min="7695" max="7938" width="8.85546875" style="1"/>
    <col min="7939" max="7939" width="7.7109375" style="1" customWidth="1"/>
    <col min="7940" max="7940" width="13.7109375" style="1" customWidth="1"/>
    <col min="7941" max="7941" width="238" style="1" customWidth="1"/>
    <col min="7942" max="7942" width="44.5703125" style="1" customWidth="1"/>
    <col min="7943" max="7943" width="5.140625" style="1" customWidth="1"/>
    <col min="7944" max="7944" width="6.42578125" style="1" customWidth="1"/>
    <col min="7945" max="7945" width="5.140625" style="1" customWidth="1"/>
    <col min="7946" max="7946" width="26.140625" style="1" customWidth="1"/>
    <col min="7947" max="7947" width="26.28515625" style="1" customWidth="1"/>
    <col min="7948" max="7948" width="18.28515625" style="1" customWidth="1"/>
    <col min="7949" max="7949" width="8.85546875" style="1"/>
    <col min="7950" max="7950" width="12.28515625" style="1" customWidth="1"/>
    <col min="7951" max="8194" width="8.85546875" style="1"/>
    <col min="8195" max="8195" width="7.7109375" style="1" customWidth="1"/>
    <col min="8196" max="8196" width="13.7109375" style="1" customWidth="1"/>
    <col min="8197" max="8197" width="238" style="1" customWidth="1"/>
    <col min="8198" max="8198" width="44.5703125" style="1" customWidth="1"/>
    <col min="8199" max="8199" width="5.140625" style="1" customWidth="1"/>
    <col min="8200" max="8200" width="6.42578125" style="1" customWidth="1"/>
    <col min="8201" max="8201" width="5.140625" style="1" customWidth="1"/>
    <col min="8202" max="8202" width="26.140625" style="1" customWidth="1"/>
    <col min="8203" max="8203" width="26.28515625" style="1" customWidth="1"/>
    <col min="8204" max="8204" width="18.28515625" style="1" customWidth="1"/>
    <col min="8205" max="8205" width="8.85546875" style="1"/>
    <col min="8206" max="8206" width="12.28515625" style="1" customWidth="1"/>
    <col min="8207" max="8450" width="8.85546875" style="1"/>
    <col min="8451" max="8451" width="7.7109375" style="1" customWidth="1"/>
    <col min="8452" max="8452" width="13.7109375" style="1" customWidth="1"/>
    <col min="8453" max="8453" width="238" style="1" customWidth="1"/>
    <col min="8454" max="8454" width="44.5703125" style="1" customWidth="1"/>
    <col min="8455" max="8455" width="5.140625" style="1" customWidth="1"/>
    <col min="8456" max="8456" width="6.42578125" style="1" customWidth="1"/>
    <col min="8457" max="8457" width="5.140625" style="1" customWidth="1"/>
    <col min="8458" max="8458" width="26.140625" style="1" customWidth="1"/>
    <col min="8459" max="8459" width="26.28515625" style="1" customWidth="1"/>
    <col min="8460" max="8460" width="18.28515625" style="1" customWidth="1"/>
    <col min="8461" max="8461" width="8.85546875" style="1"/>
    <col min="8462" max="8462" width="12.28515625" style="1" customWidth="1"/>
    <col min="8463" max="8706" width="8.85546875" style="1"/>
    <col min="8707" max="8707" width="7.7109375" style="1" customWidth="1"/>
    <col min="8708" max="8708" width="13.7109375" style="1" customWidth="1"/>
    <col min="8709" max="8709" width="238" style="1" customWidth="1"/>
    <col min="8710" max="8710" width="44.5703125" style="1" customWidth="1"/>
    <col min="8711" max="8711" width="5.140625" style="1" customWidth="1"/>
    <col min="8712" max="8712" width="6.42578125" style="1" customWidth="1"/>
    <col min="8713" max="8713" width="5.140625" style="1" customWidth="1"/>
    <col min="8714" max="8714" width="26.140625" style="1" customWidth="1"/>
    <col min="8715" max="8715" width="26.28515625" style="1" customWidth="1"/>
    <col min="8716" max="8716" width="18.28515625" style="1" customWidth="1"/>
    <col min="8717" max="8717" width="8.85546875" style="1"/>
    <col min="8718" max="8718" width="12.28515625" style="1" customWidth="1"/>
    <col min="8719" max="8962" width="8.85546875" style="1"/>
    <col min="8963" max="8963" width="7.7109375" style="1" customWidth="1"/>
    <col min="8964" max="8964" width="13.7109375" style="1" customWidth="1"/>
    <col min="8965" max="8965" width="238" style="1" customWidth="1"/>
    <col min="8966" max="8966" width="44.5703125" style="1" customWidth="1"/>
    <col min="8967" max="8967" width="5.140625" style="1" customWidth="1"/>
    <col min="8968" max="8968" width="6.42578125" style="1" customWidth="1"/>
    <col min="8969" max="8969" width="5.140625" style="1" customWidth="1"/>
    <col min="8970" max="8970" width="26.140625" style="1" customWidth="1"/>
    <col min="8971" max="8971" width="26.28515625" style="1" customWidth="1"/>
    <col min="8972" max="8972" width="18.28515625" style="1" customWidth="1"/>
    <col min="8973" max="8973" width="8.85546875" style="1"/>
    <col min="8974" max="8974" width="12.28515625" style="1" customWidth="1"/>
    <col min="8975" max="9218" width="8.85546875" style="1"/>
    <col min="9219" max="9219" width="7.7109375" style="1" customWidth="1"/>
    <col min="9220" max="9220" width="13.7109375" style="1" customWidth="1"/>
    <col min="9221" max="9221" width="238" style="1" customWidth="1"/>
    <col min="9222" max="9222" width="44.5703125" style="1" customWidth="1"/>
    <col min="9223" max="9223" width="5.140625" style="1" customWidth="1"/>
    <col min="9224" max="9224" width="6.42578125" style="1" customWidth="1"/>
    <col min="9225" max="9225" width="5.140625" style="1" customWidth="1"/>
    <col min="9226" max="9226" width="26.140625" style="1" customWidth="1"/>
    <col min="9227" max="9227" width="26.28515625" style="1" customWidth="1"/>
    <col min="9228" max="9228" width="18.28515625" style="1" customWidth="1"/>
    <col min="9229" max="9229" width="8.85546875" style="1"/>
    <col min="9230" max="9230" width="12.28515625" style="1" customWidth="1"/>
    <col min="9231" max="9474" width="8.85546875" style="1"/>
    <col min="9475" max="9475" width="7.7109375" style="1" customWidth="1"/>
    <col min="9476" max="9476" width="13.7109375" style="1" customWidth="1"/>
    <col min="9477" max="9477" width="238" style="1" customWidth="1"/>
    <col min="9478" max="9478" width="44.5703125" style="1" customWidth="1"/>
    <col min="9479" max="9479" width="5.140625" style="1" customWidth="1"/>
    <col min="9480" max="9480" width="6.42578125" style="1" customWidth="1"/>
    <col min="9481" max="9481" width="5.140625" style="1" customWidth="1"/>
    <col min="9482" max="9482" width="26.140625" style="1" customWidth="1"/>
    <col min="9483" max="9483" width="26.28515625" style="1" customWidth="1"/>
    <col min="9484" max="9484" width="18.28515625" style="1" customWidth="1"/>
    <col min="9485" max="9485" width="8.85546875" style="1"/>
    <col min="9486" max="9486" width="12.28515625" style="1" customWidth="1"/>
    <col min="9487" max="9730" width="8.85546875" style="1"/>
    <col min="9731" max="9731" width="7.7109375" style="1" customWidth="1"/>
    <col min="9732" max="9732" width="13.7109375" style="1" customWidth="1"/>
    <col min="9733" max="9733" width="238" style="1" customWidth="1"/>
    <col min="9734" max="9734" width="44.5703125" style="1" customWidth="1"/>
    <col min="9735" max="9735" width="5.140625" style="1" customWidth="1"/>
    <col min="9736" max="9736" width="6.42578125" style="1" customWidth="1"/>
    <col min="9737" max="9737" width="5.140625" style="1" customWidth="1"/>
    <col min="9738" max="9738" width="26.140625" style="1" customWidth="1"/>
    <col min="9739" max="9739" width="26.28515625" style="1" customWidth="1"/>
    <col min="9740" max="9740" width="18.28515625" style="1" customWidth="1"/>
    <col min="9741" max="9741" width="8.85546875" style="1"/>
    <col min="9742" max="9742" width="12.28515625" style="1" customWidth="1"/>
    <col min="9743" max="9986" width="8.85546875" style="1"/>
    <col min="9987" max="9987" width="7.7109375" style="1" customWidth="1"/>
    <col min="9988" max="9988" width="13.7109375" style="1" customWidth="1"/>
    <col min="9989" max="9989" width="238" style="1" customWidth="1"/>
    <col min="9990" max="9990" width="44.5703125" style="1" customWidth="1"/>
    <col min="9991" max="9991" width="5.140625" style="1" customWidth="1"/>
    <col min="9992" max="9992" width="6.42578125" style="1" customWidth="1"/>
    <col min="9993" max="9993" width="5.140625" style="1" customWidth="1"/>
    <col min="9994" max="9994" width="26.140625" style="1" customWidth="1"/>
    <col min="9995" max="9995" width="26.28515625" style="1" customWidth="1"/>
    <col min="9996" max="9996" width="18.28515625" style="1" customWidth="1"/>
    <col min="9997" max="9997" width="8.85546875" style="1"/>
    <col min="9998" max="9998" width="12.28515625" style="1" customWidth="1"/>
    <col min="9999" max="10242" width="8.85546875" style="1"/>
    <col min="10243" max="10243" width="7.7109375" style="1" customWidth="1"/>
    <col min="10244" max="10244" width="13.7109375" style="1" customWidth="1"/>
    <col min="10245" max="10245" width="238" style="1" customWidth="1"/>
    <col min="10246" max="10246" width="44.5703125" style="1" customWidth="1"/>
    <col min="10247" max="10247" width="5.140625" style="1" customWidth="1"/>
    <col min="10248" max="10248" width="6.42578125" style="1" customWidth="1"/>
    <col min="10249" max="10249" width="5.140625" style="1" customWidth="1"/>
    <col min="10250" max="10250" width="26.140625" style="1" customWidth="1"/>
    <col min="10251" max="10251" width="26.28515625" style="1" customWidth="1"/>
    <col min="10252" max="10252" width="18.28515625" style="1" customWidth="1"/>
    <col min="10253" max="10253" width="8.85546875" style="1"/>
    <col min="10254" max="10254" width="12.28515625" style="1" customWidth="1"/>
    <col min="10255" max="10498" width="8.85546875" style="1"/>
    <col min="10499" max="10499" width="7.7109375" style="1" customWidth="1"/>
    <col min="10500" max="10500" width="13.7109375" style="1" customWidth="1"/>
    <col min="10501" max="10501" width="238" style="1" customWidth="1"/>
    <col min="10502" max="10502" width="44.5703125" style="1" customWidth="1"/>
    <col min="10503" max="10503" width="5.140625" style="1" customWidth="1"/>
    <col min="10504" max="10504" width="6.42578125" style="1" customWidth="1"/>
    <col min="10505" max="10505" width="5.140625" style="1" customWidth="1"/>
    <col min="10506" max="10506" width="26.140625" style="1" customWidth="1"/>
    <col min="10507" max="10507" width="26.28515625" style="1" customWidth="1"/>
    <col min="10508" max="10508" width="18.28515625" style="1" customWidth="1"/>
    <col min="10509" max="10509" width="8.85546875" style="1"/>
    <col min="10510" max="10510" width="12.28515625" style="1" customWidth="1"/>
    <col min="10511" max="10754" width="8.85546875" style="1"/>
    <col min="10755" max="10755" width="7.7109375" style="1" customWidth="1"/>
    <col min="10756" max="10756" width="13.7109375" style="1" customWidth="1"/>
    <col min="10757" max="10757" width="238" style="1" customWidth="1"/>
    <col min="10758" max="10758" width="44.5703125" style="1" customWidth="1"/>
    <col min="10759" max="10759" width="5.140625" style="1" customWidth="1"/>
    <col min="10760" max="10760" width="6.42578125" style="1" customWidth="1"/>
    <col min="10761" max="10761" width="5.140625" style="1" customWidth="1"/>
    <col min="10762" max="10762" width="26.140625" style="1" customWidth="1"/>
    <col min="10763" max="10763" width="26.28515625" style="1" customWidth="1"/>
    <col min="10764" max="10764" width="18.28515625" style="1" customWidth="1"/>
    <col min="10765" max="10765" width="8.85546875" style="1"/>
    <col min="10766" max="10766" width="12.28515625" style="1" customWidth="1"/>
    <col min="10767" max="11010" width="8.85546875" style="1"/>
    <col min="11011" max="11011" width="7.7109375" style="1" customWidth="1"/>
    <col min="11012" max="11012" width="13.7109375" style="1" customWidth="1"/>
    <col min="11013" max="11013" width="238" style="1" customWidth="1"/>
    <col min="11014" max="11014" width="44.5703125" style="1" customWidth="1"/>
    <col min="11015" max="11015" width="5.140625" style="1" customWidth="1"/>
    <col min="11016" max="11016" width="6.42578125" style="1" customWidth="1"/>
    <col min="11017" max="11017" width="5.140625" style="1" customWidth="1"/>
    <col min="11018" max="11018" width="26.140625" style="1" customWidth="1"/>
    <col min="11019" max="11019" width="26.28515625" style="1" customWidth="1"/>
    <col min="11020" max="11020" width="18.28515625" style="1" customWidth="1"/>
    <col min="11021" max="11021" width="8.85546875" style="1"/>
    <col min="11022" max="11022" width="12.28515625" style="1" customWidth="1"/>
    <col min="11023" max="11266" width="8.85546875" style="1"/>
    <col min="11267" max="11267" width="7.7109375" style="1" customWidth="1"/>
    <col min="11268" max="11268" width="13.7109375" style="1" customWidth="1"/>
    <col min="11269" max="11269" width="238" style="1" customWidth="1"/>
    <col min="11270" max="11270" width="44.5703125" style="1" customWidth="1"/>
    <col min="11271" max="11271" width="5.140625" style="1" customWidth="1"/>
    <col min="11272" max="11272" width="6.42578125" style="1" customWidth="1"/>
    <col min="11273" max="11273" width="5.140625" style="1" customWidth="1"/>
    <col min="11274" max="11274" width="26.140625" style="1" customWidth="1"/>
    <col min="11275" max="11275" width="26.28515625" style="1" customWidth="1"/>
    <col min="11276" max="11276" width="18.28515625" style="1" customWidth="1"/>
    <col min="11277" max="11277" width="8.85546875" style="1"/>
    <col min="11278" max="11278" width="12.28515625" style="1" customWidth="1"/>
    <col min="11279" max="11522" width="8.85546875" style="1"/>
    <col min="11523" max="11523" width="7.7109375" style="1" customWidth="1"/>
    <col min="11524" max="11524" width="13.7109375" style="1" customWidth="1"/>
    <col min="11525" max="11525" width="238" style="1" customWidth="1"/>
    <col min="11526" max="11526" width="44.5703125" style="1" customWidth="1"/>
    <col min="11527" max="11527" width="5.140625" style="1" customWidth="1"/>
    <col min="11528" max="11528" width="6.42578125" style="1" customWidth="1"/>
    <col min="11529" max="11529" width="5.140625" style="1" customWidth="1"/>
    <col min="11530" max="11530" width="26.140625" style="1" customWidth="1"/>
    <col min="11531" max="11531" width="26.28515625" style="1" customWidth="1"/>
    <col min="11532" max="11532" width="18.28515625" style="1" customWidth="1"/>
    <col min="11533" max="11533" width="8.85546875" style="1"/>
    <col min="11534" max="11534" width="12.28515625" style="1" customWidth="1"/>
    <col min="11535" max="11778" width="8.85546875" style="1"/>
    <col min="11779" max="11779" width="7.7109375" style="1" customWidth="1"/>
    <col min="11780" max="11780" width="13.7109375" style="1" customWidth="1"/>
    <col min="11781" max="11781" width="238" style="1" customWidth="1"/>
    <col min="11782" max="11782" width="44.5703125" style="1" customWidth="1"/>
    <col min="11783" max="11783" width="5.140625" style="1" customWidth="1"/>
    <col min="11784" max="11784" width="6.42578125" style="1" customWidth="1"/>
    <col min="11785" max="11785" width="5.140625" style="1" customWidth="1"/>
    <col min="11786" max="11786" width="26.140625" style="1" customWidth="1"/>
    <col min="11787" max="11787" width="26.28515625" style="1" customWidth="1"/>
    <col min="11788" max="11788" width="18.28515625" style="1" customWidth="1"/>
    <col min="11789" max="11789" width="8.85546875" style="1"/>
    <col min="11790" max="11790" width="12.28515625" style="1" customWidth="1"/>
    <col min="11791" max="12034" width="8.85546875" style="1"/>
    <col min="12035" max="12035" width="7.7109375" style="1" customWidth="1"/>
    <col min="12036" max="12036" width="13.7109375" style="1" customWidth="1"/>
    <col min="12037" max="12037" width="238" style="1" customWidth="1"/>
    <col min="12038" max="12038" width="44.5703125" style="1" customWidth="1"/>
    <col min="12039" max="12039" width="5.140625" style="1" customWidth="1"/>
    <col min="12040" max="12040" width="6.42578125" style="1" customWidth="1"/>
    <col min="12041" max="12041" width="5.140625" style="1" customWidth="1"/>
    <col min="12042" max="12042" width="26.140625" style="1" customWidth="1"/>
    <col min="12043" max="12043" width="26.28515625" style="1" customWidth="1"/>
    <col min="12044" max="12044" width="18.28515625" style="1" customWidth="1"/>
    <col min="12045" max="12045" width="8.85546875" style="1"/>
    <col min="12046" max="12046" width="12.28515625" style="1" customWidth="1"/>
    <col min="12047" max="12290" width="8.85546875" style="1"/>
    <col min="12291" max="12291" width="7.7109375" style="1" customWidth="1"/>
    <col min="12292" max="12292" width="13.7109375" style="1" customWidth="1"/>
    <col min="12293" max="12293" width="238" style="1" customWidth="1"/>
    <col min="12294" max="12294" width="44.5703125" style="1" customWidth="1"/>
    <col min="12295" max="12295" width="5.140625" style="1" customWidth="1"/>
    <col min="12296" max="12296" width="6.42578125" style="1" customWidth="1"/>
    <col min="12297" max="12297" width="5.140625" style="1" customWidth="1"/>
    <col min="12298" max="12298" width="26.140625" style="1" customWidth="1"/>
    <col min="12299" max="12299" width="26.28515625" style="1" customWidth="1"/>
    <col min="12300" max="12300" width="18.28515625" style="1" customWidth="1"/>
    <col min="12301" max="12301" width="8.85546875" style="1"/>
    <col min="12302" max="12302" width="12.28515625" style="1" customWidth="1"/>
    <col min="12303" max="12546" width="8.85546875" style="1"/>
    <col min="12547" max="12547" width="7.7109375" style="1" customWidth="1"/>
    <col min="12548" max="12548" width="13.7109375" style="1" customWidth="1"/>
    <col min="12549" max="12549" width="238" style="1" customWidth="1"/>
    <col min="12550" max="12550" width="44.5703125" style="1" customWidth="1"/>
    <col min="12551" max="12551" width="5.140625" style="1" customWidth="1"/>
    <col min="12552" max="12552" width="6.42578125" style="1" customWidth="1"/>
    <col min="12553" max="12553" width="5.140625" style="1" customWidth="1"/>
    <col min="12554" max="12554" width="26.140625" style="1" customWidth="1"/>
    <col min="12555" max="12555" width="26.28515625" style="1" customWidth="1"/>
    <col min="12556" max="12556" width="18.28515625" style="1" customWidth="1"/>
    <col min="12557" max="12557" width="8.85546875" style="1"/>
    <col min="12558" max="12558" width="12.28515625" style="1" customWidth="1"/>
    <col min="12559" max="12802" width="8.85546875" style="1"/>
    <col min="12803" max="12803" width="7.7109375" style="1" customWidth="1"/>
    <col min="12804" max="12804" width="13.7109375" style="1" customWidth="1"/>
    <col min="12805" max="12805" width="238" style="1" customWidth="1"/>
    <col min="12806" max="12806" width="44.5703125" style="1" customWidth="1"/>
    <col min="12807" max="12807" width="5.140625" style="1" customWidth="1"/>
    <col min="12808" max="12808" width="6.42578125" style="1" customWidth="1"/>
    <col min="12809" max="12809" width="5.140625" style="1" customWidth="1"/>
    <col min="12810" max="12810" width="26.140625" style="1" customWidth="1"/>
    <col min="12811" max="12811" width="26.28515625" style="1" customWidth="1"/>
    <col min="12812" max="12812" width="18.28515625" style="1" customWidth="1"/>
    <col min="12813" max="12813" width="8.85546875" style="1"/>
    <col min="12814" max="12814" width="12.28515625" style="1" customWidth="1"/>
    <col min="12815" max="13058" width="8.85546875" style="1"/>
    <col min="13059" max="13059" width="7.7109375" style="1" customWidth="1"/>
    <col min="13060" max="13060" width="13.7109375" style="1" customWidth="1"/>
    <col min="13061" max="13061" width="238" style="1" customWidth="1"/>
    <col min="13062" max="13062" width="44.5703125" style="1" customWidth="1"/>
    <col min="13063" max="13063" width="5.140625" style="1" customWidth="1"/>
    <col min="13064" max="13064" width="6.42578125" style="1" customWidth="1"/>
    <col min="13065" max="13065" width="5.140625" style="1" customWidth="1"/>
    <col min="13066" max="13066" width="26.140625" style="1" customWidth="1"/>
    <col min="13067" max="13067" width="26.28515625" style="1" customWidth="1"/>
    <col min="13068" max="13068" width="18.28515625" style="1" customWidth="1"/>
    <col min="13069" max="13069" width="8.85546875" style="1"/>
    <col min="13070" max="13070" width="12.28515625" style="1" customWidth="1"/>
    <col min="13071" max="13314" width="8.85546875" style="1"/>
    <col min="13315" max="13315" width="7.7109375" style="1" customWidth="1"/>
    <col min="13316" max="13316" width="13.7109375" style="1" customWidth="1"/>
    <col min="13317" max="13317" width="238" style="1" customWidth="1"/>
    <col min="13318" max="13318" width="44.5703125" style="1" customWidth="1"/>
    <col min="13319" max="13319" width="5.140625" style="1" customWidth="1"/>
    <col min="13320" max="13320" width="6.42578125" style="1" customWidth="1"/>
    <col min="13321" max="13321" width="5.140625" style="1" customWidth="1"/>
    <col min="13322" max="13322" width="26.140625" style="1" customWidth="1"/>
    <col min="13323" max="13323" width="26.28515625" style="1" customWidth="1"/>
    <col min="13324" max="13324" width="18.28515625" style="1" customWidth="1"/>
    <col min="13325" max="13325" width="8.85546875" style="1"/>
    <col min="13326" max="13326" width="12.28515625" style="1" customWidth="1"/>
    <col min="13327" max="13570" width="8.85546875" style="1"/>
    <col min="13571" max="13571" width="7.7109375" style="1" customWidth="1"/>
    <col min="13572" max="13572" width="13.7109375" style="1" customWidth="1"/>
    <col min="13573" max="13573" width="238" style="1" customWidth="1"/>
    <col min="13574" max="13574" width="44.5703125" style="1" customWidth="1"/>
    <col min="13575" max="13575" width="5.140625" style="1" customWidth="1"/>
    <col min="13576" max="13576" width="6.42578125" style="1" customWidth="1"/>
    <col min="13577" max="13577" width="5.140625" style="1" customWidth="1"/>
    <col min="13578" max="13578" width="26.140625" style="1" customWidth="1"/>
    <col min="13579" max="13579" width="26.28515625" style="1" customWidth="1"/>
    <col min="13580" max="13580" width="18.28515625" style="1" customWidth="1"/>
    <col min="13581" max="13581" width="8.85546875" style="1"/>
    <col min="13582" max="13582" width="12.28515625" style="1" customWidth="1"/>
    <col min="13583" max="13826" width="8.85546875" style="1"/>
    <col min="13827" max="13827" width="7.7109375" style="1" customWidth="1"/>
    <col min="13828" max="13828" width="13.7109375" style="1" customWidth="1"/>
    <col min="13829" max="13829" width="238" style="1" customWidth="1"/>
    <col min="13830" max="13830" width="44.5703125" style="1" customWidth="1"/>
    <col min="13831" max="13831" width="5.140625" style="1" customWidth="1"/>
    <col min="13832" max="13832" width="6.42578125" style="1" customWidth="1"/>
    <col min="13833" max="13833" width="5.140625" style="1" customWidth="1"/>
    <col min="13834" max="13834" width="26.140625" style="1" customWidth="1"/>
    <col min="13835" max="13835" width="26.28515625" style="1" customWidth="1"/>
    <col min="13836" max="13836" width="18.28515625" style="1" customWidth="1"/>
    <col min="13837" max="13837" width="8.85546875" style="1"/>
    <col min="13838" max="13838" width="12.28515625" style="1" customWidth="1"/>
    <col min="13839" max="14082" width="8.85546875" style="1"/>
    <col min="14083" max="14083" width="7.7109375" style="1" customWidth="1"/>
    <col min="14084" max="14084" width="13.7109375" style="1" customWidth="1"/>
    <col min="14085" max="14085" width="238" style="1" customWidth="1"/>
    <col min="14086" max="14086" width="44.5703125" style="1" customWidth="1"/>
    <col min="14087" max="14087" width="5.140625" style="1" customWidth="1"/>
    <col min="14088" max="14088" width="6.42578125" style="1" customWidth="1"/>
    <col min="14089" max="14089" width="5.140625" style="1" customWidth="1"/>
    <col min="14090" max="14090" width="26.140625" style="1" customWidth="1"/>
    <col min="14091" max="14091" width="26.28515625" style="1" customWidth="1"/>
    <col min="14092" max="14092" width="18.28515625" style="1" customWidth="1"/>
    <col min="14093" max="14093" width="8.85546875" style="1"/>
    <col min="14094" max="14094" width="12.28515625" style="1" customWidth="1"/>
    <col min="14095" max="14338" width="8.85546875" style="1"/>
    <col min="14339" max="14339" width="7.7109375" style="1" customWidth="1"/>
    <col min="14340" max="14340" width="13.7109375" style="1" customWidth="1"/>
    <col min="14341" max="14341" width="238" style="1" customWidth="1"/>
    <col min="14342" max="14342" width="44.5703125" style="1" customWidth="1"/>
    <col min="14343" max="14343" width="5.140625" style="1" customWidth="1"/>
    <col min="14344" max="14344" width="6.42578125" style="1" customWidth="1"/>
    <col min="14345" max="14345" width="5.140625" style="1" customWidth="1"/>
    <col min="14346" max="14346" width="26.140625" style="1" customWidth="1"/>
    <col min="14347" max="14347" width="26.28515625" style="1" customWidth="1"/>
    <col min="14348" max="14348" width="18.28515625" style="1" customWidth="1"/>
    <col min="14349" max="14349" width="8.85546875" style="1"/>
    <col min="14350" max="14350" width="12.28515625" style="1" customWidth="1"/>
    <col min="14351" max="14594" width="8.85546875" style="1"/>
    <col min="14595" max="14595" width="7.7109375" style="1" customWidth="1"/>
    <col min="14596" max="14596" width="13.7109375" style="1" customWidth="1"/>
    <col min="14597" max="14597" width="238" style="1" customWidth="1"/>
    <col min="14598" max="14598" width="44.5703125" style="1" customWidth="1"/>
    <col min="14599" max="14599" width="5.140625" style="1" customWidth="1"/>
    <col min="14600" max="14600" width="6.42578125" style="1" customWidth="1"/>
    <col min="14601" max="14601" width="5.140625" style="1" customWidth="1"/>
    <col min="14602" max="14602" width="26.140625" style="1" customWidth="1"/>
    <col min="14603" max="14603" width="26.28515625" style="1" customWidth="1"/>
    <col min="14604" max="14604" width="18.28515625" style="1" customWidth="1"/>
    <col min="14605" max="14605" width="8.85546875" style="1"/>
    <col min="14606" max="14606" width="12.28515625" style="1" customWidth="1"/>
    <col min="14607" max="14850" width="8.85546875" style="1"/>
    <col min="14851" max="14851" width="7.7109375" style="1" customWidth="1"/>
    <col min="14852" max="14852" width="13.7109375" style="1" customWidth="1"/>
    <col min="14853" max="14853" width="238" style="1" customWidth="1"/>
    <col min="14854" max="14854" width="44.5703125" style="1" customWidth="1"/>
    <col min="14855" max="14855" width="5.140625" style="1" customWidth="1"/>
    <col min="14856" max="14856" width="6.42578125" style="1" customWidth="1"/>
    <col min="14857" max="14857" width="5.140625" style="1" customWidth="1"/>
    <col min="14858" max="14858" width="26.140625" style="1" customWidth="1"/>
    <col min="14859" max="14859" width="26.28515625" style="1" customWidth="1"/>
    <col min="14860" max="14860" width="18.28515625" style="1" customWidth="1"/>
    <col min="14861" max="14861" width="8.85546875" style="1"/>
    <col min="14862" max="14862" width="12.28515625" style="1" customWidth="1"/>
    <col min="14863" max="15106" width="8.85546875" style="1"/>
    <col min="15107" max="15107" width="7.7109375" style="1" customWidth="1"/>
    <col min="15108" max="15108" width="13.7109375" style="1" customWidth="1"/>
    <col min="15109" max="15109" width="238" style="1" customWidth="1"/>
    <col min="15110" max="15110" width="44.5703125" style="1" customWidth="1"/>
    <col min="15111" max="15111" width="5.140625" style="1" customWidth="1"/>
    <col min="15112" max="15112" width="6.42578125" style="1" customWidth="1"/>
    <col min="15113" max="15113" width="5.140625" style="1" customWidth="1"/>
    <col min="15114" max="15114" width="26.140625" style="1" customWidth="1"/>
    <col min="15115" max="15115" width="26.28515625" style="1" customWidth="1"/>
    <col min="15116" max="15116" width="18.28515625" style="1" customWidth="1"/>
    <col min="15117" max="15117" width="8.85546875" style="1"/>
    <col min="15118" max="15118" width="12.28515625" style="1" customWidth="1"/>
    <col min="15119" max="15362" width="8.85546875" style="1"/>
    <col min="15363" max="15363" width="7.7109375" style="1" customWidth="1"/>
    <col min="15364" max="15364" width="13.7109375" style="1" customWidth="1"/>
    <col min="15365" max="15365" width="238" style="1" customWidth="1"/>
    <col min="15366" max="15366" width="44.5703125" style="1" customWidth="1"/>
    <col min="15367" max="15367" width="5.140625" style="1" customWidth="1"/>
    <col min="15368" max="15368" width="6.42578125" style="1" customWidth="1"/>
    <col min="15369" max="15369" width="5.140625" style="1" customWidth="1"/>
    <col min="15370" max="15370" width="26.140625" style="1" customWidth="1"/>
    <col min="15371" max="15371" width="26.28515625" style="1" customWidth="1"/>
    <col min="15372" max="15372" width="18.28515625" style="1" customWidth="1"/>
    <col min="15373" max="15373" width="8.85546875" style="1"/>
    <col min="15374" max="15374" width="12.28515625" style="1" customWidth="1"/>
    <col min="15375" max="15618" width="8.85546875" style="1"/>
    <col min="15619" max="15619" width="7.7109375" style="1" customWidth="1"/>
    <col min="15620" max="15620" width="13.7109375" style="1" customWidth="1"/>
    <col min="15621" max="15621" width="238" style="1" customWidth="1"/>
    <col min="15622" max="15622" width="44.5703125" style="1" customWidth="1"/>
    <col min="15623" max="15623" width="5.140625" style="1" customWidth="1"/>
    <col min="15624" max="15624" width="6.42578125" style="1" customWidth="1"/>
    <col min="15625" max="15625" width="5.140625" style="1" customWidth="1"/>
    <col min="15626" max="15626" width="26.140625" style="1" customWidth="1"/>
    <col min="15627" max="15627" width="26.28515625" style="1" customWidth="1"/>
    <col min="15628" max="15628" width="18.28515625" style="1" customWidth="1"/>
    <col min="15629" max="15629" width="8.85546875" style="1"/>
    <col min="15630" max="15630" width="12.28515625" style="1" customWidth="1"/>
    <col min="15631" max="15874" width="8.85546875" style="1"/>
    <col min="15875" max="15875" width="7.7109375" style="1" customWidth="1"/>
    <col min="15876" max="15876" width="13.7109375" style="1" customWidth="1"/>
    <col min="15877" max="15877" width="238" style="1" customWidth="1"/>
    <col min="15878" max="15878" width="44.5703125" style="1" customWidth="1"/>
    <col min="15879" max="15879" width="5.140625" style="1" customWidth="1"/>
    <col min="15880" max="15880" width="6.42578125" style="1" customWidth="1"/>
    <col min="15881" max="15881" width="5.140625" style="1" customWidth="1"/>
    <col min="15882" max="15882" width="26.140625" style="1" customWidth="1"/>
    <col min="15883" max="15883" width="26.28515625" style="1" customWidth="1"/>
    <col min="15884" max="15884" width="18.28515625" style="1" customWidth="1"/>
    <col min="15885" max="15885" width="8.85546875" style="1"/>
    <col min="15886" max="15886" width="12.28515625" style="1" customWidth="1"/>
    <col min="15887" max="16130" width="8.85546875" style="1"/>
    <col min="16131" max="16131" width="7.7109375" style="1" customWidth="1"/>
    <col min="16132" max="16132" width="13.7109375" style="1" customWidth="1"/>
    <col min="16133" max="16133" width="238" style="1" customWidth="1"/>
    <col min="16134" max="16134" width="44.5703125" style="1" customWidth="1"/>
    <col min="16135" max="16135" width="5.140625" style="1" customWidth="1"/>
    <col min="16136" max="16136" width="6.42578125" style="1" customWidth="1"/>
    <col min="16137" max="16137" width="5.140625" style="1" customWidth="1"/>
    <col min="16138" max="16138" width="26.140625" style="1" customWidth="1"/>
    <col min="16139" max="16139" width="26.28515625" style="1" customWidth="1"/>
    <col min="16140" max="16140" width="18.28515625" style="1" customWidth="1"/>
    <col min="16141" max="16141" width="8.85546875" style="1"/>
    <col min="16142" max="16142" width="12.28515625" style="1" customWidth="1"/>
    <col min="16143" max="16384" width="8.85546875" style="1"/>
  </cols>
  <sheetData>
    <row r="1" spans="1:16" ht="20.25" x14ac:dyDescent="0.3">
      <c r="E1" s="3"/>
      <c r="G1" s="23"/>
      <c r="H1" s="23"/>
      <c r="I1" s="23"/>
      <c r="J1" s="23"/>
      <c r="N1" s="87" t="s">
        <v>40</v>
      </c>
      <c r="O1" s="87"/>
      <c r="P1" s="87"/>
    </row>
    <row r="2" spans="1:16" ht="20.25" x14ac:dyDescent="0.3">
      <c r="E2" s="4"/>
      <c r="G2" s="5"/>
      <c r="H2" s="5"/>
      <c r="I2" s="5"/>
      <c r="J2" s="90" t="s">
        <v>0</v>
      </c>
      <c r="K2" s="90"/>
      <c r="L2" s="90"/>
      <c r="M2" s="90"/>
      <c r="N2" s="90"/>
      <c r="O2" s="90"/>
      <c r="P2" s="90"/>
    </row>
    <row r="3" spans="1:16" ht="20.25" x14ac:dyDescent="0.3">
      <c r="E3" s="4"/>
      <c r="G3" s="5"/>
      <c r="H3" s="5"/>
      <c r="I3" s="5"/>
      <c r="J3" s="90" t="s">
        <v>38</v>
      </c>
      <c r="K3" s="90"/>
      <c r="L3" s="90"/>
      <c r="M3" s="90"/>
      <c r="N3" s="90"/>
      <c r="O3" s="90"/>
      <c r="P3" s="90"/>
    </row>
    <row r="4" spans="1:16" ht="21" x14ac:dyDescent="0.35">
      <c r="E4" s="6"/>
      <c r="G4" s="7"/>
      <c r="I4" s="7"/>
      <c r="J4" s="7"/>
      <c r="N4" s="88" t="s">
        <v>39</v>
      </c>
      <c r="O4" s="88"/>
      <c r="P4" s="88"/>
    </row>
    <row r="5" spans="1:16" x14ac:dyDescent="0.25">
      <c r="D5" s="8"/>
      <c r="E5" s="9"/>
      <c r="F5" s="9"/>
      <c r="G5" s="9"/>
      <c r="H5" s="8"/>
      <c r="I5" s="10"/>
      <c r="J5" s="10"/>
    </row>
    <row r="6" spans="1:16" ht="22.5" x14ac:dyDescent="0.2">
      <c r="A6" s="89" t="s">
        <v>124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</row>
    <row r="7" spans="1:16" ht="15.75" x14ac:dyDescent="0.25">
      <c r="A7" s="11"/>
      <c r="I7" s="10"/>
      <c r="P7" s="12" t="s">
        <v>1</v>
      </c>
    </row>
    <row r="8" spans="1:16" ht="18" customHeight="1" x14ac:dyDescent="0.3">
      <c r="A8" s="99" t="s">
        <v>2</v>
      </c>
      <c r="B8" s="99" t="s">
        <v>3</v>
      </c>
      <c r="C8" s="93" t="s">
        <v>4</v>
      </c>
      <c r="D8" s="47" t="s">
        <v>5</v>
      </c>
      <c r="E8" s="93" t="s">
        <v>6</v>
      </c>
      <c r="F8" s="93" t="s">
        <v>7</v>
      </c>
      <c r="G8" s="95" t="s">
        <v>8</v>
      </c>
      <c r="H8" s="97" t="s">
        <v>9</v>
      </c>
      <c r="I8" s="92" t="s">
        <v>10</v>
      </c>
      <c r="J8" s="92"/>
      <c r="K8" s="92"/>
      <c r="L8" s="91" t="s">
        <v>100</v>
      </c>
      <c r="M8" s="92" t="s">
        <v>10</v>
      </c>
      <c r="N8" s="92"/>
      <c r="O8" s="92"/>
      <c r="P8" s="85" t="s">
        <v>37</v>
      </c>
    </row>
    <row r="9" spans="1:16" ht="37.5" x14ac:dyDescent="0.2">
      <c r="A9" s="100"/>
      <c r="B9" s="100"/>
      <c r="C9" s="101"/>
      <c r="D9" s="48"/>
      <c r="E9" s="94"/>
      <c r="F9" s="94"/>
      <c r="G9" s="96"/>
      <c r="H9" s="98"/>
      <c r="I9" s="45" t="s">
        <v>41</v>
      </c>
      <c r="J9" s="46" t="s">
        <v>11</v>
      </c>
      <c r="K9" s="46" t="s">
        <v>12</v>
      </c>
      <c r="L9" s="91"/>
      <c r="M9" s="45" t="s">
        <v>41</v>
      </c>
      <c r="N9" s="46" t="s">
        <v>11</v>
      </c>
      <c r="O9" s="46" t="s">
        <v>12</v>
      </c>
      <c r="P9" s="86"/>
    </row>
    <row r="10" spans="1:16" ht="81.75" x14ac:dyDescent="0.35">
      <c r="A10" s="13" t="s">
        <v>44</v>
      </c>
      <c r="B10" s="24" t="s">
        <v>13</v>
      </c>
      <c r="C10" s="25" t="s">
        <v>102</v>
      </c>
      <c r="D10" s="17"/>
      <c r="E10" s="35"/>
      <c r="F10" s="35"/>
      <c r="G10" s="35"/>
      <c r="H10" s="31">
        <f>H11</f>
        <v>925691</v>
      </c>
      <c r="I10" s="31">
        <f>I11</f>
        <v>0</v>
      </c>
      <c r="J10" s="31">
        <f>J11</f>
        <v>222400</v>
      </c>
      <c r="K10" s="31">
        <f>K11</f>
        <v>703291</v>
      </c>
      <c r="L10" s="32">
        <f t="shared" ref="L10:O10" si="0">L11+L21</f>
        <v>0</v>
      </c>
      <c r="M10" s="32">
        <f t="shared" si="0"/>
        <v>0</v>
      </c>
      <c r="N10" s="52">
        <f t="shared" si="0"/>
        <v>0</v>
      </c>
      <c r="O10" s="52">
        <f t="shared" si="0"/>
        <v>0</v>
      </c>
      <c r="P10" s="53">
        <f>L10/H10%</f>
        <v>0</v>
      </c>
    </row>
    <row r="11" spans="1:16" ht="41.25" x14ac:dyDescent="0.35">
      <c r="A11" s="16" t="s">
        <v>14</v>
      </c>
      <c r="B11" s="24" t="s">
        <v>15</v>
      </c>
      <c r="C11" s="25" t="s">
        <v>45</v>
      </c>
      <c r="D11" s="17"/>
      <c r="E11" s="15" t="s">
        <v>19</v>
      </c>
      <c r="F11" s="35"/>
      <c r="G11" s="35"/>
      <c r="H11" s="31">
        <f>H12+H13+H14+H16+H18</f>
        <v>925691</v>
      </c>
      <c r="I11" s="31">
        <f>I12+I13+I14+I16+I18</f>
        <v>0</v>
      </c>
      <c r="J11" s="31">
        <f>J12+J13+J14+J16+J18</f>
        <v>222400</v>
      </c>
      <c r="K11" s="31">
        <f>K12+K13+K14+K16+K18</f>
        <v>703291</v>
      </c>
      <c r="L11" s="51">
        <f t="shared" ref="L11:O11" si="1">L12+L13+L14+L18+L20</f>
        <v>0</v>
      </c>
      <c r="M11" s="51">
        <f t="shared" si="1"/>
        <v>0</v>
      </c>
      <c r="N11" s="52">
        <f t="shared" si="1"/>
        <v>0</v>
      </c>
      <c r="O11" s="52">
        <f t="shared" si="1"/>
        <v>0</v>
      </c>
      <c r="P11" s="53">
        <f t="shared" ref="P11:P42" si="2">L11/H11%</f>
        <v>0</v>
      </c>
    </row>
    <row r="12" spans="1:16" ht="57" x14ac:dyDescent="0.35">
      <c r="A12" s="16" t="s">
        <v>16</v>
      </c>
      <c r="B12" s="24" t="s">
        <v>17</v>
      </c>
      <c r="C12" s="26" t="s">
        <v>103</v>
      </c>
      <c r="D12" s="14" t="s">
        <v>18</v>
      </c>
      <c r="E12" s="30" t="s">
        <v>19</v>
      </c>
      <c r="F12" s="15" t="s">
        <v>20</v>
      </c>
      <c r="G12" s="15"/>
      <c r="H12" s="31">
        <f>SUM(I12:K12)</f>
        <v>226940</v>
      </c>
      <c r="I12" s="31">
        <v>0</v>
      </c>
      <c r="J12" s="31">
        <v>222400</v>
      </c>
      <c r="K12" s="31">
        <v>4540</v>
      </c>
      <c r="L12" s="51">
        <f>SUM(M12:O12)</f>
        <v>0</v>
      </c>
      <c r="M12" s="51">
        <v>0</v>
      </c>
      <c r="N12" s="51">
        <v>0</v>
      </c>
      <c r="O12" s="51">
        <v>0</v>
      </c>
      <c r="P12" s="53">
        <f t="shared" si="2"/>
        <v>0</v>
      </c>
    </row>
    <row r="13" spans="1:16" ht="81.75" x14ac:dyDescent="0.35">
      <c r="A13" s="16" t="s">
        <v>22</v>
      </c>
      <c r="B13" s="24" t="s">
        <v>46</v>
      </c>
      <c r="C13" s="55" t="s">
        <v>104</v>
      </c>
      <c r="D13" s="14" t="s">
        <v>18</v>
      </c>
      <c r="E13" s="30" t="s">
        <v>19</v>
      </c>
      <c r="F13" s="15" t="s">
        <v>20</v>
      </c>
      <c r="G13" s="15"/>
      <c r="H13" s="31">
        <f>SUM(I13:K13)</f>
        <v>28000</v>
      </c>
      <c r="I13" s="31">
        <v>0</v>
      </c>
      <c r="J13" s="32">
        <v>0</v>
      </c>
      <c r="K13" s="32">
        <v>28000</v>
      </c>
      <c r="L13" s="51">
        <f>SUM(M13:O13)</f>
        <v>0</v>
      </c>
      <c r="M13" s="51">
        <v>0</v>
      </c>
      <c r="N13" s="51">
        <v>0</v>
      </c>
      <c r="O13" s="51">
        <v>0</v>
      </c>
      <c r="P13" s="53">
        <f t="shared" si="2"/>
        <v>0</v>
      </c>
    </row>
    <row r="14" spans="1:16" ht="41.25" x14ac:dyDescent="0.35">
      <c r="A14" s="16" t="s">
        <v>42</v>
      </c>
      <c r="B14" s="27" t="s">
        <v>43</v>
      </c>
      <c r="C14" s="25" t="s">
        <v>47</v>
      </c>
      <c r="D14" s="17"/>
      <c r="E14" s="34"/>
      <c r="F14" s="35"/>
      <c r="G14" s="35"/>
      <c r="H14" s="41">
        <f>SUM(H15:H15)</f>
        <v>620751</v>
      </c>
      <c r="I14" s="41">
        <f>SUM(I15:I15)</f>
        <v>0</v>
      </c>
      <c r="J14" s="41">
        <f>SUM(J15:J15)</f>
        <v>0</v>
      </c>
      <c r="K14" s="41">
        <f>SUM(K15:K15)</f>
        <v>620751</v>
      </c>
      <c r="L14" s="32">
        <f t="shared" ref="L14:O14" si="3">SUM(L15:L17)</f>
        <v>0</v>
      </c>
      <c r="M14" s="32">
        <f t="shared" si="3"/>
        <v>0</v>
      </c>
      <c r="N14" s="52">
        <f t="shared" si="3"/>
        <v>0</v>
      </c>
      <c r="O14" s="52">
        <f t="shared" si="3"/>
        <v>0</v>
      </c>
      <c r="P14" s="53">
        <f t="shared" si="2"/>
        <v>0</v>
      </c>
    </row>
    <row r="15" spans="1:16" ht="81.75" x14ac:dyDescent="0.35">
      <c r="A15" s="16"/>
      <c r="B15" s="27" t="s">
        <v>48</v>
      </c>
      <c r="C15" s="28" t="s">
        <v>105</v>
      </c>
      <c r="D15" s="17" t="s">
        <v>18</v>
      </c>
      <c r="E15" s="34" t="s">
        <v>19</v>
      </c>
      <c r="F15" s="35" t="s">
        <v>24</v>
      </c>
      <c r="G15" s="35" t="s">
        <v>21</v>
      </c>
      <c r="H15" s="54">
        <f>SUM(I15:K15)</f>
        <v>620751</v>
      </c>
      <c r="I15" s="54">
        <v>0</v>
      </c>
      <c r="J15" s="72">
        <v>0</v>
      </c>
      <c r="K15" s="72">
        <v>620751</v>
      </c>
      <c r="L15" s="37">
        <f>SUM(M15:O15)</f>
        <v>0</v>
      </c>
      <c r="M15" s="37">
        <v>0</v>
      </c>
      <c r="N15" s="49">
        <v>0</v>
      </c>
      <c r="O15" s="49">
        <v>0</v>
      </c>
      <c r="P15" s="50">
        <f t="shared" si="2"/>
        <v>0</v>
      </c>
    </row>
    <row r="16" spans="1:16" ht="102" x14ac:dyDescent="0.35">
      <c r="A16" s="16"/>
      <c r="B16" s="27" t="s">
        <v>48</v>
      </c>
      <c r="C16" s="25" t="s">
        <v>51</v>
      </c>
      <c r="D16" s="17"/>
      <c r="E16" s="34"/>
      <c r="F16" s="35"/>
      <c r="G16" s="35"/>
      <c r="H16" s="41">
        <f>H17</f>
        <v>10000</v>
      </c>
      <c r="I16" s="41">
        <f>I17</f>
        <v>0</v>
      </c>
      <c r="J16" s="41">
        <f>J17</f>
        <v>0</v>
      </c>
      <c r="K16" s="41">
        <f>K17</f>
        <v>10000</v>
      </c>
      <c r="L16" s="37">
        <f>SUM(M16:O16)</f>
        <v>0</v>
      </c>
      <c r="M16" s="37">
        <v>0</v>
      </c>
      <c r="N16" s="49">
        <v>0</v>
      </c>
      <c r="O16" s="49">
        <v>0</v>
      </c>
      <c r="P16" s="50">
        <f t="shared" si="2"/>
        <v>0</v>
      </c>
    </row>
    <row r="17" spans="1:16" ht="61.5" x14ac:dyDescent="0.35">
      <c r="A17" s="16"/>
      <c r="B17" s="27" t="s">
        <v>48</v>
      </c>
      <c r="C17" s="28" t="s">
        <v>53</v>
      </c>
      <c r="D17" s="17" t="s">
        <v>18</v>
      </c>
      <c r="E17" s="34" t="s">
        <v>19</v>
      </c>
      <c r="F17" s="35" t="s">
        <v>20</v>
      </c>
      <c r="G17" s="35" t="s">
        <v>21</v>
      </c>
      <c r="H17" s="54">
        <f>SUM(I17:K17)</f>
        <v>10000</v>
      </c>
      <c r="I17" s="54">
        <v>0</v>
      </c>
      <c r="J17" s="72">
        <v>0</v>
      </c>
      <c r="K17" s="72">
        <v>10000</v>
      </c>
      <c r="L17" s="37">
        <f>SUM(M17:O17)</f>
        <v>0</v>
      </c>
      <c r="M17" s="37">
        <v>0</v>
      </c>
      <c r="N17" s="49">
        <v>0</v>
      </c>
      <c r="O17" s="49">
        <v>0</v>
      </c>
      <c r="P17" s="50">
        <f t="shared" si="2"/>
        <v>0</v>
      </c>
    </row>
    <row r="18" spans="1:16" ht="61.5" x14ac:dyDescent="0.35">
      <c r="A18" s="16" t="s">
        <v>49</v>
      </c>
      <c r="B18" s="24" t="s">
        <v>50</v>
      </c>
      <c r="C18" s="25" t="s">
        <v>106</v>
      </c>
      <c r="D18" s="14" t="s">
        <v>18</v>
      </c>
      <c r="E18" s="30" t="s">
        <v>19</v>
      </c>
      <c r="F18" s="15" t="s">
        <v>20</v>
      </c>
      <c r="G18" s="15" t="s">
        <v>21</v>
      </c>
      <c r="H18" s="31">
        <f>SUM(I18:K18)</f>
        <v>40000</v>
      </c>
      <c r="I18" s="31">
        <v>0</v>
      </c>
      <c r="J18" s="41">
        <v>0</v>
      </c>
      <c r="K18" s="41">
        <v>40000</v>
      </c>
      <c r="L18" s="32">
        <f t="shared" ref="L18:O18" si="4">L19</f>
        <v>0</v>
      </c>
      <c r="M18" s="32">
        <f t="shared" si="4"/>
        <v>0</v>
      </c>
      <c r="N18" s="52">
        <f t="shared" si="4"/>
        <v>0</v>
      </c>
      <c r="O18" s="52">
        <f t="shared" si="4"/>
        <v>0</v>
      </c>
      <c r="P18" s="53">
        <f t="shared" si="2"/>
        <v>0</v>
      </c>
    </row>
    <row r="19" spans="1:16" ht="41.25" x14ac:dyDescent="0.35">
      <c r="A19" s="16"/>
      <c r="B19" s="27" t="s">
        <v>52</v>
      </c>
      <c r="C19" s="25" t="s">
        <v>107</v>
      </c>
      <c r="D19" s="14"/>
      <c r="E19" s="15"/>
      <c r="F19" s="15"/>
      <c r="G19" s="15"/>
      <c r="H19" s="41">
        <f>H20</f>
        <v>325580</v>
      </c>
      <c r="I19" s="41">
        <f>I20</f>
        <v>0</v>
      </c>
      <c r="J19" s="41">
        <f>J20</f>
        <v>0</v>
      </c>
      <c r="K19" s="41">
        <f>K20</f>
        <v>325580</v>
      </c>
      <c r="L19" s="37">
        <f>SUM(M19:O19)</f>
        <v>0</v>
      </c>
      <c r="M19" s="37">
        <v>0</v>
      </c>
      <c r="N19" s="49">
        <v>0</v>
      </c>
      <c r="O19" s="49">
        <v>0</v>
      </c>
      <c r="P19" s="50">
        <f t="shared" si="2"/>
        <v>0</v>
      </c>
    </row>
    <row r="20" spans="1:16" ht="81.75" x14ac:dyDescent="0.35">
      <c r="A20" s="16" t="s">
        <v>54</v>
      </c>
      <c r="B20" s="24" t="s">
        <v>23</v>
      </c>
      <c r="C20" s="28" t="s">
        <v>59</v>
      </c>
      <c r="D20" s="17" t="s">
        <v>18</v>
      </c>
      <c r="E20" s="35" t="s">
        <v>19</v>
      </c>
      <c r="F20" s="35" t="s">
        <v>20</v>
      </c>
      <c r="G20" s="35" t="s">
        <v>21</v>
      </c>
      <c r="H20" s="54">
        <f>SUM(I20:K20)</f>
        <v>325580</v>
      </c>
      <c r="I20" s="54">
        <v>0</v>
      </c>
      <c r="J20" s="72">
        <v>0</v>
      </c>
      <c r="K20" s="72">
        <v>325580</v>
      </c>
      <c r="L20" s="51">
        <f>SUM(M20:O20)</f>
        <v>0</v>
      </c>
      <c r="M20" s="51">
        <v>0</v>
      </c>
      <c r="N20" s="52">
        <v>0</v>
      </c>
      <c r="O20" s="52">
        <v>0</v>
      </c>
      <c r="P20" s="53">
        <f t="shared" si="2"/>
        <v>0</v>
      </c>
    </row>
    <row r="21" spans="1:16" ht="81.75" x14ac:dyDescent="0.35">
      <c r="A21" s="13" t="s">
        <v>25</v>
      </c>
      <c r="B21" s="24" t="s">
        <v>26</v>
      </c>
      <c r="C21" s="56" t="s">
        <v>108</v>
      </c>
      <c r="D21" s="57"/>
      <c r="E21" s="58"/>
      <c r="F21" s="73"/>
      <c r="G21" s="73"/>
      <c r="H21" s="74">
        <f>SUM(J21:K21)</f>
        <v>86500</v>
      </c>
      <c r="I21" s="75">
        <f>I22</f>
        <v>0</v>
      </c>
      <c r="J21" s="75">
        <f>J22</f>
        <v>0</v>
      </c>
      <c r="K21" s="75">
        <f>K22</f>
        <v>86500</v>
      </c>
      <c r="L21" s="51">
        <f t="shared" ref="L21:O21" si="5">L22+L25</f>
        <v>0</v>
      </c>
      <c r="M21" s="51">
        <f t="shared" si="5"/>
        <v>0</v>
      </c>
      <c r="N21" s="52">
        <f t="shared" si="5"/>
        <v>0</v>
      </c>
      <c r="O21" s="52">
        <f t="shared" si="5"/>
        <v>0</v>
      </c>
      <c r="P21" s="53">
        <f t="shared" si="2"/>
        <v>0</v>
      </c>
    </row>
    <row r="22" spans="1:16" ht="81.75" x14ac:dyDescent="0.35">
      <c r="A22" s="16" t="s">
        <v>55</v>
      </c>
      <c r="B22" s="27" t="s">
        <v>56</v>
      </c>
      <c r="C22" s="19" t="s">
        <v>65</v>
      </c>
      <c r="D22" s="33" t="s">
        <v>18</v>
      </c>
      <c r="E22" s="34" t="s">
        <v>19</v>
      </c>
      <c r="F22" s="35" t="s">
        <v>31</v>
      </c>
      <c r="G22" s="35" t="s">
        <v>32</v>
      </c>
      <c r="H22" s="54">
        <f>SUM(I22:K22)</f>
        <v>86500</v>
      </c>
      <c r="I22" s="54">
        <v>0</v>
      </c>
      <c r="J22" s="37">
        <v>0</v>
      </c>
      <c r="K22" s="37">
        <v>86500</v>
      </c>
      <c r="L22" s="51">
        <f t="shared" ref="L22:O22" si="6">SUM(L23:L24)</f>
        <v>0</v>
      </c>
      <c r="M22" s="51">
        <f t="shared" si="6"/>
        <v>0</v>
      </c>
      <c r="N22" s="52">
        <f t="shared" si="6"/>
        <v>0</v>
      </c>
      <c r="O22" s="52">
        <f t="shared" si="6"/>
        <v>0</v>
      </c>
      <c r="P22" s="53">
        <f t="shared" si="2"/>
        <v>0</v>
      </c>
    </row>
    <row r="23" spans="1:16" ht="41.25" x14ac:dyDescent="0.35">
      <c r="A23" s="16"/>
      <c r="B23" s="27" t="s">
        <v>57</v>
      </c>
      <c r="C23" s="59" t="s">
        <v>109</v>
      </c>
      <c r="D23" s="60"/>
      <c r="E23" s="61"/>
      <c r="F23" s="76"/>
      <c r="G23" s="76"/>
      <c r="H23" s="77">
        <f>SUM(J23:K23)</f>
        <v>1372687.5</v>
      </c>
      <c r="I23" s="78">
        <f>I24+I25</f>
        <v>0</v>
      </c>
      <c r="J23" s="78">
        <f>J24+J25</f>
        <v>0</v>
      </c>
      <c r="K23" s="78">
        <f>K24+K25</f>
        <v>1372687.5</v>
      </c>
      <c r="L23" s="37">
        <f>SUM(M23:O23)</f>
        <v>0</v>
      </c>
      <c r="M23" s="37">
        <v>0</v>
      </c>
      <c r="N23" s="49">
        <v>0</v>
      </c>
      <c r="O23" s="49">
        <v>0</v>
      </c>
      <c r="P23" s="50">
        <v>0</v>
      </c>
    </row>
    <row r="24" spans="1:16" ht="102" x14ac:dyDescent="0.35">
      <c r="A24" s="16"/>
      <c r="B24" s="27" t="s">
        <v>57</v>
      </c>
      <c r="C24" s="62" t="s">
        <v>110</v>
      </c>
      <c r="D24" s="63" t="s">
        <v>69</v>
      </c>
      <c r="E24" s="64" t="s">
        <v>19</v>
      </c>
      <c r="F24" s="79" t="s">
        <v>70</v>
      </c>
      <c r="G24" s="79" t="s">
        <v>32</v>
      </c>
      <c r="H24" s="80">
        <f>SUM(I24:K24)</f>
        <v>1290438</v>
      </c>
      <c r="I24" s="80">
        <v>0</v>
      </c>
      <c r="J24" s="81">
        <f>24518320-24518320</f>
        <v>0</v>
      </c>
      <c r="K24" s="81">
        <v>1290438</v>
      </c>
      <c r="L24" s="37">
        <f>SUM(M24:O24)</f>
        <v>0</v>
      </c>
      <c r="M24" s="37">
        <v>0</v>
      </c>
      <c r="N24" s="49">
        <v>0</v>
      </c>
      <c r="O24" s="49">
        <v>0</v>
      </c>
      <c r="P24" s="50">
        <f t="shared" si="2"/>
        <v>0</v>
      </c>
    </row>
    <row r="25" spans="1:16" ht="61.5" x14ac:dyDescent="0.35">
      <c r="A25" s="16" t="s">
        <v>27</v>
      </c>
      <c r="B25" s="27" t="s">
        <v>28</v>
      </c>
      <c r="C25" s="38" t="s">
        <v>73</v>
      </c>
      <c r="D25" s="33" t="s">
        <v>18</v>
      </c>
      <c r="E25" s="34" t="s">
        <v>19</v>
      </c>
      <c r="F25" s="35" t="s">
        <v>20</v>
      </c>
      <c r="G25" s="35" t="s">
        <v>21</v>
      </c>
      <c r="H25" s="54">
        <f>SUM(I25:K25)</f>
        <v>82249.5</v>
      </c>
      <c r="I25" s="54">
        <v>0</v>
      </c>
      <c r="J25" s="37">
        <v>0</v>
      </c>
      <c r="K25" s="37">
        <v>82249.5</v>
      </c>
      <c r="L25" s="32">
        <f>SUM(M25:O25)</f>
        <v>0</v>
      </c>
      <c r="M25" s="32">
        <f>M26</f>
        <v>0</v>
      </c>
      <c r="N25" s="32">
        <f t="shared" ref="N25:O25" si="7">N26</f>
        <v>0</v>
      </c>
      <c r="O25" s="32">
        <f t="shared" si="7"/>
        <v>0</v>
      </c>
      <c r="P25" s="53">
        <f t="shared" si="2"/>
        <v>0</v>
      </c>
    </row>
    <row r="26" spans="1:16" ht="81.75" x14ac:dyDescent="0.35">
      <c r="A26" s="16" t="s">
        <v>30</v>
      </c>
      <c r="B26" s="27" t="s">
        <v>58</v>
      </c>
      <c r="C26" s="65" t="s">
        <v>111</v>
      </c>
      <c r="D26" s="14" t="s">
        <v>18</v>
      </c>
      <c r="E26" s="30" t="s">
        <v>19</v>
      </c>
      <c r="F26" s="15" t="s">
        <v>20</v>
      </c>
      <c r="G26" s="15" t="s">
        <v>21</v>
      </c>
      <c r="H26" s="31">
        <f>H27</f>
        <v>150000</v>
      </c>
      <c r="I26" s="31">
        <f>I27</f>
        <v>0</v>
      </c>
      <c r="J26" s="31">
        <f>J27</f>
        <v>0</v>
      </c>
      <c r="K26" s="31">
        <f>K27</f>
        <v>150000</v>
      </c>
      <c r="L26" s="37">
        <f>SUM(M26:O26)</f>
        <v>0</v>
      </c>
      <c r="M26" s="37">
        <f>M27</f>
        <v>0</v>
      </c>
      <c r="N26" s="37">
        <f t="shared" ref="N26:O26" si="8">N27</f>
        <v>0</v>
      </c>
      <c r="O26" s="37">
        <f t="shared" si="8"/>
        <v>0</v>
      </c>
      <c r="P26" s="50">
        <f t="shared" si="2"/>
        <v>0</v>
      </c>
    </row>
    <row r="27" spans="1:16" ht="57" x14ac:dyDescent="0.35">
      <c r="A27" s="16" t="s">
        <v>33</v>
      </c>
      <c r="B27" s="27" t="s">
        <v>60</v>
      </c>
      <c r="C27" s="28" t="s">
        <v>112</v>
      </c>
      <c r="D27" s="17"/>
      <c r="E27" s="34"/>
      <c r="F27" s="35"/>
      <c r="G27" s="35"/>
      <c r="H27" s="31">
        <f>SUM(I27:K27)</f>
        <v>150000</v>
      </c>
      <c r="I27" s="54">
        <v>0</v>
      </c>
      <c r="J27" s="72">
        <v>0</v>
      </c>
      <c r="K27" s="72">
        <v>150000</v>
      </c>
      <c r="L27" s="37">
        <f>SUM(M27:O27)</f>
        <v>0</v>
      </c>
      <c r="M27" s="37">
        <v>0</v>
      </c>
      <c r="N27" s="49">
        <v>0</v>
      </c>
      <c r="O27" s="49">
        <v>0</v>
      </c>
      <c r="P27" s="50">
        <f t="shared" si="2"/>
        <v>0</v>
      </c>
    </row>
    <row r="28" spans="1:16" ht="81.75" x14ac:dyDescent="0.35">
      <c r="A28" s="13" t="s">
        <v>61</v>
      </c>
      <c r="B28" s="24" t="s">
        <v>62</v>
      </c>
      <c r="C28" s="18" t="s">
        <v>113</v>
      </c>
      <c r="D28" s="29"/>
      <c r="E28" s="30"/>
      <c r="F28" s="15"/>
      <c r="G28" s="15"/>
      <c r="H28" s="31">
        <f>SUM(J28:K28)</f>
        <v>109900</v>
      </c>
      <c r="I28" s="32">
        <f>I29</f>
        <v>0</v>
      </c>
      <c r="J28" s="32">
        <f>J29</f>
        <v>0</v>
      </c>
      <c r="K28" s="32">
        <f>K29</f>
        <v>109900</v>
      </c>
      <c r="L28" s="32">
        <f>SUM(N28:O28)</f>
        <v>0</v>
      </c>
      <c r="M28" s="32">
        <f>M29</f>
        <v>0</v>
      </c>
      <c r="N28" s="52">
        <f>N29</f>
        <v>0</v>
      </c>
      <c r="O28" s="52">
        <f>O29</f>
        <v>0</v>
      </c>
      <c r="P28" s="53">
        <f t="shared" si="2"/>
        <v>0</v>
      </c>
    </row>
    <row r="29" spans="1:16" ht="102" x14ac:dyDescent="0.35">
      <c r="A29" s="13" t="s">
        <v>63</v>
      </c>
      <c r="B29" s="27" t="s">
        <v>64</v>
      </c>
      <c r="C29" s="19" t="s">
        <v>114</v>
      </c>
      <c r="D29" s="33" t="s">
        <v>18</v>
      </c>
      <c r="E29" s="34" t="s">
        <v>19</v>
      </c>
      <c r="F29" s="35" t="s">
        <v>70</v>
      </c>
      <c r="G29" s="35" t="s">
        <v>21</v>
      </c>
      <c r="H29" s="54">
        <f>SUM(I29:K29)</f>
        <v>109900</v>
      </c>
      <c r="I29" s="54">
        <v>0</v>
      </c>
      <c r="J29" s="37">
        <v>0</v>
      </c>
      <c r="K29" s="37">
        <v>109900</v>
      </c>
      <c r="L29" s="32">
        <f>SUM(M29:O29)</f>
        <v>0</v>
      </c>
      <c r="M29" s="32">
        <v>0</v>
      </c>
      <c r="N29" s="49">
        <v>0</v>
      </c>
      <c r="O29" s="49">
        <v>0</v>
      </c>
      <c r="P29" s="50">
        <f t="shared" si="2"/>
        <v>0</v>
      </c>
    </row>
    <row r="30" spans="1:16" ht="61.5" x14ac:dyDescent="0.35">
      <c r="A30" s="13" t="s">
        <v>34</v>
      </c>
      <c r="B30" s="24" t="s">
        <v>66</v>
      </c>
      <c r="C30" s="66" t="s">
        <v>115</v>
      </c>
      <c r="D30" s="29"/>
      <c r="E30" s="30"/>
      <c r="F30" s="15"/>
      <c r="G30" s="15"/>
      <c r="H30" s="31">
        <f>SUM(H31:H32)</f>
        <v>220000</v>
      </c>
      <c r="I30" s="31">
        <f>SUM(I31:I32)</f>
        <v>0</v>
      </c>
      <c r="J30" s="31">
        <f>SUM(J31:J32)</f>
        <v>0</v>
      </c>
      <c r="K30" s="31">
        <f>SUM(K31:K32)</f>
        <v>220000</v>
      </c>
      <c r="L30" s="52">
        <f>SUM(N30:O30)</f>
        <v>0</v>
      </c>
      <c r="M30" s="52">
        <f>M31+M32</f>
        <v>0</v>
      </c>
      <c r="N30" s="52">
        <f>N31+N32</f>
        <v>0</v>
      </c>
      <c r="O30" s="52">
        <f>O31+O32</f>
        <v>0</v>
      </c>
      <c r="P30" s="53">
        <f t="shared" si="2"/>
        <v>0</v>
      </c>
    </row>
    <row r="31" spans="1:16" ht="43.5" customHeight="1" x14ac:dyDescent="0.35">
      <c r="A31" s="13" t="s">
        <v>67</v>
      </c>
      <c r="B31" s="27" t="s">
        <v>68</v>
      </c>
      <c r="C31" s="67" t="s">
        <v>116</v>
      </c>
      <c r="D31" s="102" t="s">
        <v>18</v>
      </c>
      <c r="E31" s="34" t="s">
        <v>19</v>
      </c>
      <c r="F31" s="35" t="s">
        <v>85</v>
      </c>
      <c r="G31" s="35" t="s">
        <v>21</v>
      </c>
      <c r="H31" s="54">
        <f>SUM(I31:K31)</f>
        <v>200000</v>
      </c>
      <c r="I31" s="54">
        <v>0</v>
      </c>
      <c r="J31" s="37">
        <v>0</v>
      </c>
      <c r="K31" s="37">
        <v>200000</v>
      </c>
      <c r="L31" s="37">
        <f>SUM(M31:O31)</f>
        <v>0</v>
      </c>
      <c r="M31" s="37">
        <v>0</v>
      </c>
      <c r="N31" s="49">
        <v>0</v>
      </c>
      <c r="O31" s="49">
        <v>0</v>
      </c>
      <c r="P31" s="50">
        <f t="shared" si="2"/>
        <v>0</v>
      </c>
    </row>
    <row r="32" spans="1:16" ht="142.5" x14ac:dyDescent="0.35">
      <c r="A32" s="13" t="s">
        <v>71</v>
      </c>
      <c r="B32" s="27" t="s">
        <v>72</v>
      </c>
      <c r="C32" s="67" t="s">
        <v>117</v>
      </c>
      <c r="D32" s="103"/>
      <c r="E32" s="34" t="s">
        <v>19</v>
      </c>
      <c r="F32" s="35" t="s">
        <v>85</v>
      </c>
      <c r="G32" s="35" t="s">
        <v>21</v>
      </c>
      <c r="H32" s="54">
        <f>SUM(I32:K32)</f>
        <v>20000</v>
      </c>
      <c r="I32" s="54">
        <v>0</v>
      </c>
      <c r="J32" s="37">
        <v>0</v>
      </c>
      <c r="K32" s="82">
        <v>20000</v>
      </c>
      <c r="L32" s="37">
        <f>SUM(M32:O32)</f>
        <v>0</v>
      </c>
      <c r="M32" s="37">
        <v>0</v>
      </c>
      <c r="N32" s="49">
        <v>0</v>
      </c>
      <c r="O32" s="49">
        <v>0</v>
      </c>
      <c r="P32" s="50">
        <f t="shared" si="2"/>
        <v>0</v>
      </c>
    </row>
    <row r="33" spans="1:16" ht="61.5" x14ac:dyDescent="0.35">
      <c r="A33" s="13" t="s">
        <v>74</v>
      </c>
      <c r="B33" s="24" t="s">
        <v>75</v>
      </c>
      <c r="C33" s="18" t="s">
        <v>118</v>
      </c>
      <c r="D33" s="29"/>
      <c r="E33" s="30"/>
      <c r="F33" s="15"/>
      <c r="G33" s="15"/>
      <c r="H33" s="32">
        <f>SUM(H34:H35)</f>
        <v>40000</v>
      </c>
      <c r="I33" s="32">
        <f>SUM(I34:I35)</f>
        <v>0</v>
      </c>
      <c r="J33" s="32">
        <f>SUM(J34:J35)</f>
        <v>0</v>
      </c>
      <c r="K33" s="32">
        <f>SUM(K34:K35)</f>
        <v>40000</v>
      </c>
      <c r="L33" s="32">
        <f t="shared" ref="L33:O33" si="9">L34</f>
        <v>0</v>
      </c>
      <c r="M33" s="32">
        <f t="shared" si="9"/>
        <v>0</v>
      </c>
      <c r="N33" s="52">
        <f t="shared" si="9"/>
        <v>0</v>
      </c>
      <c r="O33" s="52">
        <f t="shared" si="9"/>
        <v>0</v>
      </c>
      <c r="P33" s="53">
        <f t="shared" si="2"/>
        <v>0</v>
      </c>
    </row>
    <row r="34" spans="1:16" ht="41.25" x14ac:dyDescent="0.35">
      <c r="A34" s="16" t="s">
        <v>76</v>
      </c>
      <c r="B34" s="27" t="s">
        <v>77</v>
      </c>
      <c r="C34" s="19" t="s">
        <v>90</v>
      </c>
      <c r="D34" s="102" t="s">
        <v>18</v>
      </c>
      <c r="E34" s="34" t="s">
        <v>19</v>
      </c>
      <c r="F34" s="35" t="s">
        <v>91</v>
      </c>
      <c r="G34" s="35" t="s">
        <v>21</v>
      </c>
      <c r="H34" s="54">
        <f>SUM(I34:K34)</f>
        <v>20000</v>
      </c>
      <c r="I34" s="54">
        <v>0</v>
      </c>
      <c r="J34" s="37">
        <v>0</v>
      </c>
      <c r="K34" s="82">
        <v>20000</v>
      </c>
      <c r="L34" s="37">
        <f>SUM(M34:O34)</f>
        <v>0</v>
      </c>
      <c r="M34" s="37">
        <v>0</v>
      </c>
      <c r="N34" s="49">
        <v>0</v>
      </c>
      <c r="O34" s="49">
        <v>0</v>
      </c>
      <c r="P34" s="50">
        <f t="shared" si="2"/>
        <v>0</v>
      </c>
    </row>
    <row r="35" spans="1:16" ht="41.25" x14ac:dyDescent="0.35">
      <c r="A35" s="13" t="s">
        <v>78</v>
      </c>
      <c r="B35" s="24" t="s">
        <v>79</v>
      </c>
      <c r="C35" s="19" t="s">
        <v>94</v>
      </c>
      <c r="D35" s="103"/>
      <c r="E35" s="34" t="s">
        <v>19</v>
      </c>
      <c r="F35" s="35" t="s">
        <v>91</v>
      </c>
      <c r="G35" s="35" t="s">
        <v>21</v>
      </c>
      <c r="H35" s="54">
        <f>SUM(I35:K35)</f>
        <v>20000</v>
      </c>
      <c r="I35" s="54">
        <v>0</v>
      </c>
      <c r="J35" s="37">
        <v>0</v>
      </c>
      <c r="K35" s="82">
        <v>20000</v>
      </c>
      <c r="L35" s="32">
        <f>SUM(N35:O35)</f>
        <v>0</v>
      </c>
      <c r="M35" s="32">
        <f>M36</f>
        <v>0</v>
      </c>
      <c r="N35" s="52">
        <f>N36</f>
        <v>0</v>
      </c>
      <c r="O35" s="52">
        <f>O36</f>
        <v>0</v>
      </c>
      <c r="P35" s="53">
        <f t="shared" si="2"/>
        <v>0</v>
      </c>
    </row>
    <row r="36" spans="1:16" ht="61.5" x14ac:dyDescent="0.35">
      <c r="A36" s="16" t="s">
        <v>80</v>
      </c>
      <c r="B36" s="27" t="s">
        <v>101</v>
      </c>
      <c r="C36" s="40" t="s">
        <v>95</v>
      </c>
      <c r="D36" s="33"/>
      <c r="E36" s="34" t="s">
        <v>19</v>
      </c>
      <c r="F36" s="35" t="s">
        <v>29</v>
      </c>
      <c r="G36" s="35"/>
      <c r="H36" s="41">
        <f>H37+H40</f>
        <v>5080939.32</v>
      </c>
      <c r="I36" s="41">
        <f>I37+I40</f>
        <v>1529502.6</v>
      </c>
      <c r="J36" s="41">
        <f>J37+J40</f>
        <v>180697.76</v>
      </c>
      <c r="K36" s="41">
        <f>K37+K40</f>
        <v>3370738.96</v>
      </c>
      <c r="L36" s="37">
        <f>SUM(M36:O36)</f>
        <v>0</v>
      </c>
      <c r="M36" s="37">
        <v>0</v>
      </c>
      <c r="N36" s="49">
        <v>0</v>
      </c>
      <c r="O36" s="49">
        <v>0</v>
      </c>
      <c r="P36" s="50">
        <f t="shared" si="2"/>
        <v>0</v>
      </c>
    </row>
    <row r="37" spans="1:16" ht="57" x14ac:dyDescent="0.35">
      <c r="A37" s="13" t="s">
        <v>81</v>
      </c>
      <c r="B37" s="24" t="s">
        <v>82</v>
      </c>
      <c r="C37" s="42" t="s">
        <v>96</v>
      </c>
      <c r="D37" s="33" t="s">
        <v>18</v>
      </c>
      <c r="E37" s="34" t="s">
        <v>19</v>
      </c>
      <c r="F37" s="35" t="s">
        <v>29</v>
      </c>
      <c r="G37" s="35"/>
      <c r="H37" s="41">
        <f>SUM(H38:H39)</f>
        <v>1587848.69</v>
      </c>
      <c r="I37" s="41">
        <f>SUM(I38:I39)</f>
        <v>1529502.6</v>
      </c>
      <c r="J37" s="41">
        <f>SUM(J38:J39)</f>
        <v>55273.760000000002</v>
      </c>
      <c r="K37" s="41">
        <f>SUM(K38:K39)</f>
        <v>3072.33</v>
      </c>
      <c r="L37" s="32">
        <f t="shared" ref="L37:O37" si="10">SUM(L38:L39)</f>
        <v>0</v>
      </c>
      <c r="M37" s="32">
        <f t="shared" si="10"/>
        <v>0</v>
      </c>
      <c r="N37" s="52">
        <f t="shared" si="10"/>
        <v>0</v>
      </c>
      <c r="O37" s="52">
        <f t="shared" si="10"/>
        <v>0</v>
      </c>
      <c r="P37" s="53">
        <f t="shared" si="2"/>
        <v>0</v>
      </c>
    </row>
    <row r="38" spans="1:16" ht="38.25" x14ac:dyDescent="0.35">
      <c r="A38" s="16" t="s">
        <v>83</v>
      </c>
      <c r="B38" s="27" t="s">
        <v>84</v>
      </c>
      <c r="C38" s="68" t="s">
        <v>97</v>
      </c>
      <c r="D38" s="33"/>
      <c r="E38" s="34" t="s">
        <v>19</v>
      </c>
      <c r="F38" s="35" t="s">
        <v>29</v>
      </c>
      <c r="G38" s="35" t="s">
        <v>21</v>
      </c>
      <c r="H38" s="72">
        <f>SUM(I38:K38)</f>
        <v>1571047.55</v>
      </c>
      <c r="I38" s="36">
        <v>1529502.6</v>
      </c>
      <c r="J38" s="72">
        <v>40000</v>
      </c>
      <c r="K38" s="83">
        <v>1544.9499999999998</v>
      </c>
      <c r="L38" s="37">
        <f>SUM(M38:O38)</f>
        <v>0</v>
      </c>
      <c r="M38" s="37">
        <v>0</v>
      </c>
      <c r="N38" s="49">
        <v>0</v>
      </c>
      <c r="O38" s="49">
        <v>0</v>
      </c>
      <c r="P38" s="50">
        <f t="shared" si="2"/>
        <v>0</v>
      </c>
    </row>
    <row r="39" spans="1:16" ht="41.25" x14ac:dyDescent="0.35">
      <c r="A39" s="13" t="s">
        <v>86</v>
      </c>
      <c r="B39" s="27" t="s">
        <v>87</v>
      </c>
      <c r="C39" s="68" t="s">
        <v>119</v>
      </c>
      <c r="D39" s="33"/>
      <c r="E39" s="34" t="s">
        <v>19</v>
      </c>
      <c r="F39" s="35" t="s">
        <v>29</v>
      </c>
      <c r="G39" s="35" t="s">
        <v>21</v>
      </c>
      <c r="H39" s="72">
        <f>SUM(I39:K39)</f>
        <v>16801.14</v>
      </c>
      <c r="I39" s="54">
        <v>0</v>
      </c>
      <c r="J39" s="72">
        <v>15273.76</v>
      </c>
      <c r="K39" s="72">
        <v>1527.38</v>
      </c>
      <c r="L39" s="37">
        <f>SUM(M39:O39)</f>
        <v>0</v>
      </c>
      <c r="M39" s="37">
        <v>0</v>
      </c>
      <c r="N39" s="49">
        <v>0</v>
      </c>
      <c r="O39" s="49">
        <v>0</v>
      </c>
      <c r="P39" s="50">
        <f t="shared" si="2"/>
        <v>0</v>
      </c>
    </row>
    <row r="40" spans="1:16" ht="57" x14ac:dyDescent="0.35">
      <c r="A40" s="13" t="s">
        <v>88</v>
      </c>
      <c r="B40" s="24" t="s">
        <v>89</v>
      </c>
      <c r="C40" s="42" t="s">
        <v>99</v>
      </c>
      <c r="D40" s="33" t="s">
        <v>18</v>
      </c>
      <c r="E40" s="34" t="s">
        <v>19</v>
      </c>
      <c r="F40" s="35" t="s">
        <v>29</v>
      </c>
      <c r="G40" s="35" t="s">
        <v>21</v>
      </c>
      <c r="H40" s="41">
        <f>H41+H42</f>
        <v>3493090.63</v>
      </c>
      <c r="I40" s="41">
        <f t="shared" ref="I40:P40" si="11">I41+I42</f>
        <v>0</v>
      </c>
      <c r="J40" s="41">
        <f t="shared" si="11"/>
        <v>125424</v>
      </c>
      <c r="K40" s="41">
        <f t="shared" si="11"/>
        <v>3367666.63</v>
      </c>
      <c r="L40" s="41">
        <f t="shared" si="11"/>
        <v>0</v>
      </c>
      <c r="M40" s="41">
        <f t="shared" si="11"/>
        <v>0</v>
      </c>
      <c r="N40" s="41">
        <f t="shared" si="11"/>
        <v>0</v>
      </c>
      <c r="O40" s="41">
        <f t="shared" si="11"/>
        <v>0</v>
      </c>
      <c r="P40" s="84">
        <f>P41+P42</f>
        <v>0</v>
      </c>
    </row>
    <row r="41" spans="1:16" ht="81.75" x14ac:dyDescent="0.35">
      <c r="A41" s="16" t="s">
        <v>92</v>
      </c>
      <c r="B41" s="27" t="s">
        <v>93</v>
      </c>
      <c r="C41" s="69" t="s">
        <v>120</v>
      </c>
      <c r="D41" s="33"/>
      <c r="E41" s="34" t="s">
        <v>19</v>
      </c>
      <c r="F41" s="35" t="s">
        <v>29</v>
      </c>
      <c r="G41" s="35" t="s">
        <v>21</v>
      </c>
      <c r="H41" s="54">
        <f t="shared" ref="H41:H42" si="12">SUM(I41:K41)</f>
        <v>226124</v>
      </c>
      <c r="I41" s="72">
        <v>0</v>
      </c>
      <c r="J41" s="83">
        <f>9430+115994</f>
        <v>125424</v>
      </c>
      <c r="K41" s="72">
        <v>100700</v>
      </c>
      <c r="L41" s="37">
        <f>SUM(M41:O41)</f>
        <v>0</v>
      </c>
      <c r="M41" s="37">
        <v>0</v>
      </c>
      <c r="N41" s="49">
        <v>0</v>
      </c>
      <c r="O41" s="49">
        <v>0</v>
      </c>
      <c r="P41" s="50">
        <f t="shared" si="2"/>
        <v>0</v>
      </c>
    </row>
    <row r="42" spans="1:16" ht="41.25" x14ac:dyDescent="0.35">
      <c r="A42" s="13"/>
      <c r="B42" s="24" t="s">
        <v>98</v>
      </c>
      <c r="C42" s="69" t="s">
        <v>121</v>
      </c>
      <c r="D42" s="33"/>
      <c r="E42" s="34" t="s">
        <v>19</v>
      </c>
      <c r="F42" s="35" t="s">
        <v>29</v>
      </c>
      <c r="G42" s="35" t="s">
        <v>21</v>
      </c>
      <c r="H42" s="54">
        <f t="shared" si="12"/>
        <v>3266966.63</v>
      </c>
      <c r="I42" s="54">
        <v>0</v>
      </c>
      <c r="J42" s="83">
        <v>0</v>
      </c>
      <c r="K42" s="83">
        <v>3266966.63</v>
      </c>
      <c r="L42" s="51">
        <f>SUM(M42:O42)</f>
        <v>0</v>
      </c>
      <c r="M42" s="51">
        <v>0</v>
      </c>
      <c r="N42" s="52">
        <v>0</v>
      </c>
      <c r="O42" s="52">
        <v>0</v>
      </c>
      <c r="P42" s="50">
        <f t="shared" si="2"/>
        <v>0</v>
      </c>
    </row>
    <row r="43" spans="1:16" ht="41.25" x14ac:dyDescent="0.35">
      <c r="A43" s="20"/>
      <c r="B43" s="17"/>
      <c r="C43" s="39" t="s">
        <v>122</v>
      </c>
      <c r="D43" s="29"/>
      <c r="E43" s="30"/>
      <c r="F43" s="15"/>
      <c r="G43" s="15"/>
      <c r="H43" s="31">
        <f>SUM(I43:K43)</f>
        <v>1541498.15</v>
      </c>
      <c r="I43" s="41">
        <f>I44</f>
        <v>0</v>
      </c>
      <c r="J43" s="41">
        <f>J44</f>
        <v>1541344</v>
      </c>
      <c r="K43" s="41">
        <f>K44</f>
        <v>154.15</v>
      </c>
      <c r="L43" s="41">
        <f ca="1">L44</f>
        <v>0</v>
      </c>
      <c r="M43" s="41">
        <f t="shared" ref="M43:O43" si="13">M44</f>
        <v>0</v>
      </c>
      <c r="N43" s="41">
        <f t="shared" si="13"/>
        <v>0</v>
      </c>
      <c r="O43" s="41">
        <f t="shared" si="13"/>
        <v>0</v>
      </c>
      <c r="P43" s="50">
        <f ca="1">L43/H43%</f>
        <v>0</v>
      </c>
    </row>
    <row r="44" spans="1:16" ht="61.5" x14ac:dyDescent="0.35">
      <c r="A44" s="70"/>
      <c r="B44" s="71"/>
      <c r="C44" s="69" t="s">
        <v>123</v>
      </c>
      <c r="D44" s="33" t="s">
        <v>18</v>
      </c>
      <c r="E44" s="35" t="s">
        <v>19</v>
      </c>
      <c r="F44" s="35" t="s">
        <v>35</v>
      </c>
      <c r="G44" s="35" t="s">
        <v>21</v>
      </c>
      <c r="H44" s="54">
        <f>SUM(I44:K44)</f>
        <v>1541498.15</v>
      </c>
      <c r="I44" s="54">
        <v>0</v>
      </c>
      <c r="J44" s="72">
        <v>1541344</v>
      </c>
      <c r="K44" s="72">
        <v>154.15</v>
      </c>
      <c r="L44" s="49">
        <f ca="1">SUM(M44:P44)</f>
        <v>0</v>
      </c>
      <c r="M44" s="49">
        <v>0</v>
      </c>
      <c r="N44" s="49">
        <v>0</v>
      </c>
      <c r="O44" s="49">
        <v>0</v>
      </c>
      <c r="P44" s="50">
        <f ca="1">H44/L44%</f>
        <v>0</v>
      </c>
    </row>
    <row r="45" spans="1:16" ht="36.75" customHeight="1" x14ac:dyDescent="0.35">
      <c r="A45" s="70"/>
      <c r="B45" s="71"/>
      <c r="C45" s="43" t="s">
        <v>36</v>
      </c>
      <c r="D45" s="44"/>
      <c r="E45" s="44"/>
      <c r="F45" s="15"/>
      <c r="G45" s="15"/>
      <c r="H45" s="31">
        <f>H10+H19+H26+H21+H23+H28+H30+H33+H36+H43</f>
        <v>9852795.9700000007</v>
      </c>
      <c r="I45" s="31">
        <f t="shared" ref="I45:O45" si="14">I10+I19+I26+I21+I23+I28+I30+I33+I36+I43</f>
        <v>1529502.6</v>
      </c>
      <c r="J45" s="31">
        <f t="shared" si="14"/>
        <v>1944441.76</v>
      </c>
      <c r="K45" s="31">
        <f t="shared" si="14"/>
        <v>6378851.6100000003</v>
      </c>
      <c r="L45" s="31">
        <f t="shared" ca="1" si="14"/>
        <v>0</v>
      </c>
      <c r="M45" s="31">
        <f t="shared" si="14"/>
        <v>0</v>
      </c>
      <c r="N45" s="31">
        <f t="shared" si="14"/>
        <v>0</v>
      </c>
      <c r="O45" s="31">
        <f t="shared" si="14"/>
        <v>0</v>
      </c>
      <c r="P45" s="50">
        <v>0</v>
      </c>
    </row>
    <row r="46" spans="1:16" x14ac:dyDescent="0.25">
      <c r="C46" s="21"/>
      <c r="D46" s="21"/>
      <c r="E46" s="22"/>
      <c r="F46" s="22"/>
      <c r="G46" s="22"/>
      <c r="H46" s="21"/>
    </row>
    <row r="47" spans="1:16" x14ac:dyDescent="0.25">
      <c r="C47" s="21"/>
      <c r="D47" s="21"/>
      <c r="E47" s="22"/>
      <c r="F47" s="22"/>
      <c r="G47" s="22"/>
      <c r="H47" s="21"/>
    </row>
    <row r="48" spans="1:16" x14ac:dyDescent="0.25">
      <c r="C48" s="21"/>
      <c r="D48" s="21"/>
      <c r="E48" s="22"/>
      <c r="F48" s="22"/>
      <c r="G48" s="22"/>
      <c r="H48" s="21"/>
    </row>
  </sheetData>
  <mergeCells count="18">
    <mergeCell ref="D31:D32"/>
    <mergeCell ref="D34:D35"/>
    <mergeCell ref="P8:P9"/>
    <mergeCell ref="N1:P1"/>
    <mergeCell ref="N4:P4"/>
    <mergeCell ref="A6:P6"/>
    <mergeCell ref="J3:P3"/>
    <mergeCell ref="J2:P2"/>
    <mergeCell ref="L8:L9"/>
    <mergeCell ref="M8:O8"/>
    <mergeCell ref="E8:E9"/>
    <mergeCell ref="F8:F9"/>
    <mergeCell ref="G8:G9"/>
    <mergeCell ref="H8:H9"/>
    <mergeCell ref="I8:K8"/>
    <mergeCell ref="A8:A9"/>
    <mergeCell ref="B8:B9"/>
    <mergeCell ref="C8:C9"/>
  </mergeCells>
  <pageMargins left="0.70866141732283472" right="0.51181102362204722" top="0.74803149606299213" bottom="0.74803149606299213" header="0.31496062992125984" footer="0.31496062992125984"/>
  <pageSetup paperSize="9" scale="36" fitToHeight="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2019-04-30T03:52:05Z</dcterms:modified>
</cp:coreProperties>
</file>