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8" yWindow="0" windowWidth="22488" windowHeight="12300" tabRatio="878"/>
  </bookViews>
  <sheets>
    <sheet name="Елизовский МР 21.04.2021" sheetId="50" r:id="rId1"/>
    <sheet name="Экономия " sheetId="49" r:id="rId2"/>
    <sheet name="Всего контрактов 21.04.2021" sheetId="48" r:id="rId3"/>
  </sheets>
  <definedNames>
    <definedName name="_xlnm.Print_Titles" localSheetId="0">'Елизовский МР 21.04.2021'!$3:$5</definedName>
    <definedName name="_xlnm.Print_Area" localSheetId="2">'Всего контрактов 21.04.2021'!$A$1:$J$25</definedName>
    <definedName name="_xlnm.Print_Area" localSheetId="1">'Экономия '!$A$1:$H$51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50" l="1"/>
  <c r="I6" i="50" l="1"/>
  <c r="G51" i="49" l="1"/>
  <c r="G50" i="49"/>
  <c r="F49" i="49"/>
  <c r="E49" i="49"/>
  <c r="G48" i="49"/>
  <c r="F47" i="49"/>
  <c r="E47" i="49"/>
  <c r="G46" i="49"/>
  <c r="G45" i="49"/>
  <c r="F44" i="49"/>
  <c r="G44" i="49" s="1"/>
  <c r="E44" i="49"/>
  <c r="G43" i="49"/>
  <c r="F42" i="49"/>
  <c r="E42" i="49"/>
  <c r="G41" i="49"/>
  <c r="G40" i="49"/>
  <c r="G39" i="49"/>
  <c r="F38" i="49"/>
  <c r="E38" i="49"/>
  <c r="G37" i="49"/>
  <c r="G36" i="49"/>
  <c r="G35" i="49"/>
  <c r="F34" i="49"/>
  <c r="E34" i="49"/>
  <c r="G34" i="49" s="1"/>
  <c r="G19" i="49"/>
  <c r="G18" i="49"/>
  <c r="G17" i="49"/>
  <c r="G16" i="49"/>
  <c r="G15" i="49"/>
  <c r="G14" i="49"/>
  <c r="G13" i="49"/>
  <c r="G12" i="49"/>
  <c r="G11" i="49"/>
  <c r="G10" i="49"/>
  <c r="G9" i="49"/>
  <c r="G8" i="49"/>
  <c r="F7" i="49"/>
  <c r="F6" i="49" s="1"/>
  <c r="E7" i="49"/>
  <c r="G42" i="49" l="1"/>
  <c r="G38" i="49"/>
  <c r="G47" i="49"/>
  <c r="E6" i="49"/>
  <c r="G6" i="49" s="1"/>
  <c r="G7" i="49"/>
  <c r="G49" i="49"/>
  <c r="F17" i="48"/>
  <c r="E17" i="48"/>
  <c r="D17" i="48"/>
  <c r="C17" i="48"/>
  <c r="I7" i="49" l="1"/>
  <c r="H17" i="48"/>
  <c r="G17" i="48"/>
</calcChain>
</file>

<file path=xl/sharedStrings.xml><?xml version="1.0" encoding="utf-8"?>
<sst xmlns="http://schemas.openxmlformats.org/spreadsheetml/2006/main" count="248" uniqueCount="187">
  <si>
    <t>ИНФОРМАЦИЯ О РЕАЛИЗАЦИИ В 2021 ГОДУ СОЦИАЛЬНО-ЗНАЧИМЫХ ПРОЕКТОВ, ИМЕЮЩИХ ПРИОРИТЕТНОЕ ЗНАЧЕНИЕ И ОПРЕДЕЛЕННЫХ ЖИТЕЛЯМИ НАСЕЛЕННЫХ ПУНКТОВ В ХОДЕ ПРОВЕДЕНИЯ ДОПОЛНИТЕЛЬНОЙ ФОРМЫ ГОЛОСОВАНИЯ, ПРОШЕДШЕГО В ПЕРИОД С 11 ПО 13 СЕНТЯБРЯ 2020 ГОДА.</t>
  </si>
  <si>
    <t>№п/п</t>
  </si>
  <si>
    <t>Наименование населенного пункта</t>
  </si>
  <si>
    <t>Объект благоустройства, отобранный жителями ДФГ</t>
  </si>
  <si>
    <t>Наименование проекта ДФГ</t>
  </si>
  <si>
    <t>Краткое описание проекта</t>
  </si>
  <si>
    <t>Адрес земельного участка, на котором будет расположен объект</t>
  </si>
  <si>
    <t>Кадастровый номер земельного участка</t>
  </si>
  <si>
    <t>Предусмотрено в краевом бюджете на реализацию проекта (тыс. рублей)</t>
  </si>
  <si>
    <t>Вид закупки товаров (работ, услуг)                                           (единственный поставщик, аукцион, конкурс, запрос котировок)</t>
  </si>
  <si>
    <t>Дата размещения извещения о закупке товаров (работ, услуг)</t>
  </si>
  <si>
    <t>Сведения о муниципальном контракте (договоре)</t>
  </si>
  <si>
    <t>График выполнения работ (оказания услуг)</t>
  </si>
  <si>
    <t>Дата завершения реализации проекта (введения объекта)</t>
  </si>
  <si>
    <t>Ответственный исполнитель (ФИО, должность, контактный телефон)</t>
  </si>
  <si>
    <t>БЫЛО ДО ВНЕСЕНИЯ ИЗМЕНЕНИЙ</t>
  </si>
  <si>
    <t>Реквизиты заключенного договора (контракта) (номер, дата)</t>
  </si>
  <si>
    <t>Цена контракта (договора) (тыс. рублей)</t>
  </si>
  <si>
    <t>Наименование поставщика (подрядчика)</t>
  </si>
  <si>
    <t>Предмет закупки</t>
  </si>
  <si>
    <t>Дата исполнения контракта (договора)</t>
  </si>
  <si>
    <t>Номер этапа выполнения контракта (договора)</t>
  </si>
  <si>
    <t>Наименование видов работ (услуг)</t>
  </si>
  <si>
    <t>Дата выполнения этапа контракта (договора)</t>
  </si>
  <si>
    <t>Краткое описание проекта**</t>
  </si>
  <si>
    <t>Елизовский муниципальный район</t>
  </si>
  <si>
    <t>Место для отдыха жителей</t>
  </si>
  <si>
    <t>Единственный поставщик</t>
  </si>
  <si>
    <t xml:space="preserve"> </t>
  </si>
  <si>
    <t>Благоустройство сквера "Отдыхайка" (1этап)</t>
  </si>
  <si>
    <t>Аукцион</t>
  </si>
  <si>
    <t>Открытая спортивная площадка в с. Коряки</t>
  </si>
  <si>
    <t>Детская площадка</t>
  </si>
  <si>
    <t>Место для сбора мусора</t>
  </si>
  <si>
    <t>01.08.2021</t>
  </si>
  <si>
    <t>1 этап</t>
  </si>
  <si>
    <t>15.06.2021</t>
  </si>
  <si>
    <t>Открытая спортивная площадка в районе ул. В.Бонивура п. Пионерский</t>
  </si>
  <si>
    <t>Усть-Большерецкий муниципальный район</t>
  </si>
  <si>
    <t>Усть-Камчатский муниципальный район</t>
  </si>
  <si>
    <t>Соболевский муниципальный  район</t>
  </si>
  <si>
    <t>Место для отдыха жителей с. Устьевое</t>
  </si>
  <si>
    <t xml:space="preserve">Мильковский муниципальный район </t>
  </si>
  <si>
    <t>Быстринский муниципальный район</t>
  </si>
  <si>
    <t>Универсальная спортивная площадка</t>
  </si>
  <si>
    <t>Олюторский муниципальный район</t>
  </si>
  <si>
    <t>Тигильский муниципальный район</t>
  </si>
  <si>
    <t>Реконструкция центральной площади с. Тигиль, Камчатского края</t>
  </si>
  <si>
    <t xml:space="preserve"> Наименование заказчика</t>
  </si>
  <si>
    <t xml:space="preserve">Наименование проекта ДФГ </t>
  </si>
  <si>
    <t>ИКЗ</t>
  </si>
  <si>
    <t>Начальная (максимальная) цена контракта (руб.)</t>
  </si>
  <si>
    <t xml:space="preserve"> Сумма экономии (руб.) 7 = 5 - 6</t>
  </si>
  <si>
    <t>П/Н</t>
  </si>
  <si>
    <t xml:space="preserve">Цена заключенного контракта (руб.) </t>
  </si>
  <si>
    <t>1.1</t>
  </si>
  <si>
    <t>2.1</t>
  </si>
  <si>
    <t>3.1</t>
  </si>
  <si>
    <t>4.1</t>
  </si>
  <si>
    <t>6.1</t>
  </si>
  <si>
    <t>8.1</t>
  </si>
  <si>
    <t>10.1</t>
  </si>
  <si>
    <t>12.1</t>
  </si>
  <si>
    <t>П/П</t>
  </si>
  <si>
    <t>МО</t>
  </si>
  <si>
    <t>количество контрактов</t>
  </si>
  <si>
    <t>сумма</t>
  </si>
  <si>
    <t>количество извещений</t>
  </si>
  <si>
    <t>всего контракторв и извещений</t>
  </si>
  <si>
    <t xml:space="preserve">Всего средств </t>
  </si>
  <si>
    <t xml:space="preserve"> итого</t>
  </si>
  <si>
    <t>1.2</t>
  </si>
  <si>
    <t>1.3</t>
  </si>
  <si>
    <t>Администрация Новолесновского  сельского сельского поселения</t>
  </si>
  <si>
    <t>Поставка и установка игрового оборудования для детской площадки в п. Лесной</t>
  </si>
  <si>
    <t>2134110503001741050100100050022899244</t>
  </si>
  <si>
    <t>Поставка и установка игрового оборудования для детской площадки в п. Березняки</t>
  </si>
  <si>
    <t>2134110503001741050100100050012899244</t>
  </si>
  <si>
    <t>1.4</t>
  </si>
  <si>
    <t>1.5</t>
  </si>
  <si>
    <t>1.6</t>
  </si>
  <si>
    <t>1.7</t>
  </si>
  <si>
    <t>1.8</t>
  </si>
  <si>
    <t>Отдел по управлению жилищно-коммунальным хозяйством Администрации Корякского сельского поселения - муниципальное казенное учреждение</t>
  </si>
  <si>
    <t>213410504257341050100100090014299244</t>
  </si>
  <si>
    <t>213410504257341050100100080014299244</t>
  </si>
  <si>
    <t>МБУ "Благоустройство города Елизово"</t>
  </si>
  <si>
    <t>213410504016741050100100640014299244</t>
  </si>
  <si>
    <t>краевой бюджет</t>
  </si>
  <si>
    <t>бюджет ЕГП</t>
  </si>
  <si>
    <t>213410503152541050100100200010000244</t>
  </si>
  <si>
    <t>Благоустройство сквера в мкр."Пограничный" 
(1 этап)</t>
  </si>
  <si>
    <t>213410504016741050100100670014299244</t>
  </si>
  <si>
    <t>Администрация Раздольненского сельского поселения</t>
  </si>
  <si>
    <t>Устройство многофункциональной спортивной площадки открытого типа в п. Раздольный</t>
  </si>
  <si>
    <t>21 34105029815410501001 0004 001 4299 244</t>
  </si>
  <si>
    <t>Администрация Пионерского сельского поселения</t>
  </si>
  <si>
    <t>213410502974141050100100110014299244</t>
  </si>
  <si>
    <t>Николаевское сельское поселение</t>
  </si>
  <si>
    <t>2134105029678410501001007001439924</t>
  </si>
  <si>
    <t>Строительство спортивной площадки открытого типа в с. Лесная</t>
  </si>
  <si>
    <t>12.2</t>
  </si>
  <si>
    <t>Набережная вдоль ручья Домашнего  (зона отдыха для взрослых и детей   с.Соболево)</t>
  </si>
  <si>
    <t>213410700040241070100100343244</t>
  </si>
  <si>
    <t>0138300015421000001</t>
  </si>
  <si>
    <t>213410700172741070100100090014299244</t>
  </si>
  <si>
    <t xml:space="preserve">Благоустройство территории  п. Крутогоровский </t>
  </si>
  <si>
    <t>Администрация  Устьевого сельского поселения</t>
  </si>
  <si>
    <t>Администрация  Крутогоровского  сельского поселения</t>
  </si>
  <si>
    <t>4.2</t>
  </si>
  <si>
    <t>4.3</t>
  </si>
  <si>
    <t>Администрация  Соболевского сельского поселения</t>
  </si>
  <si>
    <t>3.2</t>
  </si>
  <si>
    <t>3.3</t>
  </si>
  <si>
    <t>3.4</t>
  </si>
  <si>
    <t>3.5</t>
  </si>
  <si>
    <t>3.6</t>
  </si>
  <si>
    <t>Администрация МО СП «село Средние Пахачи»</t>
  </si>
  <si>
    <t>213820100126382010100100020014299244</t>
  </si>
  <si>
    <t>Муниципальное бюджетное учреждение «Мильковский центр физической культуры и спорта»</t>
  </si>
  <si>
    <t>Администрация Мильковского сельского поселения</t>
  </si>
  <si>
    <t>Спортивные площадки открытого типа (хоккейная коробка, каток в с. Долиновка, в с. Шаромы)</t>
  </si>
  <si>
    <t xml:space="preserve">Спортивные площадки открытого типа
(спортивное оборудование в с. Шаромы,  в с. Долиновка )
</t>
  </si>
  <si>
    <t>Сооружение площадь им. Ленина</t>
  </si>
  <si>
    <t>213410600688141060100100100013230244</t>
  </si>
  <si>
    <t>213410600688141060100100090010000244</t>
  </si>
  <si>
    <t>213410600558141060100100120014299224</t>
  </si>
  <si>
    <t>Вилючинский  городской  округ</t>
  </si>
  <si>
    <t>Администрация сельского поселения «село Тигиль»</t>
  </si>
  <si>
    <t>Администрация сельского поселения «село Лесная»</t>
  </si>
  <si>
    <t>Детская игровая площадка ул. Геологов</t>
  </si>
  <si>
    <t>213410200706641020100100010014299244</t>
  </si>
  <si>
    <t>Администрация Эссовского сельского поселения</t>
  </si>
  <si>
    <t>Отдел по управлению городским хозяйством администрации Вилючинского городского округа</t>
  </si>
  <si>
    <t>Пешеходная аллея для прогулок между домами ул. Вилкова, 25-33 в жилом районе Рыбачий.</t>
  </si>
  <si>
    <t>213410200706641020100100010024299244</t>
  </si>
  <si>
    <t>Всего по краю</t>
  </si>
  <si>
    <t>Приложение
к письму Министерства по делам местного самоуправления и развитию Корякского округа Камчатского края</t>
  </si>
  <si>
    <t>Информация об экономии средств краевого бюджета, 
полученной по итогам определения поставщика (подрядчика, исполнителя) товаров (работ, услуг) в рамках реализации в 2021 году социально-значимых проектов, имеющих приоритетное значение для жителей</t>
  </si>
  <si>
    <t>213820201679182020100100180134299244</t>
  </si>
  <si>
    <t>213820200087282020100100040014299244</t>
  </si>
  <si>
    <r>
      <rPr>
        <sz val="10"/>
        <color rgb="FF000000"/>
        <rFont val="Times New Roman"/>
        <family val="1"/>
        <charset val="204"/>
      </rPr>
      <t>Площадь участка (м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>)</t>
    </r>
  </si>
  <si>
    <t>Поставка оборудования</t>
  </si>
  <si>
    <t>Спортивная площадка открытого типа</t>
  </si>
  <si>
    <t>ООО ОРАНЖ</t>
  </si>
  <si>
    <t>1.10.</t>
  </si>
  <si>
    <t>Пионерское сельское поселение</t>
  </si>
  <si>
    <t>п.  Пионерский</t>
  </si>
  <si>
    <t>Установка спортивных тренажеров, покрытие, МАФы (скамейки, урны, освещение)</t>
  </si>
  <si>
    <t>п. Пионерский,в р-не МУ КДЦ «Радуга»
 ул. В.Бонивура д. № 2/1</t>
  </si>
  <si>
    <t>41:05:0101081:2521</t>
  </si>
  <si>
    <t>Пономаренко Ольга Александровна -  Заместитель главы администрации Пионерского сельского поселения, тел. 89140237787</t>
  </si>
  <si>
    <t>№04/03-1 от 04.03.2021</t>
  </si>
  <si>
    <t>№04/03-2 от 04.03.2021</t>
  </si>
  <si>
    <t>№04/03-3 от 04.03.2021</t>
  </si>
  <si>
    <t>п. Светлый</t>
  </si>
  <si>
    <t>Детская площадка в районе ул. 70 лет Победы п. Светлый</t>
  </si>
  <si>
    <t>Кадастровые работы, установка детской площадки,ограждение, МАФы (скамейки, урны)</t>
  </si>
  <si>
    <t xml:space="preserve"> п. Светлый, ул. 70 лет Победы (в районе микрорайона "Молодежный")</t>
  </si>
  <si>
    <t>41:05:0101082:2009</t>
  </si>
  <si>
    <t>б/н от 19.03.2021</t>
  </si>
  <si>
    <t>ООО "Камстройиндустрия"</t>
  </si>
  <si>
    <t>№05/03-1 от 05.03.2021</t>
  </si>
  <si>
    <t>п. Крутобереговый</t>
  </si>
  <si>
    <t>Контейнерная площадка на 2 бака</t>
  </si>
  <si>
    <t>Установка контейнерной площадки на 2 бака</t>
  </si>
  <si>
    <t xml:space="preserve"> п. Крутобереговый, ул.Крутобереговая 1, </t>
  </si>
  <si>
    <t>№01.03/2021 от 05.03.2021</t>
  </si>
  <si>
    <t>Выполнение работ по обустройству контейнерных площадок для размещения ТКО и временного складирования крупногабаритных отходов производства и потребления</t>
  </si>
  <si>
    <t>ЗИНОВЬЕВ ЯРОСЛАВ АНДРЕЕВИЧ</t>
  </si>
  <si>
    <t>Установка оборудования, планировка территории, освещение, бетонирование, резиновое покрытие</t>
  </si>
  <si>
    <t>Установка оборудования, планировка территории, ограждение</t>
  </si>
  <si>
    <t xml:space="preserve">договор от 20.04.2021 № 20.04-21-1 </t>
  </si>
  <si>
    <t>ИП Ширяев Е.Н.</t>
  </si>
  <si>
    <t xml:space="preserve"> поставка автономного светильника</t>
  </si>
  <si>
    <t>Работы по обустройству спортивной площадки</t>
  </si>
  <si>
    <t>Работы по обустройству детской площадки</t>
  </si>
  <si>
    <t>Поставка автономного светильника</t>
  </si>
  <si>
    <t xml:space="preserve"> 01.08.2021 </t>
  </si>
  <si>
    <t>Образование земельного участка не требуется</t>
  </si>
  <si>
    <t>№ 0138300002321000004 от 12.04.2021</t>
  </si>
  <si>
    <t>№21.05/2021 от 21.05.2021</t>
  </si>
  <si>
    <t xml:space="preserve">Выполнение работ по устройству плиты и водоотводной трубы </t>
  </si>
  <si>
    <t>Информация о заключенных контрактах и договорах по состоянию на 25.05.2021</t>
  </si>
  <si>
    <t>№ 21.06/2021 от 21.06.2021</t>
  </si>
  <si>
    <t>ИП Малыш С.С.</t>
  </si>
  <si>
    <t xml:space="preserve">Работы по монтажу наружного освещения на территории детской площадки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</si>
</sst>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.00000"/>
    <numFmt numFmtId="166" formatCode="#,##0.00000"/>
    <numFmt numFmtId="167" formatCode="_-* #,##0.00\ _₽_-;\-* #,##0.00\ _₽_-;_-* \-??\ _₽_-;_-@_-"/>
    <numFmt numFmtId="168" formatCode="_-* #,##0.00000\ _₽_-;\-* #,##0.00000\ _₽_-;_-* \-??\ _₽_-;_-@_-"/>
    <numFmt numFmtId="169" formatCode="[$-419]dd/mm/yyyy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167" fontId="1" fillId="0" borderId="0" applyBorder="0" applyProtection="0"/>
    <xf numFmtId="164" fontId="10" fillId="0" borderId="0" applyFont="0" applyFill="0" applyBorder="0" applyAlignment="0" applyProtection="0"/>
  </cellStyleXfs>
  <cellXfs count="195">
    <xf numFmtId="0" fontId="0" fillId="0" borderId="0" xfId="0"/>
    <xf numFmtId="2" fontId="0" fillId="0" borderId="0" xfId="0" applyNumberFormat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0" fillId="0" borderId="0" xfId="2"/>
    <xf numFmtId="0" fontId="10" fillId="0" borderId="10" xfId="2" applyBorder="1" applyAlignment="1">
      <alignment horizontal="center" vertical="center"/>
    </xf>
    <xf numFmtId="0" fontId="10" fillId="0" borderId="11" xfId="2" applyBorder="1" applyAlignment="1">
      <alignment horizontal="center" vertical="center"/>
    </xf>
    <xf numFmtId="0" fontId="10" fillId="0" borderId="12" xfId="2" applyBorder="1" applyAlignment="1">
      <alignment horizontal="center" vertical="center" wrapText="1"/>
    </xf>
    <xf numFmtId="0" fontId="10" fillId="0" borderId="12" xfId="2" applyBorder="1" applyAlignment="1">
      <alignment horizontal="center" wrapText="1"/>
    </xf>
    <xf numFmtId="0" fontId="10" fillId="0" borderId="13" xfId="2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21" xfId="2" applyFont="1" applyBorder="1" applyAlignment="1">
      <alignment horizontal="center" vertical="center" wrapText="1"/>
    </xf>
    <xf numFmtId="166" fontId="13" fillId="0" borderId="22" xfId="2" applyNumberFormat="1" applyFont="1" applyBorder="1" applyAlignment="1">
      <alignment wrapText="1"/>
    </xf>
    <xf numFmtId="0" fontId="10" fillId="0" borderId="0" xfId="2" applyAlignment="1">
      <alignment horizontal="center" vertical="center" wrapText="1"/>
    </xf>
    <xf numFmtId="166" fontId="10" fillId="0" borderId="0" xfId="2" applyNumberFormat="1" applyAlignment="1">
      <alignment horizontal="center" vertical="center" wrapText="1"/>
    </xf>
    <xf numFmtId="0" fontId="10" fillId="0" borderId="0" xfId="2" applyAlignment="1">
      <alignment horizontal="center" vertical="center"/>
    </xf>
    <xf numFmtId="166" fontId="10" fillId="0" borderId="0" xfId="2" applyNumberFormat="1" applyAlignment="1">
      <alignment horizontal="center" vertical="center"/>
    </xf>
    <xf numFmtId="166" fontId="10" fillId="0" borderId="0" xfId="2" applyNumberFormat="1"/>
    <xf numFmtId="166" fontId="10" fillId="0" borderId="0" xfId="2" applyNumberFormat="1" applyAlignment="1">
      <alignment wrapText="1"/>
    </xf>
    <xf numFmtId="0" fontId="10" fillId="5" borderId="14" xfId="2" applyFill="1" applyBorder="1" applyAlignment="1">
      <alignment horizontal="center" vertical="center"/>
    </xf>
    <xf numFmtId="0" fontId="10" fillId="5" borderId="6" xfId="2" applyFill="1" applyBorder="1" applyAlignment="1">
      <alignment horizontal="left" vertical="center" wrapText="1"/>
    </xf>
    <xf numFmtId="0" fontId="10" fillId="5" borderId="5" xfId="2" applyFill="1" applyBorder="1" applyAlignment="1">
      <alignment horizontal="center" vertical="center" wrapText="1"/>
    </xf>
    <xf numFmtId="166" fontId="14" fillId="5" borderId="5" xfId="3" applyNumberFormat="1" applyFont="1" applyFill="1" applyBorder="1" applyAlignment="1" applyProtection="1">
      <alignment horizontal="center" vertical="center" wrapText="1"/>
    </xf>
    <xf numFmtId="166" fontId="10" fillId="5" borderId="5" xfId="2" applyNumberFormat="1" applyFill="1" applyBorder="1" applyAlignment="1">
      <alignment horizontal="center" vertical="center" wrapText="1"/>
    </xf>
    <xf numFmtId="166" fontId="10" fillId="5" borderId="15" xfId="2" applyNumberFormat="1" applyFill="1" applyBorder="1" applyAlignment="1">
      <alignment wrapText="1"/>
    </xf>
    <xf numFmtId="0" fontId="10" fillId="5" borderId="14" xfId="2" applyFill="1" applyBorder="1" applyAlignment="1">
      <alignment horizontal="center"/>
    </xf>
    <xf numFmtId="0" fontId="10" fillId="5" borderId="6" xfId="2" applyFill="1" applyBorder="1" applyAlignment="1">
      <alignment wrapText="1"/>
    </xf>
    <xf numFmtId="0" fontId="10" fillId="5" borderId="16" xfId="2" applyFill="1" applyBorder="1" applyAlignment="1">
      <alignment horizontal="center"/>
    </xf>
    <xf numFmtId="0" fontId="10" fillId="5" borderId="17" xfId="2" applyFill="1" applyBorder="1" applyAlignment="1">
      <alignment wrapText="1"/>
    </xf>
    <xf numFmtId="0" fontId="10" fillId="5" borderId="9" xfId="2" applyFill="1" applyBorder="1" applyAlignment="1">
      <alignment horizontal="center" vertical="center" wrapText="1"/>
    </xf>
    <xf numFmtId="166" fontId="10" fillId="5" borderId="9" xfId="2" applyNumberFormat="1" applyFill="1" applyBorder="1" applyAlignment="1">
      <alignment horizontal="center" vertical="center" wrapText="1"/>
    </xf>
    <xf numFmtId="166" fontId="10" fillId="5" borderId="18" xfId="2" applyNumberFormat="1" applyFill="1" applyBorder="1" applyAlignment="1">
      <alignment wrapText="1"/>
    </xf>
    <xf numFmtId="166" fontId="13" fillId="0" borderId="21" xfId="2" applyNumberFormat="1" applyFont="1" applyBorder="1" applyAlignment="1">
      <alignment horizontal="center" vertical="center" wrapText="1"/>
    </xf>
    <xf numFmtId="3" fontId="13" fillId="0" borderId="21" xfId="2" applyNumberFormat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2" fillId="7" borderId="8" xfId="0" applyNumberFormat="1" applyFont="1" applyFill="1" applyBorder="1" applyAlignment="1">
      <alignment horizontal="center" vertical="center" wrapText="1"/>
    </xf>
    <xf numFmtId="4" fontId="12" fillId="7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8" fillId="9" borderId="8" xfId="0" applyNumberFormat="1" applyFont="1" applyFill="1" applyBorder="1" applyAlignment="1">
      <alignment horizontal="center" vertical="center" wrapText="1"/>
    </xf>
    <xf numFmtId="0" fontId="11" fillId="10" borderId="8" xfId="2" applyFont="1" applyFill="1" applyBorder="1" applyAlignment="1">
      <alignment horizontal="left" vertical="center"/>
    </xf>
    <xf numFmtId="4" fontId="8" fillId="6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wrapText="1"/>
    </xf>
    <xf numFmtId="0" fontId="0" fillId="2" borderId="0" xfId="0" applyFill="1" applyBorder="1" applyAlignment="1">
      <alignment vertical="center" wrapText="1"/>
    </xf>
    <xf numFmtId="2" fontId="16" fillId="0" borderId="0" xfId="0" applyNumberFormat="1" applyFont="1" applyBorder="1" applyAlignment="1">
      <alignment wrapText="1"/>
    </xf>
    <xf numFmtId="2" fontId="17" fillId="6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0" fontId="11" fillId="0" borderId="8" xfId="2" applyFont="1" applyFill="1" applyBorder="1" applyAlignment="1">
      <alignment horizontal="left" vertical="center"/>
    </xf>
    <xf numFmtId="0" fontId="11" fillId="4" borderId="8" xfId="2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2" fillId="2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/>
    <xf numFmtId="0" fontId="2" fillId="0" borderId="23" xfId="0" applyNumberFormat="1" applyFont="1" applyBorder="1" applyAlignment="1">
      <alignment wrapText="1"/>
    </xf>
    <xf numFmtId="0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NumberFormat="1" applyFont="1" applyFill="1" applyBorder="1" applyAlignment="1">
      <alignment wrapText="1"/>
    </xf>
    <xf numFmtId="4" fontId="2" fillId="6" borderId="8" xfId="0" applyNumberFormat="1" applyFont="1" applyFill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 applyProtection="1">
      <alignment wrapText="1"/>
      <protection locked="0"/>
    </xf>
    <xf numFmtId="49" fontId="2" fillId="6" borderId="8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6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horizontal="left" vertical="top" wrapText="1"/>
    </xf>
    <xf numFmtId="49" fontId="2" fillId="0" borderId="8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horizont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49" fontId="2" fillId="2" borderId="8" xfId="0" applyNumberFormat="1" applyFont="1" applyFill="1" applyBorder="1" applyAlignment="1">
      <alignment horizontal="center" vertical="center" wrapText="1"/>
    </xf>
    <xf numFmtId="164" fontId="2" fillId="0" borderId="8" xfId="4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6" borderId="8" xfId="0" applyNumberFormat="1" applyFont="1" applyFill="1" applyBorder="1" applyAlignment="1">
      <alignment horizontal="left" wrapText="1"/>
    </xf>
    <xf numFmtId="0" fontId="8" fillId="9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8" fillId="11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11" borderId="24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wrapText="1"/>
    </xf>
    <xf numFmtId="0" fontId="5" fillId="12" borderId="1" xfId="1" applyFont="1" applyFill="1" applyBorder="1" applyAlignment="1">
      <alignment vertical="center" wrapText="1"/>
    </xf>
    <xf numFmtId="168" fontId="3" fillId="12" borderId="1" xfId="3" applyNumberFormat="1" applyFont="1" applyFill="1" applyBorder="1" applyAlignment="1" applyProtection="1">
      <alignment horizontal="left" vertical="center" wrapText="1"/>
    </xf>
    <xf numFmtId="165" fontId="3" fillId="12" borderId="1" xfId="3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horizontal="center"/>
    </xf>
    <xf numFmtId="168" fontId="6" fillId="0" borderId="1" xfId="3" applyNumberFormat="1" applyFont="1" applyBorder="1" applyAlignment="1" applyProtection="1">
      <alignment vertical="center" wrapText="1"/>
    </xf>
    <xf numFmtId="0" fontId="5" fillId="12" borderId="1" xfId="1" applyFont="1" applyFill="1" applyBorder="1" applyAlignment="1">
      <alignment vertical="center"/>
    </xf>
    <xf numFmtId="165" fontId="3" fillId="12" borderId="1" xfId="3" applyNumberFormat="1" applyFont="1" applyFill="1" applyBorder="1" applyAlignment="1" applyProtection="1">
      <alignment vertical="center" wrapText="1"/>
    </xf>
    <xf numFmtId="168" fontId="3" fillId="12" borderId="1" xfId="3" applyNumberFormat="1" applyFont="1" applyFill="1" applyBorder="1" applyAlignment="1" applyProtection="1">
      <alignment vertical="center" wrapText="1"/>
    </xf>
    <xf numFmtId="165" fontId="6" fillId="0" borderId="1" xfId="3" applyNumberFormat="1" applyFont="1" applyBorder="1" applyAlignment="1" applyProtection="1">
      <alignment horizontal="right" vertical="center" wrapText="1"/>
    </xf>
    <xf numFmtId="169" fontId="6" fillId="0" borderId="1" xfId="1" applyNumberFormat="1" applyFont="1" applyBorder="1" applyAlignment="1">
      <alignment vertical="center" wrapText="1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>
      <alignment vertical="center" wrapText="1"/>
    </xf>
    <xf numFmtId="168" fontId="6" fillId="0" borderId="1" xfId="3" applyNumberFormat="1" applyFont="1" applyBorder="1" applyAlignment="1" applyProtection="1">
      <alignment horizontal="left" vertical="center" wrapText="1"/>
    </xf>
    <xf numFmtId="169" fontId="6" fillId="0" borderId="1" xfId="1" applyNumberFormat="1" applyFont="1" applyBorder="1" applyAlignment="1">
      <alignment horizontal="left" vertical="center" wrapText="1"/>
    </xf>
    <xf numFmtId="0" fontId="1" fillId="0" borderId="0" xfId="1"/>
    <xf numFmtId="167" fontId="6" fillId="0" borderId="0" xfId="3" applyFont="1" applyBorder="1" applyAlignment="1" applyProtection="1">
      <alignment horizontal="center"/>
    </xf>
    <xf numFmtId="167" fontId="6" fillId="0" borderId="0" xfId="3" applyFont="1" applyBorder="1" applyAlignment="1" applyProtection="1">
      <alignment horizontal="left"/>
    </xf>
    <xf numFmtId="0" fontId="6" fillId="0" borderId="1" xfId="1" applyFont="1" applyBorder="1" applyAlignment="1">
      <alignment vertical="center" wrapText="1"/>
    </xf>
    <xf numFmtId="169" fontId="6" fillId="0" borderId="1" xfId="1" applyNumberFormat="1" applyFont="1" applyBorder="1" applyAlignment="1">
      <alignment vertical="center" wrapText="1"/>
    </xf>
    <xf numFmtId="169" fontId="6" fillId="0" borderId="1" xfId="1" applyNumberFormat="1" applyFont="1" applyBorder="1" applyAlignment="1">
      <alignment horizontal="left" vertical="center" wrapText="1"/>
    </xf>
    <xf numFmtId="168" fontId="6" fillId="0" borderId="1" xfId="3" applyNumberFormat="1" applyFont="1" applyBorder="1" applyAlignment="1" applyProtection="1">
      <alignment vertical="center" wrapText="1"/>
    </xf>
    <xf numFmtId="165" fontId="6" fillId="0" borderId="1" xfId="3" applyNumberFormat="1" applyFont="1" applyBorder="1" applyAlignment="1" applyProtection="1">
      <alignment horizontal="right" vertical="center" wrapText="1"/>
    </xf>
    <xf numFmtId="14" fontId="6" fillId="0" borderId="1" xfId="3" applyNumberFormat="1" applyFont="1" applyBorder="1" applyAlignment="1" applyProtection="1">
      <alignment vertical="center" wrapText="1"/>
    </xf>
    <xf numFmtId="14" fontId="6" fillId="0" borderId="1" xfId="3" applyNumberFormat="1" applyFont="1" applyBorder="1" applyAlignment="1" applyProtection="1">
      <alignment horizontal="left" vertical="center" wrapText="1"/>
    </xf>
    <xf numFmtId="169" fontId="6" fillId="0" borderId="1" xfId="1" applyNumberFormat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168" fontId="6" fillId="0" borderId="1" xfId="3" applyNumberFormat="1" applyFont="1" applyBorder="1" applyAlignment="1" applyProtection="1">
      <alignment horizontal="left" vertical="center" wrapText="1"/>
    </xf>
    <xf numFmtId="168" fontId="6" fillId="0" borderId="1" xfId="3" applyNumberFormat="1" applyFont="1" applyBorder="1" applyAlignment="1" applyProtection="1">
      <alignment vertical="center" wrapText="1"/>
    </xf>
    <xf numFmtId="165" fontId="6" fillId="0" borderId="1" xfId="3" applyNumberFormat="1" applyFont="1" applyBorder="1" applyAlignment="1" applyProtection="1">
      <alignment horizontal="right" vertical="center" wrapText="1"/>
    </xf>
    <xf numFmtId="169" fontId="6" fillId="0" borderId="1" xfId="1" applyNumberFormat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165" fontId="6" fillId="0" borderId="1" xfId="3" applyNumberFormat="1" applyFont="1" applyBorder="1" applyAlignment="1" applyProtection="1">
      <alignment horizontal="right" vertical="center" wrapText="1"/>
    </xf>
    <xf numFmtId="0" fontId="6" fillId="0" borderId="1" xfId="1" applyFont="1" applyBorder="1" applyAlignment="1">
      <alignment vertical="center" wrapText="1"/>
    </xf>
    <xf numFmtId="169" fontId="6" fillId="0" borderId="2" xfId="1" applyNumberFormat="1" applyFont="1" applyBorder="1" applyAlignment="1">
      <alignment horizontal="center" vertical="center" wrapText="1"/>
    </xf>
    <xf numFmtId="169" fontId="6" fillId="0" borderId="25" xfId="1" applyNumberFormat="1" applyFont="1" applyBorder="1" applyAlignment="1">
      <alignment horizontal="center" vertical="center" wrapText="1"/>
    </xf>
    <xf numFmtId="169" fontId="6" fillId="0" borderId="3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6" fillId="0" borderId="2" xfId="3" applyNumberFormat="1" applyFont="1" applyBorder="1" applyAlignment="1" applyProtection="1">
      <alignment vertical="center" wrapText="1"/>
    </xf>
    <xf numFmtId="165" fontId="6" fillId="0" borderId="25" xfId="3" applyNumberFormat="1" applyFont="1" applyBorder="1" applyAlignment="1" applyProtection="1">
      <alignment vertical="center" wrapText="1"/>
    </xf>
    <xf numFmtId="168" fontId="6" fillId="0" borderId="2" xfId="3" applyNumberFormat="1" applyFont="1" applyBorder="1" applyAlignment="1" applyProtection="1">
      <alignment vertical="center" wrapText="1"/>
    </xf>
    <xf numFmtId="165" fontId="6" fillId="0" borderId="2" xfId="3" applyNumberFormat="1" applyFont="1" applyBorder="1" applyAlignment="1" applyProtection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4" fontId="6" fillId="0" borderId="2" xfId="3" applyNumberFormat="1" applyFont="1" applyBorder="1" applyAlignment="1" applyProtection="1">
      <alignment horizontal="left" vertical="center" wrapText="1"/>
    </xf>
    <xf numFmtId="14" fontId="0" fillId="0" borderId="25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169" fontId="6" fillId="0" borderId="2" xfId="1" applyNumberFormat="1" applyFont="1" applyBorder="1" applyAlignment="1">
      <alignment vertical="center" wrapText="1"/>
    </xf>
    <xf numFmtId="169" fontId="6" fillId="0" borderId="2" xfId="1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165" fontId="6" fillId="0" borderId="1" xfId="3" applyNumberFormat="1" applyFont="1" applyBorder="1" applyAlignment="1" applyProtection="1">
      <alignment vertical="center" wrapText="1"/>
    </xf>
    <xf numFmtId="169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165" fontId="6" fillId="0" borderId="2" xfId="3" applyNumberFormat="1" applyFont="1" applyBorder="1" applyAlignment="1" applyProtection="1">
      <alignment horizontal="center" vertical="center" wrapText="1"/>
    </xf>
    <xf numFmtId="165" fontId="6" fillId="0" borderId="3" xfId="3" applyNumberFormat="1" applyFont="1" applyBorder="1" applyAlignment="1" applyProtection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1" borderId="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2" applyAlignment="1">
      <alignment horizontal="center" vertical="center"/>
    </xf>
    <xf numFmtId="0" fontId="13" fillId="0" borderId="19" xfId="2" applyFont="1" applyBorder="1" applyAlignment="1">
      <alignment horizontal="center" wrapText="1"/>
    </xf>
    <xf numFmtId="0" fontId="13" fillId="0" borderId="20" xfId="2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colors>
    <mruColors>
      <color rgb="FF004F8A"/>
      <color rgb="FF0065B0"/>
      <color rgb="FF0000FF"/>
      <color rgb="FFCCFFCC"/>
      <color rgb="FFFFFFCC"/>
      <color rgb="FFCC99FF"/>
      <color rgb="FFCCCC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"/>
  <sheetViews>
    <sheetView tabSelected="1" view="pageBreakPreview" zoomScale="34" zoomScaleNormal="25" zoomScaleSheetLayoutView="34" workbookViewId="0">
      <pane ySplit="5" topLeftCell="A6" activePane="bottomLeft" state="frozen"/>
      <selection pane="bottomLeft" activeCell="C7" sqref="C7:C10"/>
    </sheetView>
  </sheetViews>
  <sheetFormatPr defaultColWidth="9.109375" defaultRowHeight="18" x14ac:dyDescent="0.35"/>
  <cols>
    <col min="1" max="1" width="9.109375" style="105"/>
    <col min="2" max="2" width="19.88671875" style="107" customWidth="1"/>
    <col min="3" max="3" width="22.6640625" style="107" customWidth="1"/>
    <col min="4" max="4" width="32.109375" style="107" customWidth="1"/>
    <col min="5" max="5" width="42.109375" style="108" customWidth="1"/>
    <col min="6" max="6" width="31.5546875" style="107" customWidth="1"/>
    <col min="7" max="7" width="16.44140625" style="107" customWidth="1"/>
    <col min="8" max="8" width="13.5546875" style="107" customWidth="1"/>
    <col min="9" max="9" width="18" style="107" customWidth="1"/>
    <col min="10" max="10" width="21.109375" style="107" customWidth="1"/>
    <col min="11" max="11" width="17.44140625" style="107" customWidth="1"/>
    <col min="12" max="12" width="20.109375" style="107" customWidth="1"/>
    <col min="13" max="13" width="17.88671875" style="107" customWidth="1"/>
    <col min="14" max="14" width="23.109375" style="107" customWidth="1"/>
    <col min="15" max="15" width="32.88671875" style="107" customWidth="1"/>
    <col min="16" max="16" width="16.6640625" style="107" customWidth="1"/>
    <col min="17" max="17" width="12.6640625" style="107" customWidth="1"/>
    <col min="18" max="18" width="35.109375" style="107" customWidth="1"/>
    <col min="19" max="19" width="17" style="107" customWidth="1"/>
    <col min="20" max="20" width="20.88671875" style="107" customWidth="1"/>
    <col min="21" max="21" width="22.109375" style="108" customWidth="1"/>
    <col min="22" max="22" width="17.6640625" style="107" customWidth="1"/>
    <col min="23" max="23" width="44.88671875" style="108" customWidth="1"/>
    <col min="24" max="1025" width="9.109375" style="105"/>
    <col min="1026" max="16384" width="9.109375" style="128"/>
  </cols>
  <sheetData>
    <row r="1" spans="1:23" s="105" customFormat="1" ht="42.75" customHeight="1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3" ht="18.75" x14ac:dyDescent="0.3">
      <c r="A2" s="106"/>
    </row>
    <row r="3" spans="1:23" s="110" customFormat="1" ht="28.5" customHeight="1" x14ac:dyDescent="0.25">
      <c r="A3" s="183" t="s">
        <v>1</v>
      </c>
      <c r="B3" s="180" t="s">
        <v>2</v>
      </c>
      <c r="C3" s="180" t="s">
        <v>3</v>
      </c>
      <c r="D3" s="180" t="s">
        <v>4</v>
      </c>
      <c r="E3" s="180" t="s">
        <v>5</v>
      </c>
      <c r="F3" s="180" t="s">
        <v>6</v>
      </c>
      <c r="G3" s="180" t="s">
        <v>7</v>
      </c>
      <c r="H3" s="180" t="s">
        <v>141</v>
      </c>
      <c r="I3" s="180" t="s">
        <v>8</v>
      </c>
      <c r="J3" s="180" t="s">
        <v>9</v>
      </c>
      <c r="K3" s="180" t="s">
        <v>10</v>
      </c>
      <c r="L3" s="180" t="s">
        <v>11</v>
      </c>
      <c r="M3" s="180"/>
      <c r="N3" s="180"/>
      <c r="O3" s="180"/>
      <c r="P3" s="180"/>
      <c r="Q3" s="180" t="s">
        <v>12</v>
      </c>
      <c r="R3" s="180"/>
      <c r="S3" s="180"/>
      <c r="T3" s="180" t="s">
        <v>13</v>
      </c>
      <c r="U3" s="181" t="s">
        <v>14</v>
      </c>
      <c r="V3" s="180"/>
      <c r="W3" s="109" t="s">
        <v>15</v>
      </c>
    </row>
    <row r="4" spans="1:23" s="110" customFormat="1" ht="96.75" customHeight="1" x14ac:dyDescent="0.25">
      <c r="A4" s="183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11" t="s">
        <v>16</v>
      </c>
      <c r="M4" s="111" t="s">
        <v>17</v>
      </c>
      <c r="N4" s="111" t="s">
        <v>18</v>
      </c>
      <c r="O4" s="111" t="s">
        <v>19</v>
      </c>
      <c r="P4" s="111" t="s">
        <v>20</v>
      </c>
      <c r="Q4" s="111" t="s">
        <v>21</v>
      </c>
      <c r="R4" s="111" t="s">
        <v>22</v>
      </c>
      <c r="S4" s="111" t="s">
        <v>23</v>
      </c>
      <c r="T4" s="180"/>
      <c r="U4" s="181"/>
      <c r="V4" s="180"/>
      <c r="W4" s="109" t="s">
        <v>24</v>
      </c>
    </row>
    <row r="5" spans="1:23" s="110" customFormat="1" ht="12" customHeight="1" x14ac:dyDescent="0.2">
      <c r="A5" s="112">
        <v>1</v>
      </c>
      <c r="B5" s="109">
        <v>2</v>
      </c>
      <c r="C5" s="109">
        <v>3</v>
      </c>
      <c r="D5" s="112">
        <v>4</v>
      </c>
      <c r="E5" s="109">
        <v>5</v>
      </c>
      <c r="F5" s="109">
        <v>6</v>
      </c>
      <c r="G5" s="112">
        <v>7</v>
      </c>
      <c r="H5" s="109">
        <v>8</v>
      </c>
      <c r="I5" s="109">
        <v>9</v>
      </c>
      <c r="J5" s="112">
        <v>10</v>
      </c>
      <c r="K5" s="109">
        <v>11</v>
      </c>
      <c r="L5" s="109">
        <v>12</v>
      </c>
      <c r="M5" s="112">
        <v>13</v>
      </c>
      <c r="N5" s="109">
        <v>14</v>
      </c>
      <c r="O5" s="109">
        <v>15</v>
      </c>
      <c r="P5" s="112">
        <v>16</v>
      </c>
      <c r="Q5" s="109">
        <v>17</v>
      </c>
      <c r="R5" s="109">
        <v>18</v>
      </c>
      <c r="S5" s="112">
        <v>19</v>
      </c>
      <c r="T5" s="109">
        <v>20</v>
      </c>
      <c r="U5" s="109">
        <v>21</v>
      </c>
      <c r="V5" s="109"/>
      <c r="W5" s="109">
        <v>5</v>
      </c>
    </row>
    <row r="6" spans="1:23" s="117" customFormat="1" ht="57.75" customHeight="1" x14ac:dyDescent="0.35">
      <c r="A6" s="119" t="s">
        <v>145</v>
      </c>
      <c r="B6" s="119" t="s">
        <v>146</v>
      </c>
      <c r="C6" s="114"/>
      <c r="D6" s="114"/>
      <c r="E6" s="114"/>
      <c r="F6" s="114"/>
      <c r="G6" s="114"/>
      <c r="H6" s="114"/>
      <c r="I6" s="120">
        <f>I7+I11+I17</f>
        <v>7400</v>
      </c>
      <c r="J6" s="121"/>
      <c r="K6" s="121"/>
      <c r="L6" s="121"/>
      <c r="M6" s="116">
        <f>M7+M8+M9+M10+M11+M12+M13+M14+M17+M18</f>
        <v>7325.1541099999995</v>
      </c>
      <c r="N6" s="121"/>
      <c r="O6" s="121"/>
      <c r="P6" s="115"/>
      <c r="Q6" s="114"/>
      <c r="R6" s="114"/>
      <c r="S6" s="113"/>
      <c r="T6" s="114"/>
      <c r="U6" s="114"/>
      <c r="V6" s="113"/>
      <c r="W6" s="114"/>
    </row>
    <row r="7" spans="1:23" ht="80.400000000000006" customHeight="1" x14ac:dyDescent="0.35">
      <c r="A7" s="174"/>
      <c r="B7" s="171" t="s">
        <v>147</v>
      </c>
      <c r="C7" s="171" t="s">
        <v>143</v>
      </c>
      <c r="D7" s="171" t="s">
        <v>37</v>
      </c>
      <c r="E7" s="171" t="s">
        <v>148</v>
      </c>
      <c r="F7" s="171" t="s">
        <v>149</v>
      </c>
      <c r="G7" s="171" t="s">
        <v>150</v>
      </c>
      <c r="H7" s="171">
        <v>5065</v>
      </c>
      <c r="I7" s="172">
        <v>5000</v>
      </c>
      <c r="J7" s="118" t="s">
        <v>30</v>
      </c>
      <c r="K7" s="136">
        <v>44274</v>
      </c>
      <c r="L7" s="118" t="s">
        <v>180</v>
      </c>
      <c r="M7" s="122">
        <v>3988.7633000000001</v>
      </c>
      <c r="N7" s="118" t="s">
        <v>169</v>
      </c>
      <c r="O7" s="118" t="s">
        <v>175</v>
      </c>
      <c r="P7" s="126" t="s">
        <v>178</v>
      </c>
      <c r="Q7" s="123" t="s">
        <v>35</v>
      </c>
      <c r="R7" s="123" t="s">
        <v>170</v>
      </c>
      <c r="S7" s="127">
        <v>44409</v>
      </c>
      <c r="T7" s="173" t="s">
        <v>34</v>
      </c>
      <c r="U7" s="171" t="s">
        <v>151</v>
      </c>
      <c r="V7" s="124"/>
      <c r="W7" s="125"/>
    </row>
    <row r="8" spans="1:23" ht="48" customHeight="1" x14ac:dyDescent="0.35">
      <c r="A8" s="174"/>
      <c r="B8" s="171"/>
      <c r="C8" s="171"/>
      <c r="D8" s="171"/>
      <c r="E8" s="171"/>
      <c r="F8" s="171"/>
      <c r="G8" s="171"/>
      <c r="H8" s="171"/>
      <c r="I8" s="172"/>
      <c r="J8" s="118" t="s">
        <v>27</v>
      </c>
      <c r="K8" s="118"/>
      <c r="L8" s="118" t="s">
        <v>152</v>
      </c>
      <c r="M8" s="122">
        <v>250.38</v>
      </c>
      <c r="N8" s="118" t="s">
        <v>144</v>
      </c>
      <c r="O8" s="118" t="s">
        <v>142</v>
      </c>
      <c r="P8" s="126" t="s">
        <v>36</v>
      </c>
      <c r="Q8" s="123" t="s">
        <v>35</v>
      </c>
      <c r="R8" s="123" t="s">
        <v>142</v>
      </c>
      <c r="S8" s="127" t="s">
        <v>36</v>
      </c>
      <c r="T8" s="173"/>
      <c r="U8" s="171"/>
      <c r="V8" s="124"/>
      <c r="W8" s="125"/>
    </row>
    <row r="9" spans="1:23" ht="48" customHeight="1" x14ac:dyDescent="0.35">
      <c r="A9" s="174"/>
      <c r="B9" s="171"/>
      <c r="C9" s="171"/>
      <c r="D9" s="171"/>
      <c r="E9" s="171"/>
      <c r="F9" s="171"/>
      <c r="G9" s="171"/>
      <c r="H9" s="171"/>
      <c r="I9" s="172"/>
      <c r="J9" s="118" t="s">
        <v>27</v>
      </c>
      <c r="K9" s="118"/>
      <c r="L9" s="118" t="s">
        <v>153</v>
      </c>
      <c r="M9" s="122">
        <v>300</v>
      </c>
      <c r="N9" s="118" t="s">
        <v>144</v>
      </c>
      <c r="O9" s="118" t="s">
        <v>142</v>
      </c>
      <c r="P9" s="126" t="s">
        <v>36</v>
      </c>
      <c r="Q9" s="123" t="s">
        <v>35</v>
      </c>
      <c r="R9" s="123" t="s">
        <v>142</v>
      </c>
      <c r="S9" s="127" t="s">
        <v>36</v>
      </c>
      <c r="T9" s="173"/>
      <c r="U9" s="171"/>
      <c r="V9" s="124"/>
      <c r="W9" s="125"/>
    </row>
    <row r="10" spans="1:23" ht="48" customHeight="1" x14ac:dyDescent="0.35">
      <c r="A10" s="174"/>
      <c r="B10" s="171"/>
      <c r="C10" s="171"/>
      <c r="D10" s="171"/>
      <c r="E10" s="171"/>
      <c r="F10" s="171"/>
      <c r="G10" s="171"/>
      <c r="H10" s="171"/>
      <c r="I10" s="172"/>
      <c r="J10" s="118" t="s">
        <v>27</v>
      </c>
      <c r="K10" s="118"/>
      <c r="L10" s="118" t="s">
        <v>154</v>
      </c>
      <c r="M10" s="122">
        <v>450</v>
      </c>
      <c r="N10" s="118" t="s">
        <v>144</v>
      </c>
      <c r="O10" s="118" t="s">
        <v>142</v>
      </c>
      <c r="P10" s="126" t="s">
        <v>36</v>
      </c>
      <c r="Q10" s="123" t="s">
        <v>35</v>
      </c>
      <c r="R10" s="123" t="s">
        <v>142</v>
      </c>
      <c r="S10" s="127" t="s">
        <v>36</v>
      </c>
      <c r="T10" s="173"/>
      <c r="U10" s="171"/>
      <c r="V10" s="124"/>
      <c r="W10" s="125"/>
    </row>
    <row r="11" spans="1:23" ht="63.75" customHeight="1" x14ac:dyDescent="0.35">
      <c r="A11" s="150"/>
      <c r="B11" s="150" t="s">
        <v>155</v>
      </c>
      <c r="C11" s="154" t="s">
        <v>32</v>
      </c>
      <c r="D11" s="154" t="s">
        <v>156</v>
      </c>
      <c r="E11" s="154" t="s">
        <v>157</v>
      </c>
      <c r="F11" s="154" t="s">
        <v>158</v>
      </c>
      <c r="G11" s="154" t="s">
        <v>159</v>
      </c>
      <c r="H11" s="154">
        <v>10584</v>
      </c>
      <c r="I11" s="158">
        <v>1500</v>
      </c>
      <c r="J11" s="118" t="s">
        <v>27</v>
      </c>
      <c r="K11" s="118"/>
      <c r="L11" s="118" t="s">
        <v>160</v>
      </c>
      <c r="M11" s="145">
        <v>599.95000000000005</v>
      </c>
      <c r="N11" s="118" t="s">
        <v>161</v>
      </c>
      <c r="O11" s="118" t="s">
        <v>176</v>
      </c>
      <c r="P11" s="126" t="s">
        <v>34</v>
      </c>
      <c r="Q11" s="123" t="s">
        <v>35</v>
      </c>
      <c r="R11" s="123" t="s">
        <v>171</v>
      </c>
      <c r="S11" s="127" t="s">
        <v>34</v>
      </c>
      <c r="T11" s="147" t="s">
        <v>34</v>
      </c>
      <c r="U11" s="171"/>
      <c r="V11" s="124"/>
      <c r="W11" s="125"/>
    </row>
    <row r="12" spans="1:23" ht="59.25" customHeight="1" x14ac:dyDescent="0.35">
      <c r="A12" s="151"/>
      <c r="B12" s="151"/>
      <c r="C12" s="155"/>
      <c r="D12" s="155"/>
      <c r="E12" s="155"/>
      <c r="F12" s="155"/>
      <c r="G12" s="155"/>
      <c r="H12" s="155"/>
      <c r="I12" s="159"/>
      <c r="J12" s="118" t="s">
        <v>27</v>
      </c>
      <c r="K12" s="118"/>
      <c r="L12" s="118" t="s">
        <v>162</v>
      </c>
      <c r="M12" s="122">
        <v>565.827</v>
      </c>
      <c r="N12" s="118" t="s">
        <v>144</v>
      </c>
      <c r="O12" s="118" t="s">
        <v>142</v>
      </c>
      <c r="P12" s="126" t="s">
        <v>36</v>
      </c>
      <c r="Q12" s="123" t="s">
        <v>35</v>
      </c>
      <c r="R12" s="123" t="s">
        <v>142</v>
      </c>
      <c r="S12" s="127" t="s">
        <v>36</v>
      </c>
      <c r="T12" s="148"/>
      <c r="U12" s="171"/>
      <c r="V12" s="124"/>
      <c r="W12" s="125"/>
    </row>
    <row r="13" spans="1:23" ht="59.25" customHeight="1" x14ac:dyDescent="0.35">
      <c r="A13" s="151"/>
      <c r="B13" s="151"/>
      <c r="C13" s="156"/>
      <c r="D13" s="156"/>
      <c r="E13" s="156"/>
      <c r="F13" s="156"/>
      <c r="G13" s="156"/>
      <c r="H13" s="156"/>
      <c r="I13" s="156"/>
      <c r="J13" s="134" t="s">
        <v>27</v>
      </c>
      <c r="K13" s="134"/>
      <c r="L13" s="134" t="s">
        <v>172</v>
      </c>
      <c r="M13" s="135">
        <v>146.96</v>
      </c>
      <c r="N13" s="134" t="s">
        <v>173</v>
      </c>
      <c r="O13" s="134" t="s">
        <v>177</v>
      </c>
      <c r="P13" s="137">
        <v>44367</v>
      </c>
      <c r="Q13" s="132" t="s">
        <v>35</v>
      </c>
      <c r="R13" s="132" t="s">
        <v>174</v>
      </c>
      <c r="S13" s="133">
        <v>44367</v>
      </c>
      <c r="T13" s="149"/>
      <c r="U13" s="171"/>
      <c r="V13" s="124"/>
      <c r="W13" s="131"/>
    </row>
    <row r="14" spans="1:23" ht="78" customHeight="1" x14ac:dyDescent="0.35">
      <c r="A14" s="152"/>
      <c r="B14" s="152"/>
      <c r="C14" s="156"/>
      <c r="D14" s="156"/>
      <c r="E14" s="156"/>
      <c r="F14" s="156"/>
      <c r="G14" s="156"/>
      <c r="H14" s="156"/>
      <c r="I14" s="156"/>
      <c r="J14" s="160" t="s">
        <v>27</v>
      </c>
      <c r="K14" s="160"/>
      <c r="L14" s="160" t="s">
        <v>184</v>
      </c>
      <c r="M14" s="161">
        <v>187.26300000000001</v>
      </c>
      <c r="N14" s="160" t="s">
        <v>185</v>
      </c>
      <c r="O14" s="160" t="s">
        <v>186</v>
      </c>
      <c r="P14" s="164">
        <v>44423</v>
      </c>
      <c r="Q14" s="167" t="s">
        <v>35</v>
      </c>
      <c r="R14" s="167" t="s">
        <v>171</v>
      </c>
      <c r="S14" s="168">
        <v>44423</v>
      </c>
      <c r="T14" s="147">
        <v>44423</v>
      </c>
      <c r="U14" s="171"/>
      <c r="V14" s="124"/>
      <c r="W14" s="146"/>
    </row>
    <row r="15" spans="1:23" ht="38.25" customHeight="1" x14ac:dyDescent="0.35">
      <c r="A15" s="152"/>
      <c r="B15" s="152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62"/>
      <c r="N15" s="156"/>
      <c r="O15" s="156"/>
      <c r="P15" s="165"/>
      <c r="Q15" s="156"/>
      <c r="R15" s="156"/>
      <c r="S15" s="169"/>
      <c r="T15" s="148"/>
      <c r="U15" s="171"/>
      <c r="V15" s="124"/>
      <c r="W15" s="146"/>
    </row>
    <row r="16" spans="1:23" ht="1.95" hidden="1" customHeight="1" x14ac:dyDescent="0.3">
      <c r="A16" s="153"/>
      <c r="B16" s="153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63"/>
      <c r="N16" s="157"/>
      <c r="O16" s="157"/>
      <c r="P16" s="166"/>
      <c r="Q16" s="157"/>
      <c r="R16" s="157"/>
      <c r="S16" s="170"/>
      <c r="T16" s="149"/>
      <c r="U16" s="171"/>
      <c r="V16" s="124"/>
      <c r="W16" s="146"/>
    </row>
    <row r="17" spans="1:23" ht="153.75" customHeight="1" x14ac:dyDescent="0.35">
      <c r="A17" s="175"/>
      <c r="B17" s="150" t="s">
        <v>163</v>
      </c>
      <c r="C17" s="150" t="s">
        <v>33</v>
      </c>
      <c r="D17" s="150" t="s">
        <v>164</v>
      </c>
      <c r="E17" s="150" t="s">
        <v>165</v>
      </c>
      <c r="F17" s="150" t="s">
        <v>166</v>
      </c>
      <c r="G17" s="150" t="s">
        <v>179</v>
      </c>
      <c r="H17" s="150">
        <v>50</v>
      </c>
      <c r="I17" s="178">
        <v>900</v>
      </c>
      <c r="J17" s="118" t="s">
        <v>27</v>
      </c>
      <c r="K17" s="118"/>
      <c r="L17" s="118" t="s">
        <v>167</v>
      </c>
      <c r="M17" s="122">
        <v>537.04317000000003</v>
      </c>
      <c r="N17" s="118" t="s">
        <v>161</v>
      </c>
      <c r="O17" s="118" t="s">
        <v>168</v>
      </c>
      <c r="P17" s="126" t="s">
        <v>36</v>
      </c>
      <c r="Q17" s="123" t="s">
        <v>35</v>
      </c>
      <c r="R17" s="123" t="s">
        <v>168</v>
      </c>
      <c r="S17" s="127" t="s">
        <v>36</v>
      </c>
      <c r="T17" s="147" t="s">
        <v>36</v>
      </c>
      <c r="U17" s="171"/>
      <c r="V17" s="124"/>
      <c r="W17" s="125"/>
    </row>
    <row r="18" spans="1:23" ht="153.75" customHeight="1" x14ac:dyDescent="0.35">
      <c r="A18" s="176"/>
      <c r="B18" s="177"/>
      <c r="C18" s="177"/>
      <c r="D18" s="177"/>
      <c r="E18" s="177"/>
      <c r="F18" s="177"/>
      <c r="G18" s="177"/>
      <c r="H18" s="177"/>
      <c r="I18" s="179"/>
      <c r="J18" s="141" t="s">
        <v>27</v>
      </c>
      <c r="K18" s="141"/>
      <c r="L18" s="141" t="s">
        <v>181</v>
      </c>
      <c r="M18" s="142">
        <v>298.96764000000002</v>
      </c>
      <c r="N18" s="141" t="s">
        <v>161</v>
      </c>
      <c r="O18" s="141" t="s">
        <v>182</v>
      </c>
      <c r="P18" s="140" t="s">
        <v>36</v>
      </c>
      <c r="Q18" s="138" t="s">
        <v>35</v>
      </c>
      <c r="R18" s="138" t="s">
        <v>182</v>
      </c>
      <c r="S18" s="143" t="s">
        <v>36</v>
      </c>
      <c r="T18" s="149"/>
      <c r="U18" s="144"/>
      <c r="V18" s="124"/>
      <c r="W18" s="139"/>
    </row>
    <row r="19" spans="1:23" x14ac:dyDescent="0.35">
      <c r="I19" s="129"/>
      <c r="J19" s="129"/>
      <c r="K19" s="129"/>
      <c r="L19" s="129"/>
      <c r="M19" s="129"/>
      <c r="N19" s="129"/>
      <c r="O19" s="129"/>
      <c r="P19" s="129"/>
    </row>
    <row r="20" spans="1:23" x14ac:dyDescent="0.35">
      <c r="I20" s="129"/>
      <c r="J20" s="129"/>
      <c r="K20" s="129"/>
      <c r="L20" s="129"/>
      <c r="M20" s="129"/>
      <c r="N20" s="129"/>
      <c r="O20" s="129"/>
      <c r="P20" s="129"/>
    </row>
    <row r="21" spans="1:23" x14ac:dyDescent="0.35">
      <c r="I21" s="129"/>
      <c r="J21" s="129"/>
      <c r="K21" s="129"/>
      <c r="L21" s="129"/>
      <c r="M21" s="129"/>
      <c r="N21" s="129"/>
      <c r="O21" s="129"/>
      <c r="P21" s="129"/>
    </row>
    <row r="22" spans="1:23" x14ac:dyDescent="0.35">
      <c r="I22" s="130"/>
      <c r="J22" s="130"/>
      <c r="K22" s="130"/>
      <c r="L22" s="130"/>
      <c r="M22" s="130"/>
      <c r="N22" s="130"/>
      <c r="O22" s="130"/>
      <c r="P22" s="130"/>
    </row>
  </sheetData>
  <mergeCells count="59">
    <mergeCell ref="A1:U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J3:J4"/>
    <mergeCell ref="K3:K4"/>
    <mergeCell ref="L3:P3"/>
    <mergeCell ref="Q3:S3"/>
    <mergeCell ref="T3:T4"/>
    <mergeCell ref="U3:U4"/>
    <mergeCell ref="U7:U17"/>
    <mergeCell ref="A7:A10"/>
    <mergeCell ref="B7:B10"/>
    <mergeCell ref="C7:C10"/>
    <mergeCell ref="D7:D10"/>
    <mergeCell ref="E7:E10"/>
    <mergeCell ref="F7:F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T17:T18"/>
    <mergeCell ref="A11:A16"/>
    <mergeCell ref="H7:H10"/>
    <mergeCell ref="I7:I10"/>
    <mergeCell ref="T7:T10"/>
    <mergeCell ref="T11:T13"/>
    <mergeCell ref="G7:G10"/>
    <mergeCell ref="T14:T16"/>
    <mergeCell ref="B11:B16"/>
    <mergeCell ref="C11:C16"/>
    <mergeCell ref="D11:D16"/>
    <mergeCell ref="E11:E16"/>
    <mergeCell ref="F11:F16"/>
    <mergeCell ref="G11:G16"/>
    <mergeCell ref="H11:H16"/>
    <mergeCell ref="I11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</mergeCells>
  <pageMargins left="0.39370078740157483" right="0.39370078740157483" top="0.39370078740157483" bottom="0.39370078740157483" header="0" footer="0"/>
  <pageSetup paperSize="9" scale="26" firstPageNumber="0" fitToHeight="0" orientation="landscape" horizontalDpi="300" verticalDpi="300" r:id="rId1"/>
  <colBreaks count="1" manualBreakCount="1">
    <brk id="10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view="pageBreakPreview" zoomScale="85" zoomScaleNormal="100" zoomScaleSheetLayoutView="85" workbookViewId="0">
      <pane ySplit="5" topLeftCell="A40" activePane="bottomLeft" state="frozen"/>
      <selection pane="bottomLeft" activeCell="G18" sqref="G18"/>
    </sheetView>
  </sheetViews>
  <sheetFormatPr defaultRowHeight="14.4" x14ac:dyDescent="0.3"/>
  <cols>
    <col min="1" max="1" width="7.33203125" customWidth="1"/>
    <col min="2" max="2" width="33.88671875" customWidth="1"/>
    <col min="3" max="3" width="32.33203125" customWidth="1"/>
    <col min="4" max="4" width="20" customWidth="1"/>
    <col min="5" max="5" width="18.44140625" customWidth="1"/>
    <col min="6" max="6" width="20.109375" customWidth="1"/>
    <col min="7" max="7" width="16.109375" customWidth="1"/>
    <col min="8" max="8" width="0" hidden="1" customWidth="1"/>
    <col min="9" max="9" width="11.88671875" bestFit="1" customWidth="1"/>
  </cols>
  <sheetData>
    <row r="1" spans="1:17" ht="52.2" customHeight="1" x14ac:dyDescent="0.3">
      <c r="E1" s="189" t="s">
        <v>137</v>
      </c>
      <c r="F1" s="189"/>
      <c r="G1" s="189"/>
    </row>
    <row r="2" spans="1:17" ht="54" customHeight="1" x14ac:dyDescent="0.35">
      <c r="A2" s="190" t="s">
        <v>138</v>
      </c>
      <c r="B2" s="191"/>
      <c r="C2" s="191"/>
      <c r="D2" s="191"/>
      <c r="E2" s="191"/>
      <c r="F2" s="191"/>
      <c r="G2" s="191"/>
    </row>
    <row r="4" spans="1:17" ht="57.6" x14ac:dyDescent="0.3">
      <c r="A4" s="2" t="s">
        <v>53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54</v>
      </c>
      <c r="G4" s="2" t="s">
        <v>52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72"/>
      <c r="B6" s="87" t="s">
        <v>136</v>
      </c>
      <c r="C6" s="73"/>
      <c r="D6" s="73"/>
      <c r="E6" s="89">
        <f>E7+E34+E38+E42+E44+E47+E49</f>
        <v>70593033.659999996</v>
      </c>
      <c r="F6" s="89">
        <f>F7+F34+F38+F42+F44+F47+F49</f>
        <v>62840653.25999999</v>
      </c>
      <c r="G6" s="89">
        <f>E6-F6</f>
        <v>7752380.400000006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74">
        <v>1</v>
      </c>
      <c r="B7" s="48" t="s">
        <v>25</v>
      </c>
      <c r="C7" s="75"/>
      <c r="D7" s="75"/>
      <c r="E7" s="76">
        <f>E8+E9+E10+E11+E12+E14+E17+E18+E19</f>
        <v>26456217.239999998</v>
      </c>
      <c r="F7" s="76">
        <f>F8+F9+F10+F11+F12+F14+F17+F18+F19</f>
        <v>20991473.719999999</v>
      </c>
      <c r="G7" s="76">
        <f>E7-F7</f>
        <v>5464743.5199999996</v>
      </c>
      <c r="H7" s="60"/>
      <c r="I7" s="90">
        <f>G7+G34+G38+G42+G44+G47+G49</f>
        <v>7752380.4000000004</v>
      </c>
      <c r="J7" s="60"/>
      <c r="K7" s="1"/>
      <c r="L7" s="1"/>
      <c r="M7" s="1"/>
      <c r="N7" s="1"/>
      <c r="O7" s="1"/>
      <c r="P7" s="1"/>
      <c r="Q7" s="1"/>
    </row>
    <row r="8" spans="1:17" ht="45" customHeight="1" x14ac:dyDescent="0.3">
      <c r="A8" s="91" t="s">
        <v>55</v>
      </c>
      <c r="B8" s="103" t="s">
        <v>73</v>
      </c>
      <c r="C8" s="35" t="s">
        <v>74</v>
      </c>
      <c r="D8" s="36" t="s">
        <v>75</v>
      </c>
      <c r="E8" s="37">
        <v>2500000</v>
      </c>
      <c r="F8" s="37">
        <v>1902500</v>
      </c>
      <c r="G8" s="37">
        <f>E8-F8</f>
        <v>597500</v>
      </c>
      <c r="H8" s="60"/>
      <c r="I8" s="60"/>
      <c r="J8" s="60"/>
      <c r="K8" s="1"/>
      <c r="L8" s="1"/>
      <c r="M8" s="1"/>
      <c r="N8" s="1"/>
      <c r="O8" s="1"/>
      <c r="P8" s="1"/>
      <c r="Q8" s="1"/>
    </row>
    <row r="9" spans="1:17" ht="41.4" customHeight="1" x14ac:dyDescent="0.3">
      <c r="A9" s="91" t="s">
        <v>71</v>
      </c>
      <c r="B9" s="35" t="s">
        <v>73</v>
      </c>
      <c r="C9" s="35" t="s">
        <v>76</v>
      </c>
      <c r="D9" s="36" t="s">
        <v>77</v>
      </c>
      <c r="E9" s="37">
        <v>1500000</v>
      </c>
      <c r="F9" s="37">
        <v>1177500</v>
      </c>
      <c r="G9" s="37">
        <f>E9-F9</f>
        <v>322500</v>
      </c>
      <c r="H9" s="60"/>
      <c r="I9" s="60"/>
      <c r="J9" s="60"/>
      <c r="K9" s="1"/>
      <c r="L9" s="1"/>
      <c r="M9" s="1"/>
      <c r="N9" s="1"/>
      <c r="O9" s="1"/>
      <c r="P9" s="1"/>
      <c r="Q9" s="1"/>
    </row>
    <row r="10" spans="1:17" ht="68.400000000000006" customHeight="1" x14ac:dyDescent="0.3">
      <c r="A10" s="91" t="s">
        <v>72</v>
      </c>
      <c r="B10" s="38" t="s">
        <v>83</v>
      </c>
      <c r="C10" s="97" t="s">
        <v>31</v>
      </c>
      <c r="D10" s="104" t="s">
        <v>84</v>
      </c>
      <c r="E10" s="37">
        <v>2981814.72</v>
      </c>
      <c r="F10" s="37">
        <v>2211454.7200000002</v>
      </c>
      <c r="G10" s="37">
        <f t="shared" ref="G10:G11" si="0">E10-F10</f>
        <v>770360</v>
      </c>
      <c r="H10" s="60"/>
      <c r="I10" s="60"/>
      <c r="J10" s="60"/>
      <c r="K10" s="1"/>
      <c r="L10" s="1" t="s">
        <v>28</v>
      </c>
      <c r="M10" s="1"/>
      <c r="N10" s="1"/>
      <c r="O10" s="1"/>
      <c r="P10" s="1"/>
      <c r="Q10" s="1"/>
    </row>
    <row r="11" spans="1:17" ht="64.2" customHeight="1" x14ac:dyDescent="0.3">
      <c r="A11" s="91" t="s">
        <v>78</v>
      </c>
      <c r="B11" s="71" t="s">
        <v>83</v>
      </c>
      <c r="C11" s="97" t="s">
        <v>130</v>
      </c>
      <c r="D11" s="93" t="s">
        <v>85</v>
      </c>
      <c r="E11" s="37">
        <v>3099835.32</v>
      </c>
      <c r="F11" s="37">
        <v>2774370.44</v>
      </c>
      <c r="G11" s="37">
        <f t="shared" si="0"/>
        <v>325464.87999999989</v>
      </c>
      <c r="H11" s="60"/>
      <c r="I11" s="60"/>
      <c r="J11" s="60"/>
      <c r="K11" s="1"/>
      <c r="L11" s="1"/>
      <c r="M11" s="1"/>
      <c r="N11" s="1"/>
      <c r="O11" s="1"/>
      <c r="P11" s="1"/>
      <c r="Q11" s="1"/>
    </row>
    <row r="12" spans="1:17" ht="28.2" x14ac:dyDescent="0.3">
      <c r="A12" s="184" t="s">
        <v>79</v>
      </c>
      <c r="B12" s="185" t="s">
        <v>86</v>
      </c>
      <c r="C12" s="186" t="s">
        <v>29</v>
      </c>
      <c r="D12" s="187" t="s">
        <v>87</v>
      </c>
      <c r="E12" s="39">
        <v>4800000</v>
      </c>
      <c r="F12" s="40">
        <v>4014917.5</v>
      </c>
      <c r="G12" s="39">
        <f>E12-F12</f>
        <v>785082.5</v>
      </c>
      <c r="H12" s="34" t="s">
        <v>88</v>
      </c>
      <c r="I12" s="60"/>
      <c r="J12" s="60"/>
      <c r="K12" s="1"/>
      <c r="L12" s="1"/>
      <c r="M12" s="1"/>
      <c r="N12" s="1"/>
      <c r="O12" s="1"/>
      <c r="P12" s="1"/>
      <c r="Q12" s="1"/>
    </row>
    <row r="13" spans="1:17" ht="30" hidden="1" x14ac:dyDescent="0.25">
      <c r="A13" s="184"/>
      <c r="B13" s="185"/>
      <c r="C13" s="186"/>
      <c r="D13" s="187"/>
      <c r="E13" s="41">
        <v>37250</v>
      </c>
      <c r="F13" s="42"/>
      <c r="G13" s="41">
        <f t="shared" ref="G13:G16" si="1">E13-F13</f>
        <v>37250</v>
      </c>
      <c r="H13" s="34" t="s">
        <v>89</v>
      </c>
      <c r="I13" s="60"/>
      <c r="J13" s="60"/>
      <c r="K13" s="1"/>
      <c r="L13" s="1"/>
      <c r="M13" s="1"/>
      <c r="N13" s="1"/>
      <c r="O13" s="1"/>
      <c r="P13" s="1"/>
      <c r="Q13" s="1"/>
    </row>
    <row r="14" spans="1:17" ht="26.4" x14ac:dyDescent="0.3">
      <c r="A14" s="184"/>
      <c r="B14" s="185"/>
      <c r="C14" s="186"/>
      <c r="D14" s="93" t="s">
        <v>90</v>
      </c>
      <c r="E14" s="40">
        <v>2477127</v>
      </c>
      <c r="F14" s="40">
        <v>1711372.32</v>
      </c>
      <c r="G14" s="39">
        <f t="shared" si="1"/>
        <v>765754.67999999993</v>
      </c>
      <c r="H14" s="61"/>
      <c r="I14" s="60"/>
      <c r="J14" s="60"/>
      <c r="K14" s="1"/>
      <c r="L14" s="1"/>
      <c r="M14" s="1"/>
      <c r="N14" s="1"/>
      <c r="O14" s="1"/>
      <c r="P14" s="1"/>
      <c r="Q14" s="1"/>
    </row>
    <row r="15" spans="1:17" ht="19.2" customHeight="1" x14ac:dyDescent="0.3">
      <c r="A15" s="184" t="s">
        <v>80</v>
      </c>
      <c r="B15" s="185" t="s">
        <v>86</v>
      </c>
      <c r="C15" s="186" t="s">
        <v>91</v>
      </c>
      <c r="D15" s="187" t="s">
        <v>92</v>
      </c>
      <c r="E15" s="39">
        <v>5200000</v>
      </c>
      <c r="F15" s="40">
        <v>4801000</v>
      </c>
      <c r="G15" s="39">
        <f t="shared" si="1"/>
        <v>399000</v>
      </c>
      <c r="H15" s="34" t="s">
        <v>88</v>
      </c>
      <c r="I15" s="60"/>
      <c r="J15" s="60"/>
      <c r="K15" s="1"/>
      <c r="L15" s="1"/>
      <c r="M15" s="1"/>
      <c r="N15" s="1"/>
      <c r="O15" s="1"/>
      <c r="P15" s="1"/>
      <c r="Q15" s="1"/>
    </row>
    <row r="16" spans="1:17" ht="22.95" customHeight="1" x14ac:dyDescent="0.3">
      <c r="A16" s="184"/>
      <c r="B16" s="185"/>
      <c r="C16" s="186"/>
      <c r="D16" s="187"/>
      <c r="E16" s="46">
        <v>620622</v>
      </c>
      <c r="F16" s="47">
        <v>0</v>
      </c>
      <c r="G16" s="46">
        <f t="shared" si="1"/>
        <v>620622</v>
      </c>
      <c r="H16" s="34" t="s">
        <v>89</v>
      </c>
      <c r="I16" s="60"/>
      <c r="J16" s="60"/>
      <c r="K16" s="1"/>
      <c r="L16" s="1"/>
      <c r="M16" s="1"/>
      <c r="N16" s="1"/>
      <c r="O16" s="1"/>
      <c r="P16" s="1"/>
      <c r="Q16" s="1"/>
    </row>
    <row r="17" spans="1:17" ht="44.4" customHeight="1" x14ac:dyDescent="0.3">
      <c r="A17" s="91" t="s">
        <v>81</v>
      </c>
      <c r="B17" s="97" t="s">
        <v>93</v>
      </c>
      <c r="C17" s="97" t="s">
        <v>94</v>
      </c>
      <c r="D17" s="93" t="s">
        <v>95</v>
      </c>
      <c r="E17" s="39">
        <v>2606383</v>
      </c>
      <c r="F17" s="39">
        <v>2046010.44</v>
      </c>
      <c r="G17" s="39">
        <f>E17-F17</f>
        <v>560372.56000000006</v>
      </c>
      <c r="H17" s="34"/>
      <c r="I17" s="60"/>
      <c r="J17" s="60"/>
      <c r="K17" s="1"/>
      <c r="L17" s="1"/>
      <c r="M17" s="1"/>
      <c r="N17" s="1"/>
      <c r="O17" s="1"/>
      <c r="P17" s="1"/>
      <c r="Q17" s="1"/>
    </row>
    <row r="18" spans="1:17" ht="34.950000000000003" customHeight="1" x14ac:dyDescent="0.3">
      <c r="A18" s="91" t="s">
        <v>82</v>
      </c>
      <c r="B18" s="35" t="s">
        <v>96</v>
      </c>
      <c r="C18" s="98" t="s">
        <v>37</v>
      </c>
      <c r="D18" s="36" t="s">
        <v>97</v>
      </c>
      <c r="E18" s="37">
        <v>4749619.2000000002</v>
      </c>
      <c r="F18" s="37">
        <v>3988763.3</v>
      </c>
      <c r="G18" s="37">
        <f>E18-F18</f>
        <v>760855.90000000037</v>
      </c>
      <c r="H18" s="34"/>
      <c r="I18" s="60"/>
      <c r="J18" s="60"/>
      <c r="K18" s="1"/>
      <c r="L18" s="1" t="s">
        <v>28</v>
      </c>
      <c r="M18" s="1"/>
      <c r="N18" s="1"/>
      <c r="O18" s="1"/>
      <c r="P18" s="1"/>
      <c r="Q18" s="1"/>
    </row>
    <row r="19" spans="1:17" ht="34.200000000000003" customHeight="1" x14ac:dyDescent="0.3">
      <c r="A19" s="91" t="s">
        <v>81</v>
      </c>
      <c r="B19" s="45" t="s">
        <v>98</v>
      </c>
      <c r="C19" s="71" t="s">
        <v>26</v>
      </c>
      <c r="D19" s="93" t="s">
        <v>99</v>
      </c>
      <c r="E19" s="37">
        <v>1741438</v>
      </c>
      <c r="F19" s="37">
        <v>1164585</v>
      </c>
      <c r="G19" s="37">
        <f>E19-F19</f>
        <v>576853</v>
      </c>
      <c r="H19" s="34"/>
      <c r="I19" s="60"/>
      <c r="J19" s="60"/>
      <c r="K19" s="1"/>
      <c r="L19" s="1"/>
      <c r="M19" s="1"/>
      <c r="N19" s="1"/>
      <c r="O19" s="1"/>
      <c r="P19" s="1"/>
      <c r="Q19" s="1"/>
    </row>
    <row r="20" spans="1:17" ht="18.600000000000001" hidden="1" customHeight="1" x14ac:dyDescent="0.25">
      <c r="A20" s="91">
        <v>2</v>
      </c>
      <c r="B20" s="43" t="s">
        <v>39</v>
      </c>
      <c r="C20" s="99"/>
      <c r="D20" s="78"/>
      <c r="E20" s="79"/>
      <c r="F20" s="79"/>
      <c r="G20" s="79"/>
      <c r="H20" s="34"/>
      <c r="I20" s="60"/>
      <c r="J20" s="60"/>
      <c r="K20" s="1"/>
      <c r="L20" s="1"/>
      <c r="M20" s="1"/>
      <c r="N20" s="1"/>
      <c r="O20" s="1"/>
      <c r="P20" s="1"/>
      <c r="Q20" s="1"/>
    </row>
    <row r="21" spans="1:17" ht="15" hidden="1" x14ac:dyDescent="0.25">
      <c r="A21" s="91"/>
      <c r="B21" s="44"/>
      <c r="C21" s="97"/>
      <c r="D21" s="49"/>
      <c r="E21" s="46"/>
      <c r="F21" s="47"/>
      <c r="G21" s="46"/>
      <c r="H21" s="34"/>
      <c r="I21" s="60"/>
      <c r="J21" s="60"/>
      <c r="K21" s="1"/>
      <c r="L21" s="1"/>
      <c r="M21" s="1"/>
      <c r="N21" s="1" t="s">
        <v>28</v>
      </c>
      <c r="O21" s="1"/>
      <c r="P21" s="1"/>
      <c r="Q21" s="1"/>
    </row>
    <row r="22" spans="1:17" ht="15" hidden="1" x14ac:dyDescent="0.25">
      <c r="A22" s="91"/>
      <c r="B22" s="44"/>
      <c r="C22" s="97"/>
      <c r="D22" s="49"/>
      <c r="E22" s="46"/>
      <c r="F22" s="47"/>
      <c r="G22" s="46"/>
      <c r="H22" s="34"/>
      <c r="I22" s="60"/>
      <c r="J22" s="60"/>
      <c r="K22" s="1"/>
      <c r="L22" s="1"/>
      <c r="M22" s="1"/>
      <c r="N22" s="1"/>
      <c r="O22" s="1"/>
      <c r="P22" s="1"/>
      <c r="Q22" s="1"/>
    </row>
    <row r="23" spans="1:17" ht="15" hidden="1" x14ac:dyDescent="0.25">
      <c r="A23" s="91"/>
      <c r="B23" s="44"/>
      <c r="C23" s="97"/>
      <c r="D23" s="49"/>
      <c r="E23" s="46"/>
      <c r="F23" s="47"/>
      <c r="G23" s="46"/>
      <c r="H23" s="34"/>
      <c r="I23" s="60"/>
      <c r="J23" s="60"/>
      <c r="K23" s="1"/>
      <c r="L23" s="1"/>
      <c r="M23" s="1"/>
      <c r="N23" s="1"/>
      <c r="O23" s="1"/>
      <c r="P23" s="1"/>
      <c r="Q23" s="1"/>
    </row>
    <row r="24" spans="1:17" ht="15" hidden="1" x14ac:dyDescent="0.25">
      <c r="A24" s="91"/>
      <c r="B24" s="44"/>
      <c r="C24" s="97"/>
      <c r="D24" s="49"/>
      <c r="E24" s="46"/>
      <c r="F24" s="47"/>
      <c r="G24" s="46"/>
      <c r="H24" s="34"/>
      <c r="I24" s="60"/>
      <c r="J24" s="60"/>
      <c r="K24" s="1"/>
      <c r="L24" s="1"/>
      <c r="M24" s="1"/>
      <c r="N24" s="1"/>
      <c r="O24" s="1"/>
      <c r="P24" s="1"/>
      <c r="Q24" s="1"/>
    </row>
    <row r="25" spans="1:17" ht="15" hidden="1" x14ac:dyDescent="0.25">
      <c r="A25" s="91"/>
      <c r="B25" s="79"/>
      <c r="C25" s="99"/>
      <c r="D25" s="78"/>
      <c r="E25" s="79"/>
      <c r="F25" s="79"/>
      <c r="G25" s="79"/>
      <c r="H25" s="60"/>
      <c r="I25" s="60"/>
      <c r="J25" s="60"/>
      <c r="K25" s="1"/>
      <c r="L25" s="1"/>
      <c r="M25" s="1"/>
      <c r="N25" s="1"/>
      <c r="O25" s="1"/>
      <c r="P25" s="1"/>
      <c r="Q25" s="1"/>
    </row>
    <row r="26" spans="1:17" ht="15" hidden="1" x14ac:dyDescent="0.25">
      <c r="A26" s="91" t="s">
        <v>56</v>
      </c>
      <c r="B26" s="65"/>
      <c r="C26" s="99"/>
      <c r="D26" s="78"/>
      <c r="E26" s="79"/>
      <c r="F26" s="79"/>
      <c r="G26" s="79"/>
      <c r="H26" s="60"/>
      <c r="I26" s="60"/>
      <c r="J26" s="60"/>
      <c r="K26" s="1"/>
      <c r="L26" s="1"/>
      <c r="M26" s="1"/>
      <c r="N26" s="1"/>
      <c r="O26" s="1"/>
      <c r="P26" s="1"/>
      <c r="Q26" s="1"/>
    </row>
    <row r="27" spans="1:17" ht="15" hidden="1" x14ac:dyDescent="0.25">
      <c r="A27" s="91">
        <v>3</v>
      </c>
      <c r="B27" s="66" t="s">
        <v>38</v>
      </c>
      <c r="C27" s="99"/>
      <c r="D27" s="78"/>
      <c r="E27" s="79"/>
      <c r="F27" s="79"/>
      <c r="G27" s="79"/>
      <c r="H27" s="60"/>
      <c r="I27" s="60"/>
      <c r="J27" s="60"/>
      <c r="K27" s="1"/>
      <c r="L27" s="1"/>
      <c r="M27" s="1"/>
      <c r="N27" s="1"/>
      <c r="O27" s="1"/>
      <c r="P27" s="1"/>
      <c r="Q27" s="1"/>
    </row>
    <row r="28" spans="1:17" ht="15" hidden="1" x14ac:dyDescent="0.25">
      <c r="A28" s="91" t="s">
        <v>57</v>
      </c>
      <c r="B28" s="65"/>
      <c r="C28" s="99"/>
      <c r="D28" s="78"/>
      <c r="E28" s="79"/>
      <c r="F28" s="79"/>
      <c r="G28" s="79"/>
      <c r="H28" s="60"/>
      <c r="I28" s="60"/>
      <c r="J28" s="60"/>
      <c r="K28" s="1"/>
      <c r="L28" s="1"/>
      <c r="M28" s="1"/>
      <c r="N28" s="1"/>
      <c r="O28" s="1"/>
      <c r="P28" s="1"/>
      <c r="Q28" s="1"/>
    </row>
    <row r="29" spans="1:17" ht="15" hidden="1" x14ac:dyDescent="0.25">
      <c r="A29" s="91" t="s">
        <v>112</v>
      </c>
      <c r="B29" s="65"/>
      <c r="C29" s="99"/>
      <c r="D29" s="78"/>
      <c r="E29" s="79"/>
      <c r="F29" s="79"/>
      <c r="G29" s="79"/>
      <c r="H29" s="60"/>
      <c r="I29" s="60"/>
      <c r="J29" s="60"/>
      <c r="K29" s="1"/>
      <c r="L29" s="1"/>
      <c r="M29" s="1"/>
      <c r="N29" s="1"/>
      <c r="O29" s="1"/>
      <c r="P29" s="1"/>
      <c r="Q29" s="1"/>
    </row>
    <row r="30" spans="1:17" ht="15" hidden="1" x14ac:dyDescent="0.25">
      <c r="A30" s="91" t="s">
        <v>113</v>
      </c>
      <c r="B30" s="65"/>
      <c r="C30" s="99"/>
      <c r="D30" s="78"/>
      <c r="E30" s="79"/>
      <c r="F30" s="79"/>
      <c r="G30" s="79"/>
      <c r="H30" s="60"/>
      <c r="I30" s="60"/>
      <c r="J30" s="60"/>
      <c r="K30" s="1"/>
      <c r="L30" s="1"/>
      <c r="M30" s="1"/>
      <c r="N30" s="1"/>
      <c r="O30" s="1"/>
      <c r="P30" s="1"/>
      <c r="Q30" s="1"/>
    </row>
    <row r="31" spans="1:17" ht="15" hidden="1" x14ac:dyDescent="0.25">
      <c r="A31" s="91" t="s">
        <v>114</v>
      </c>
      <c r="B31" s="65"/>
      <c r="C31" s="99"/>
      <c r="D31" s="78"/>
      <c r="E31" s="79"/>
      <c r="F31" s="79"/>
      <c r="G31" s="79"/>
      <c r="H31" s="60"/>
      <c r="I31" s="60"/>
      <c r="J31" s="60"/>
      <c r="K31" s="1"/>
      <c r="L31" s="1"/>
      <c r="M31" s="1"/>
      <c r="N31" s="1"/>
      <c r="O31" s="1"/>
      <c r="P31" s="1"/>
      <c r="Q31" s="1"/>
    </row>
    <row r="32" spans="1:17" ht="15" hidden="1" x14ac:dyDescent="0.25">
      <c r="A32" s="91" t="s">
        <v>115</v>
      </c>
      <c r="B32" s="65"/>
      <c r="C32" s="99"/>
      <c r="D32" s="78"/>
      <c r="E32" s="79"/>
      <c r="F32" s="79"/>
      <c r="G32" s="79"/>
      <c r="H32" s="60"/>
      <c r="I32" s="60"/>
      <c r="J32" s="60"/>
      <c r="K32" s="1"/>
      <c r="L32" s="1"/>
      <c r="M32" s="1"/>
      <c r="N32" s="1"/>
      <c r="O32" s="1"/>
      <c r="P32" s="1"/>
      <c r="Q32" s="1"/>
    </row>
    <row r="33" spans="1:17" ht="15" hidden="1" x14ac:dyDescent="0.25">
      <c r="A33" s="91" t="s">
        <v>116</v>
      </c>
      <c r="B33" s="80"/>
      <c r="C33" s="99"/>
      <c r="D33" s="78"/>
      <c r="E33" s="79"/>
      <c r="F33" s="79"/>
      <c r="G33" s="79"/>
      <c r="H33" s="60"/>
      <c r="I33" s="60"/>
      <c r="J33" s="60"/>
      <c r="K33" s="1"/>
      <c r="L33" s="1"/>
      <c r="M33" s="1"/>
      <c r="N33" s="1"/>
      <c r="O33" s="1"/>
      <c r="P33" s="1"/>
      <c r="Q33" s="1"/>
    </row>
    <row r="34" spans="1:17" x14ac:dyDescent="0.3">
      <c r="A34" s="81">
        <v>4</v>
      </c>
      <c r="B34" s="67" t="s">
        <v>40</v>
      </c>
      <c r="C34" s="100"/>
      <c r="D34" s="82"/>
      <c r="E34" s="88">
        <f>E35+E36+E37</f>
        <v>12000000</v>
      </c>
      <c r="F34" s="88">
        <f>F35+F36+F37</f>
        <v>11911053</v>
      </c>
      <c r="G34" s="57">
        <f t="shared" ref="G34:G51" si="2">E34-F34</f>
        <v>88947</v>
      </c>
      <c r="H34" s="60"/>
      <c r="I34" s="60"/>
      <c r="J34" s="60"/>
      <c r="K34" s="1"/>
      <c r="L34" s="1"/>
      <c r="M34" s="1"/>
      <c r="N34" s="1"/>
      <c r="O34" s="1"/>
      <c r="P34" s="1"/>
      <c r="Q34" s="1"/>
    </row>
    <row r="35" spans="1:17" ht="40.200000000000003" x14ac:dyDescent="0.3">
      <c r="A35" s="91" t="s">
        <v>58</v>
      </c>
      <c r="B35" s="68" t="s">
        <v>111</v>
      </c>
      <c r="C35" s="99" t="s">
        <v>102</v>
      </c>
      <c r="D35" s="83" t="s">
        <v>103</v>
      </c>
      <c r="E35" s="55">
        <v>6000000</v>
      </c>
      <c r="F35" s="55">
        <v>6000000</v>
      </c>
      <c r="G35" s="55">
        <f>E35-F35</f>
        <v>0</v>
      </c>
      <c r="H35" s="60"/>
      <c r="I35" s="60"/>
      <c r="J35" s="60"/>
      <c r="K35" s="1"/>
      <c r="L35" s="1"/>
      <c r="M35" s="1"/>
      <c r="N35" s="1"/>
      <c r="O35" s="1"/>
      <c r="P35" s="1"/>
      <c r="Q35" s="1"/>
    </row>
    <row r="36" spans="1:17" ht="27" customHeight="1" x14ac:dyDescent="0.3">
      <c r="A36" s="91" t="s">
        <v>109</v>
      </c>
      <c r="B36" s="68" t="s">
        <v>107</v>
      </c>
      <c r="C36" s="101" t="s">
        <v>41</v>
      </c>
      <c r="D36" s="83" t="s">
        <v>104</v>
      </c>
      <c r="E36" s="55">
        <v>3000000</v>
      </c>
      <c r="F36" s="55">
        <v>2911053</v>
      </c>
      <c r="G36" s="55">
        <f t="shared" si="2"/>
        <v>88947</v>
      </c>
      <c r="H36" s="60"/>
      <c r="I36" s="60"/>
      <c r="J36" s="60"/>
      <c r="K36" s="1"/>
      <c r="L36" s="1"/>
      <c r="M36" s="1"/>
      <c r="N36" s="1"/>
      <c r="O36" s="1"/>
      <c r="P36" s="1"/>
      <c r="Q36" s="1"/>
    </row>
    <row r="37" spans="1:17" ht="27" x14ac:dyDescent="0.3">
      <c r="A37" s="91" t="s">
        <v>110</v>
      </c>
      <c r="B37" s="68" t="s">
        <v>108</v>
      </c>
      <c r="C37" s="99" t="s">
        <v>106</v>
      </c>
      <c r="D37" s="83" t="s">
        <v>105</v>
      </c>
      <c r="E37" s="55">
        <v>3000000</v>
      </c>
      <c r="F37" s="55">
        <v>3000000</v>
      </c>
      <c r="G37" s="55">
        <f t="shared" si="2"/>
        <v>0</v>
      </c>
      <c r="H37" s="60"/>
      <c r="I37" s="60"/>
      <c r="J37" s="60"/>
      <c r="K37" s="1"/>
      <c r="L37" s="1"/>
      <c r="M37" s="1"/>
      <c r="N37" s="1"/>
      <c r="O37" s="1"/>
      <c r="P37" s="1"/>
      <c r="Q37" s="1"/>
    </row>
    <row r="38" spans="1:17" x14ac:dyDescent="0.3">
      <c r="A38" s="81">
        <v>5</v>
      </c>
      <c r="B38" s="67" t="s">
        <v>42</v>
      </c>
      <c r="C38" s="100"/>
      <c r="D38" s="84"/>
      <c r="E38" s="88">
        <f>E39+E40+E41</f>
        <v>7990839.4199999999</v>
      </c>
      <c r="F38" s="88">
        <f>F39+F40+F41</f>
        <v>6024201.1500000004</v>
      </c>
      <c r="G38" s="57">
        <f t="shared" si="2"/>
        <v>1966638.2699999996</v>
      </c>
      <c r="H38" s="60"/>
      <c r="I38" s="60"/>
      <c r="J38" s="60"/>
      <c r="K38" s="1"/>
      <c r="L38" s="1"/>
      <c r="M38" s="1"/>
      <c r="N38" s="1"/>
      <c r="O38" s="1"/>
      <c r="P38" s="1"/>
      <c r="Q38" s="1"/>
    </row>
    <row r="39" spans="1:17" ht="39.6" x14ac:dyDescent="0.3">
      <c r="A39" s="91"/>
      <c r="B39" s="69" t="s">
        <v>119</v>
      </c>
      <c r="C39" s="92" t="s">
        <v>121</v>
      </c>
      <c r="D39" s="83" t="s">
        <v>124</v>
      </c>
      <c r="E39" s="54">
        <v>3015597.48</v>
      </c>
      <c r="F39" s="54">
        <v>1839514.29</v>
      </c>
      <c r="G39" s="55">
        <f t="shared" si="2"/>
        <v>1176083.19</v>
      </c>
      <c r="H39" s="60"/>
      <c r="I39" s="60"/>
      <c r="J39" s="60"/>
      <c r="K39" s="1"/>
      <c r="L39" s="1"/>
      <c r="M39" s="1"/>
      <c r="N39" s="1"/>
      <c r="O39" s="1"/>
      <c r="P39" s="1"/>
      <c r="Q39" s="1"/>
    </row>
    <row r="40" spans="1:17" ht="48.6" customHeight="1" x14ac:dyDescent="0.3">
      <c r="A40" s="91"/>
      <c r="B40" s="69" t="s">
        <v>119</v>
      </c>
      <c r="C40" s="85" t="s">
        <v>122</v>
      </c>
      <c r="D40" s="86" t="s">
        <v>125</v>
      </c>
      <c r="E40" s="54">
        <v>384711.94</v>
      </c>
      <c r="F40" s="54">
        <v>284686.86</v>
      </c>
      <c r="G40" s="55">
        <f t="shared" si="2"/>
        <v>100025.08000000002</v>
      </c>
      <c r="H40" s="60"/>
      <c r="I40" s="60"/>
      <c r="J40" s="60"/>
      <c r="K40" s="1"/>
      <c r="L40" s="1"/>
      <c r="M40" s="1"/>
      <c r="N40" s="1"/>
      <c r="O40" s="1"/>
      <c r="P40" s="1"/>
      <c r="Q40" s="1"/>
    </row>
    <row r="41" spans="1:17" ht="27" x14ac:dyDescent="0.3">
      <c r="A41" s="91"/>
      <c r="B41" s="70" t="s">
        <v>120</v>
      </c>
      <c r="C41" s="85" t="s">
        <v>123</v>
      </c>
      <c r="D41" s="83" t="s">
        <v>126</v>
      </c>
      <c r="E41" s="54">
        <v>4590530</v>
      </c>
      <c r="F41" s="54">
        <v>3900000</v>
      </c>
      <c r="G41" s="55">
        <f t="shared" si="2"/>
        <v>690530</v>
      </c>
      <c r="H41" s="60"/>
      <c r="I41" s="60"/>
      <c r="J41" s="60"/>
      <c r="K41" s="1"/>
      <c r="L41" s="1"/>
      <c r="M41" s="1"/>
      <c r="N41" s="1"/>
      <c r="O41" s="1"/>
      <c r="P41" s="1"/>
      <c r="Q41" s="1"/>
    </row>
    <row r="42" spans="1:17" x14ac:dyDescent="0.3">
      <c r="A42" s="81">
        <v>6</v>
      </c>
      <c r="B42" s="56" t="s">
        <v>43</v>
      </c>
      <c r="C42" s="100"/>
      <c r="D42" s="84"/>
      <c r="E42" s="88">
        <f>E43</f>
        <v>2395681</v>
      </c>
      <c r="F42" s="88">
        <f>F43</f>
        <v>2204026.44</v>
      </c>
      <c r="G42" s="57">
        <f t="shared" si="2"/>
        <v>191654.56000000006</v>
      </c>
      <c r="H42" s="60"/>
      <c r="I42" s="60"/>
      <c r="J42" s="60"/>
      <c r="K42" s="1"/>
      <c r="L42" s="1"/>
      <c r="M42" s="1"/>
      <c r="N42" s="1"/>
      <c r="O42" s="1"/>
      <c r="P42" s="1"/>
      <c r="Q42" s="1"/>
    </row>
    <row r="43" spans="1:17" ht="27" x14ac:dyDescent="0.3">
      <c r="A43" s="91" t="s">
        <v>59</v>
      </c>
      <c r="B43" s="77" t="s">
        <v>132</v>
      </c>
      <c r="C43" s="102" t="s">
        <v>44</v>
      </c>
      <c r="D43" s="83" t="s">
        <v>131</v>
      </c>
      <c r="E43" s="54">
        <v>2395681</v>
      </c>
      <c r="F43" s="54">
        <v>2204026.44</v>
      </c>
      <c r="G43" s="55">
        <f t="shared" si="2"/>
        <v>191654.56000000006</v>
      </c>
      <c r="H43" s="60"/>
      <c r="I43" s="60"/>
      <c r="J43" s="60"/>
      <c r="K43" s="1"/>
      <c r="L43" s="1"/>
      <c r="M43" s="1"/>
      <c r="N43" s="1"/>
      <c r="O43" s="1"/>
      <c r="P43" s="1"/>
      <c r="Q43" s="1"/>
    </row>
    <row r="44" spans="1:17" x14ac:dyDescent="0.3">
      <c r="A44" s="81">
        <v>8</v>
      </c>
      <c r="B44" s="56" t="s">
        <v>127</v>
      </c>
      <c r="C44" s="100"/>
      <c r="D44" s="84"/>
      <c r="E44" s="96">
        <f>E45+E46</f>
        <v>1306006</v>
      </c>
      <c r="F44" s="96">
        <f>F45+F46</f>
        <v>1295295.3399999999</v>
      </c>
      <c r="G44" s="57">
        <f t="shared" si="2"/>
        <v>10710.660000000149</v>
      </c>
      <c r="H44" s="60"/>
      <c r="I44" s="60"/>
      <c r="J44" s="60"/>
      <c r="K44" s="1"/>
      <c r="L44" s="1"/>
      <c r="M44" s="1"/>
      <c r="N44" s="1"/>
      <c r="O44" s="1"/>
      <c r="P44" s="1"/>
      <c r="Q44" s="1"/>
    </row>
    <row r="45" spans="1:17" ht="29.4" customHeight="1" x14ac:dyDescent="0.3">
      <c r="A45" s="184" t="s">
        <v>60</v>
      </c>
      <c r="B45" s="188" t="s">
        <v>133</v>
      </c>
      <c r="C45" s="188" t="s">
        <v>134</v>
      </c>
      <c r="D45" s="83" t="s">
        <v>131</v>
      </c>
      <c r="E45" s="94">
        <v>636126</v>
      </c>
      <c r="F45" s="94">
        <v>629764.74</v>
      </c>
      <c r="G45" s="95">
        <f>E45-F45</f>
        <v>6361.2600000000093</v>
      </c>
      <c r="H45" s="60"/>
      <c r="I45" s="60"/>
      <c r="J45" s="60"/>
      <c r="K45" s="1"/>
      <c r="L45" s="1"/>
      <c r="M45" s="1"/>
      <c r="N45" s="1"/>
      <c r="O45" s="1"/>
      <c r="P45" s="1"/>
      <c r="Q45" s="1"/>
    </row>
    <row r="46" spans="1:17" ht="27" x14ac:dyDescent="0.3">
      <c r="A46" s="184"/>
      <c r="B46" s="188"/>
      <c r="C46" s="188"/>
      <c r="D46" s="83" t="s">
        <v>135</v>
      </c>
      <c r="E46" s="94">
        <v>669880</v>
      </c>
      <c r="F46" s="94">
        <v>665530.6</v>
      </c>
      <c r="G46" s="95">
        <f>E46-F46</f>
        <v>4349.4000000000233</v>
      </c>
      <c r="H46" s="60"/>
      <c r="I46" s="60"/>
      <c r="J46" s="60"/>
      <c r="K46" s="1"/>
      <c r="L46" s="1"/>
      <c r="M46" s="1"/>
      <c r="N46" s="1"/>
      <c r="O46" s="1"/>
      <c r="P46" s="1"/>
      <c r="Q46" s="1"/>
    </row>
    <row r="47" spans="1:17" x14ac:dyDescent="0.3">
      <c r="A47" s="81">
        <v>10</v>
      </c>
      <c r="B47" s="56" t="s">
        <v>45</v>
      </c>
      <c r="C47" s="100"/>
      <c r="D47" s="84"/>
      <c r="E47" s="88">
        <f>E48</f>
        <v>3000000</v>
      </c>
      <c r="F47" s="88">
        <f t="shared" ref="F47" si="3">F48</f>
        <v>2970313.61</v>
      </c>
      <c r="G47" s="57">
        <f t="shared" si="2"/>
        <v>29686.39000000013</v>
      </c>
      <c r="H47" s="60"/>
      <c r="I47" s="60"/>
      <c r="J47" s="60"/>
      <c r="K47" s="1"/>
      <c r="L47" s="1"/>
      <c r="M47" s="1"/>
      <c r="N47" s="1"/>
      <c r="O47" s="1"/>
      <c r="P47" s="1"/>
      <c r="Q47" s="1"/>
    </row>
    <row r="48" spans="1:17" ht="47.4" customHeight="1" x14ac:dyDescent="0.3">
      <c r="A48" s="91" t="s">
        <v>61</v>
      </c>
      <c r="B48" s="58" t="s">
        <v>117</v>
      </c>
      <c r="C48" s="102" t="s">
        <v>26</v>
      </c>
      <c r="D48" s="59" t="s">
        <v>118</v>
      </c>
      <c r="E48" s="54">
        <v>3000000</v>
      </c>
      <c r="F48" s="54">
        <v>2970313.61</v>
      </c>
      <c r="G48" s="55">
        <f t="shared" si="2"/>
        <v>29686.39000000013</v>
      </c>
      <c r="H48" s="60"/>
      <c r="I48" s="60"/>
      <c r="J48" s="60"/>
      <c r="K48" s="1"/>
      <c r="L48" s="1"/>
      <c r="M48" s="1"/>
      <c r="N48" s="1"/>
      <c r="O48" s="1"/>
      <c r="P48" s="1"/>
      <c r="Q48" s="1"/>
    </row>
    <row r="49" spans="1:17" ht="15.6" x14ac:dyDescent="0.3">
      <c r="A49" s="81">
        <v>12</v>
      </c>
      <c r="B49" s="56" t="s">
        <v>46</v>
      </c>
      <c r="C49" s="100"/>
      <c r="D49" s="84"/>
      <c r="E49" s="88">
        <f>E50+E51</f>
        <v>17444290</v>
      </c>
      <c r="F49" s="88">
        <f>F50+F51</f>
        <v>17444290</v>
      </c>
      <c r="G49" s="57">
        <f t="shared" si="2"/>
        <v>0</v>
      </c>
      <c r="H49" s="63"/>
      <c r="I49" s="64"/>
      <c r="J49" s="60"/>
      <c r="K49" s="1"/>
      <c r="L49" s="1"/>
      <c r="M49" s="1"/>
      <c r="N49" s="1"/>
      <c r="O49" s="1"/>
      <c r="P49" s="1"/>
      <c r="Q49" s="1"/>
    </row>
    <row r="50" spans="1:17" ht="26.4" x14ac:dyDescent="0.3">
      <c r="A50" s="91" t="s">
        <v>62</v>
      </c>
      <c r="B50" s="53" t="s">
        <v>128</v>
      </c>
      <c r="C50" s="102" t="s">
        <v>47</v>
      </c>
      <c r="D50" s="91" t="s">
        <v>139</v>
      </c>
      <c r="E50" s="54">
        <v>13944290</v>
      </c>
      <c r="F50" s="54">
        <v>13944290</v>
      </c>
      <c r="G50" s="55">
        <f t="shared" si="2"/>
        <v>0</v>
      </c>
      <c r="H50" s="62"/>
      <c r="I50" s="62"/>
      <c r="J50" s="60"/>
      <c r="K50" s="1"/>
      <c r="L50" s="1"/>
      <c r="M50" s="1"/>
      <c r="N50" s="1"/>
      <c r="O50" s="1"/>
      <c r="P50" s="1"/>
      <c r="Q50" s="1"/>
    </row>
    <row r="51" spans="1:17" ht="26.4" x14ac:dyDescent="0.3">
      <c r="A51" s="91" t="s">
        <v>101</v>
      </c>
      <c r="B51" s="53" t="s">
        <v>129</v>
      </c>
      <c r="C51" s="102" t="s">
        <v>100</v>
      </c>
      <c r="D51" s="91" t="s">
        <v>140</v>
      </c>
      <c r="E51" s="54">
        <v>3500000</v>
      </c>
      <c r="F51" s="54">
        <v>3500000</v>
      </c>
      <c r="G51" s="55">
        <f t="shared" si="2"/>
        <v>0</v>
      </c>
      <c r="H51" s="62"/>
      <c r="I51" s="62"/>
      <c r="J51" s="60"/>
      <c r="K51" s="1"/>
      <c r="L51" s="1"/>
      <c r="M51" s="1"/>
      <c r="N51" s="1"/>
      <c r="O51" s="1"/>
      <c r="P51" s="1"/>
      <c r="Q51" s="1"/>
    </row>
    <row r="52" spans="1:17" x14ac:dyDescent="0.3">
      <c r="A52" s="1"/>
      <c r="B52" s="1"/>
      <c r="C52" s="1"/>
      <c r="D52" s="5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">
      <c r="A53" s="1"/>
      <c r="B53" s="1"/>
      <c r="C53" s="1"/>
      <c r="D53" s="5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">
      <c r="A54" s="1"/>
      <c r="B54" s="1"/>
      <c r="C54" s="1"/>
      <c r="D54" s="5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">
      <c r="D55" s="52"/>
    </row>
    <row r="56" spans="1:17" x14ac:dyDescent="0.3">
      <c r="D56" s="52"/>
    </row>
    <row r="57" spans="1:17" x14ac:dyDescent="0.3">
      <c r="D57" s="52"/>
    </row>
    <row r="58" spans="1:17" x14ac:dyDescent="0.3">
      <c r="D58" s="52"/>
    </row>
    <row r="59" spans="1:17" x14ac:dyDescent="0.3">
      <c r="D59" s="52"/>
    </row>
    <row r="60" spans="1:17" x14ac:dyDescent="0.3">
      <c r="D60" s="52"/>
    </row>
    <row r="61" spans="1:17" x14ac:dyDescent="0.3">
      <c r="D61" s="52"/>
    </row>
    <row r="62" spans="1:17" x14ac:dyDescent="0.3">
      <c r="D62" s="52"/>
    </row>
    <row r="63" spans="1:17" x14ac:dyDescent="0.3">
      <c r="D63" s="52"/>
    </row>
    <row r="64" spans="1:17" x14ac:dyDescent="0.3">
      <c r="D64" s="52"/>
    </row>
    <row r="65" spans="4:4" x14ac:dyDescent="0.3">
      <c r="D65" s="52"/>
    </row>
    <row r="66" spans="4:4" x14ac:dyDescent="0.3">
      <c r="D66" s="52"/>
    </row>
    <row r="67" spans="4:4" x14ac:dyDescent="0.3">
      <c r="D67" s="52"/>
    </row>
    <row r="68" spans="4:4" x14ac:dyDescent="0.3">
      <c r="D68" s="52"/>
    </row>
    <row r="69" spans="4:4" x14ac:dyDescent="0.3">
      <c r="D69" s="52"/>
    </row>
    <row r="70" spans="4:4" x14ac:dyDescent="0.3">
      <c r="D70" s="52"/>
    </row>
    <row r="71" spans="4:4" x14ac:dyDescent="0.3">
      <c r="D71" s="52"/>
    </row>
    <row r="72" spans="4:4" x14ac:dyDescent="0.3">
      <c r="D72" s="52"/>
    </row>
    <row r="73" spans="4:4" x14ac:dyDescent="0.3">
      <c r="D73" s="52"/>
    </row>
    <row r="74" spans="4:4" x14ac:dyDescent="0.3">
      <c r="D74" s="52"/>
    </row>
    <row r="75" spans="4:4" x14ac:dyDescent="0.3">
      <c r="D75" s="52"/>
    </row>
    <row r="76" spans="4:4" x14ac:dyDescent="0.3">
      <c r="D76" s="52"/>
    </row>
    <row r="77" spans="4:4" x14ac:dyDescent="0.3">
      <c r="D77" s="52"/>
    </row>
    <row r="78" spans="4:4" x14ac:dyDescent="0.3">
      <c r="D78" s="52"/>
    </row>
    <row r="79" spans="4:4" x14ac:dyDescent="0.3">
      <c r="D79" s="52"/>
    </row>
    <row r="80" spans="4:4" x14ac:dyDescent="0.3">
      <c r="D80" s="52"/>
    </row>
    <row r="81" spans="4:4" x14ac:dyDescent="0.3">
      <c r="D81" s="52"/>
    </row>
    <row r="82" spans="4:4" x14ac:dyDescent="0.3">
      <c r="D82" s="52"/>
    </row>
    <row r="83" spans="4:4" x14ac:dyDescent="0.3">
      <c r="D83" s="52"/>
    </row>
    <row r="84" spans="4:4" x14ac:dyDescent="0.3">
      <c r="D84" s="52"/>
    </row>
    <row r="85" spans="4:4" x14ac:dyDescent="0.3">
      <c r="D85" s="52"/>
    </row>
    <row r="86" spans="4:4" x14ac:dyDescent="0.3">
      <c r="D86" s="52"/>
    </row>
    <row r="87" spans="4:4" x14ac:dyDescent="0.3">
      <c r="D87" s="52"/>
    </row>
    <row r="88" spans="4:4" x14ac:dyDescent="0.3">
      <c r="D88" s="52"/>
    </row>
    <row r="89" spans="4:4" x14ac:dyDescent="0.3">
      <c r="D89" s="52"/>
    </row>
    <row r="90" spans="4:4" x14ac:dyDescent="0.3">
      <c r="D90" s="52"/>
    </row>
    <row r="91" spans="4:4" x14ac:dyDescent="0.3">
      <c r="D91" s="52"/>
    </row>
    <row r="92" spans="4:4" x14ac:dyDescent="0.3">
      <c r="D92" s="52"/>
    </row>
    <row r="93" spans="4:4" x14ac:dyDescent="0.3">
      <c r="D93" s="52"/>
    </row>
    <row r="94" spans="4:4" x14ac:dyDescent="0.3">
      <c r="D94" s="50"/>
    </row>
    <row r="95" spans="4:4" x14ac:dyDescent="0.3">
      <c r="D95" s="50"/>
    </row>
    <row r="96" spans="4:4" x14ac:dyDescent="0.3">
      <c r="D96" s="50"/>
    </row>
    <row r="97" spans="4:4" x14ac:dyDescent="0.3">
      <c r="D97" s="50"/>
    </row>
    <row r="98" spans="4:4" x14ac:dyDescent="0.3">
      <c r="D98" s="50"/>
    </row>
    <row r="99" spans="4:4" x14ac:dyDescent="0.3">
      <c r="D99" s="50"/>
    </row>
    <row r="100" spans="4:4" x14ac:dyDescent="0.3">
      <c r="D100" s="50"/>
    </row>
    <row r="101" spans="4:4" x14ac:dyDescent="0.3">
      <c r="D101" s="50"/>
    </row>
    <row r="102" spans="4:4" x14ac:dyDescent="0.3">
      <c r="D102" s="50"/>
    </row>
    <row r="103" spans="4:4" x14ac:dyDescent="0.3">
      <c r="D103" s="50"/>
    </row>
    <row r="104" spans="4:4" x14ac:dyDescent="0.3">
      <c r="D104" s="50"/>
    </row>
    <row r="105" spans="4:4" x14ac:dyDescent="0.3">
      <c r="D105" s="50"/>
    </row>
    <row r="106" spans="4:4" x14ac:dyDescent="0.3">
      <c r="D106" s="50"/>
    </row>
    <row r="107" spans="4:4" x14ac:dyDescent="0.3">
      <c r="D107" s="50"/>
    </row>
    <row r="108" spans="4:4" x14ac:dyDescent="0.3">
      <c r="D108" s="50"/>
    </row>
    <row r="109" spans="4:4" x14ac:dyDescent="0.3">
      <c r="D109" s="50"/>
    </row>
    <row r="110" spans="4:4" x14ac:dyDescent="0.3">
      <c r="D110" s="50"/>
    </row>
    <row r="111" spans="4:4" x14ac:dyDescent="0.3">
      <c r="D111" s="50"/>
    </row>
    <row r="112" spans="4:4" x14ac:dyDescent="0.3">
      <c r="D112" s="50"/>
    </row>
    <row r="113" spans="4:4" x14ac:dyDescent="0.3">
      <c r="D113" s="50"/>
    </row>
    <row r="114" spans="4:4" x14ac:dyDescent="0.3">
      <c r="D114" s="50"/>
    </row>
    <row r="115" spans="4:4" x14ac:dyDescent="0.3">
      <c r="D115" s="50"/>
    </row>
    <row r="116" spans="4:4" x14ac:dyDescent="0.3">
      <c r="D116" s="50"/>
    </row>
    <row r="117" spans="4:4" x14ac:dyDescent="0.3">
      <c r="D117" s="50"/>
    </row>
    <row r="118" spans="4:4" x14ac:dyDescent="0.3">
      <c r="D118" s="50"/>
    </row>
    <row r="119" spans="4:4" x14ac:dyDescent="0.3">
      <c r="D119" s="50"/>
    </row>
    <row r="120" spans="4:4" x14ac:dyDescent="0.3">
      <c r="D120" s="50"/>
    </row>
    <row r="121" spans="4:4" x14ac:dyDescent="0.3">
      <c r="D121" s="50"/>
    </row>
    <row r="122" spans="4:4" x14ac:dyDescent="0.3">
      <c r="D122" s="50"/>
    </row>
    <row r="123" spans="4:4" x14ac:dyDescent="0.3">
      <c r="D123" s="50"/>
    </row>
    <row r="124" spans="4:4" x14ac:dyDescent="0.3">
      <c r="D124" s="50"/>
    </row>
    <row r="125" spans="4:4" x14ac:dyDescent="0.3">
      <c r="D125" s="50"/>
    </row>
    <row r="126" spans="4:4" x14ac:dyDescent="0.3">
      <c r="D126" s="50"/>
    </row>
    <row r="127" spans="4:4" x14ac:dyDescent="0.3">
      <c r="D127" s="50"/>
    </row>
    <row r="128" spans="4:4" x14ac:dyDescent="0.3">
      <c r="D128" s="50"/>
    </row>
    <row r="129" spans="4:4" x14ac:dyDescent="0.3">
      <c r="D129" s="50"/>
    </row>
    <row r="130" spans="4:4" x14ac:dyDescent="0.3">
      <c r="D130" s="50"/>
    </row>
    <row r="131" spans="4:4" x14ac:dyDescent="0.3">
      <c r="D131" s="50"/>
    </row>
    <row r="132" spans="4:4" x14ac:dyDescent="0.3">
      <c r="D132" s="50"/>
    </row>
    <row r="133" spans="4:4" x14ac:dyDescent="0.3">
      <c r="D133" s="50"/>
    </row>
    <row r="134" spans="4:4" x14ac:dyDescent="0.3">
      <c r="D134" s="50"/>
    </row>
    <row r="135" spans="4:4" x14ac:dyDescent="0.3">
      <c r="D135" s="50"/>
    </row>
    <row r="136" spans="4:4" x14ac:dyDescent="0.3">
      <c r="D136" s="50"/>
    </row>
    <row r="137" spans="4:4" x14ac:dyDescent="0.3">
      <c r="D137" s="50"/>
    </row>
    <row r="138" spans="4:4" x14ac:dyDescent="0.3">
      <c r="D138" s="50"/>
    </row>
    <row r="139" spans="4:4" x14ac:dyDescent="0.3">
      <c r="D139" s="50"/>
    </row>
    <row r="140" spans="4:4" x14ac:dyDescent="0.3">
      <c r="D140" s="50"/>
    </row>
    <row r="141" spans="4:4" x14ac:dyDescent="0.3">
      <c r="D141" s="50"/>
    </row>
    <row r="142" spans="4:4" x14ac:dyDescent="0.3">
      <c r="D142" s="50"/>
    </row>
    <row r="143" spans="4:4" x14ac:dyDescent="0.3">
      <c r="D143" s="50"/>
    </row>
    <row r="144" spans="4:4" x14ac:dyDescent="0.3">
      <c r="D144" s="50"/>
    </row>
    <row r="145" spans="4:4" x14ac:dyDescent="0.3">
      <c r="D145" s="50"/>
    </row>
    <row r="146" spans="4:4" x14ac:dyDescent="0.3">
      <c r="D146" s="50"/>
    </row>
    <row r="147" spans="4:4" x14ac:dyDescent="0.3">
      <c r="D147" s="50"/>
    </row>
    <row r="148" spans="4:4" x14ac:dyDescent="0.3">
      <c r="D148" s="50"/>
    </row>
    <row r="149" spans="4:4" x14ac:dyDescent="0.3">
      <c r="D149" s="50"/>
    </row>
    <row r="150" spans="4:4" x14ac:dyDescent="0.3">
      <c r="D150" s="50"/>
    </row>
    <row r="151" spans="4:4" x14ac:dyDescent="0.3">
      <c r="D151" s="50"/>
    </row>
    <row r="152" spans="4:4" x14ac:dyDescent="0.3">
      <c r="D152" s="50"/>
    </row>
    <row r="153" spans="4:4" x14ac:dyDescent="0.3">
      <c r="D153" s="50"/>
    </row>
    <row r="154" spans="4:4" x14ac:dyDescent="0.3">
      <c r="D154" s="50"/>
    </row>
    <row r="155" spans="4:4" x14ac:dyDescent="0.3">
      <c r="D155" s="50"/>
    </row>
    <row r="156" spans="4:4" x14ac:dyDescent="0.3">
      <c r="D156" s="50"/>
    </row>
    <row r="157" spans="4:4" x14ac:dyDescent="0.3">
      <c r="D157" s="50"/>
    </row>
    <row r="158" spans="4:4" x14ac:dyDescent="0.3">
      <c r="D158" s="50"/>
    </row>
    <row r="159" spans="4:4" x14ac:dyDescent="0.3">
      <c r="D159" s="50"/>
    </row>
    <row r="160" spans="4:4" x14ac:dyDescent="0.3">
      <c r="D160" s="50"/>
    </row>
    <row r="161" spans="4:4" x14ac:dyDescent="0.3">
      <c r="D161" s="50"/>
    </row>
    <row r="162" spans="4:4" x14ac:dyDescent="0.3">
      <c r="D162" s="50"/>
    </row>
    <row r="163" spans="4:4" x14ac:dyDescent="0.3">
      <c r="D163" s="50"/>
    </row>
    <row r="164" spans="4:4" x14ac:dyDescent="0.3">
      <c r="D164" s="50"/>
    </row>
    <row r="165" spans="4:4" x14ac:dyDescent="0.3">
      <c r="D165" s="50"/>
    </row>
    <row r="166" spans="4:4" x14ac:dyDescent="0.3">
      <c r="D166" s="50"/>
    </row>
    <row r="167" spans="4:4" x14ac:dyDescent="0.3">
      <c r="D167" s="50"/>
    </row>
    <row r="168" spans="4:4" x14ac:dyDescent="0.3">
      <c r="D168" s="50"/>
    </row>
    <row r="169" spans="4:4" x14ac:dyDescent="0.3">
      <c r="D169" s="50"/>
    </row>
    <row r="170" spans="4:4" x14ac:dyDescent="0.3">
      <c r="D170" s="50"/>
    </row>
    <row r="171" spans="4:4" x14ac:dyDescent="0.3">
      <c r="D171" s="50"/>
    </row>
    <row r="172" spans="4:4" x14ac:dyDescent="0.3">
      <c r="D172" s="50"/>
    </row>
    <row r="173" spans="4:4" x14ac:dyDescent="0.3">
      <c r="D173" s="50"/>
    </row>
    <row r="174" spans="4:4" x14ac:dyDescent="0.3">
      <c r="D174" s="50"/>
    </row>
    <row r="175" spans="4:4" x14ac:dyDescent="0.3">
      <c r="D175" s="50"/>
    </row>
    <row r="176" spans="4:4" x14ac:dyDescent="0.3">
      <c r="D176" s="50"/>
    </row>
    <row r="177" spans="4:4" x14ac:dyDescent="0.3">
      <c r="D177" s="50"/>
    </row>
    <row r="178" spans="4:4" x14ac:dyDescent="0.3">
      <c r="D178" s="50"/>
    </row>
    <row r="179" spans="4:4" x14ac:dyDescent="0.3">
      <c r="D179" s="50"/>
    </row>
    <row r="180" spans="4:4" x14ac:dyDescent="0.3">
      <c r="D180" s="50"/>
    </row>
    <row r="181" spans="4:4" x14ac:dyDescent="0.3">
      <c r="D181" s="50"/>
    </row>
    <row r="182" spans="4:4" x14ac:dyDescent="0.3">
      <c r="D182" s="50"/>
    </row>
    <row r="183" spans="4:4" x14ac:dyDescent="0.3">
      <c r="D183" s="50"/>
    </row>
    <row r="184" spans="4:4" x14ac:dyDescent="0.3">
      <c r="D184" s="50"/>
    </row>
    <row r="185" spans="4:4" x14ac:dyDescent="0.3">
      <c r="D185" s="50"/>
    </row>
    <row r="186" spans="4:4" x14ac:dyDescent="0.3">
      <c r="D186" s="50"/>
    </row>
    <row r="187" spans="4:4" x14ac:dyDescent="0.3">
      <c r="D187" s="50"/>
    </row>
    <row r="188" spans="4:4" x14ac:dyDescent="0.3">
      <c r="D188" s="50"/>
    </row>
    <row r="189" spans="4:4" x14ac:dyDescent="0.3">
      <c r="D189" s="50"/>
    </row>
    <row r="190" spans="4:4" x14ac:dyDescent="0.3">
      <c r="D190" s="50"/>
    </row>
    <row r="191" spans="4:4" x14ac:dyDescent="0.3">
      <c r="D191" s="50"/>
    </row>
    <row r="192" spans="4:4" x14ac:dyDescent="0.3">
      <c r="D192" s="50"/>
    </row>
    <row r="193" spans="4:4" x14ac:dyDescent="0.3">
      <c r="D193" s="50"/>
    </row>
    <row r="194" spans="4:4" x14ac:dyDescent="0.3">
      <c r="D194" s="50"/>
    </row>
    <row r="195" spans="4:4" x14ac:dyDescent="0.3">
      <c r="D195" s="50"/>
    </row>
    <row r="196" spans="4:4" x14ac:dyDescent="0.3">
      <c r="D196" s="50"/>
    </row>
    <row r="197" spans="4:4" x14ac:dyDescent="0.3">
      <c r="D197" s="50"/>
    </row>
    <row r="198" spans="4:4" x14ac:dyDescent="0.3">
      <c r="D198" s="50"/>
    </row>
    <row r="199" spans="4:4" x14ac:dyDescent="0.3">
      <c r="D199" s="50"/>
    </row>
    <row r="200" spans="4:4" x14ac:dyDescent="0.3">
      <c r="D200" s="50"/>
    </row>
    <row r="201" spans="4:4" x14ac:dyDescent="0.3">
      <c r="D201" s="50"/>
    </row>
    <row r="202" spans="4:4" x14ac:dyDescent="0.3">
      <c r="D202" s="50"/>
    </row>
    <row r="203" spans="4:4" x14ac:dyDescent="0.3">
      <c r="D203" s="50"/>
    </row>
    <row r="204" spans="4:4" x14ac:dyDescent="0.3">
      <c r="D204" s="50"/>
    </row>
    <row r="205" spans="4:4" x14ac:dyDescent="0.3">
      <c r="D205" s="50"/>
    </row>
    <row r="206" spans="4:4" x14ac:dyDescent="0.3">
      <c r="D206" s="50"/>
    </row>
    <row r="207" spans="4:4" x14ac:dyDescent="0.3">
      <c r="D207" s="50"/>
    </row>
    <row r="208" spans="4:4" x14ac:dyDescent="0.3">
      <c r="D208" s="50"/>
    </row>
    <row r="209" spans="4:4" x14ac:dyDescent="0.3">
      <c r="D209" s="50"/>
    </row>
    <row r="210" spans="4:4" x14ac:dyDescent="0.3">
      <c r="D210" s="50"/>
    </row>
    <row r="211" spans="4:4" x14ac:dyDescent="0.3">
      <c r="D211" s="50"/>
    </row>
    <row r="212" spans="4:4" x14ac:dyDescent="0.3">
      <c r="D212" s="50"/>
    </row>
    <row r="213" spans="4:4" x14ac:dyDescent="0.3">
      <c r="D213" s="50"/>
    </row>
    <row r="214" spans="4:4" x14ac:dyDescent="0.3">
      <c r="D214" s="50"/>
    </row>
    <row r="215" spans="4:4" x14ac:dyDescent="0.3">
      <c r="D215" s="50"/>
    </row>
    <row r="216" spans="4:4" x14ac:dyDescent="0.3">
      <c r="D216" s="50"/>
    </row>
    <row r="217" spans="4:4" x14ac:dyDescent="0.3">
      <c r="D217" s="50"/>
    </row>
    <row r="218" spans="4:4" x14ac:dyDescent="0.3">
      <c r="D218" s="50"/>
    </row>
    <row r="219" spans="4:4" x14ac:dyDescent="0.3">
      <c r="D219" s="50"/>
    </row>
    <row r="220" spans="4:4" x14ac:dyDescent="0.3">
      <c r="D220" s="50"/>
    </row>
    <row r="221" spans="4:4" x14ac:dyDescent="0.3">
      <c r="D221" s="50"/>
    </row>
    <row r="222" spans="4:4" x14ac:dyDescent="0.3">
      <c r="D222" s="50"/>
    </row>
    <row r="223" spans="4:4" x14ac:dyDescent="0.3">
      <c r="D223" s="50"/>
    </row>
    <row r="224" spans="4:4" x14ac:dyDescent="0.3">
      <c r="D224" s="50"/>
    </row>
    <row r="225" spans="4:4" x14ac:dyDescent="0.3">
      <c r="D225" s="50"/>
    </row>
    <row r="226" spans="4:4" x14ac:dyDescent="0.3">
      <c r="D226" s="50"/>
    </row>
    <row r="227" spans="4:4" x14ac:dyDescent="0.3">
      <c r="D227" s="50"/>
    </row>
    <row r="228" spans="4:4" x14ac:dyDescent="0.3">
      <c r="D228" s="50"/>
    </row>
    <row r="229" spans="4:4" x14ac:dyDescent="0.3">
      <c r="D229" s="50"/>
    </row>
    <row r="230" spans="4:4" x14ac:dyDescent="0.3">
      <c r="D230" s="50"/>
    </row>
    <row r="231" spans="4:4" x14ac:dyDescent="0.3">
      <c r="D231" s="50"/>
    </row>
    <row r="232" spans="4:4" x14ac:dyDescent="0.3">
      <c r="D232" s="50"/>
    </row>
    <row r="233" spans="4:4" x14ac:dyDescent="0.3">
      <c r="D233" s="50"/>
    </row>
    <row r="234" spans="4:4" x14ac:dyDescent="0.3">
      <c r="D234" s="50"/>
    </row>
    <row r="235" spans="4:4" x14ac:dyDescent="0.3">
      <c r="D235" s="50"/>
    </row>
    <row r="236" spans="4:4" x14ac:dyDescent="0.3">
      <c r="D236" s="50"/>
    </row>
    <row r="237" spans="4:4" x14ac:dyDescent="0.3">
      <c r="D237" s="50"/>
    </row>
    <row r="238" spans="4:4" x14ac:dyDescent="0.3">
      <c r="D238" s="50"/>
    </row>
    <row r="239" spans="4:4" x14ac:dyDescent="0.3">
      <c r="D239" s="50"/>
    </row>
    <row r="240" spans="4:4" x14ac:dyDescent="0.3">
      <c r="D240" s="50"/>
    </row>
    <row r="241" spans="4:4" x14ac:dyDescent="0.3">
      <c r="D241" s="50"/>
    </row>
    <row r="242" spans="4:4" x14ac:dyDescent="0.3">
      <c r="D242" s="50"/>
    </row>
    <row r="243" spans="4:4" x14ac:dyDescent="0.3">
      <c r="D243" s="50"/>
    </row>
    <row r="244" spans="4:4" x14ac:dyDescent="0.3">
      <c r="D244" s="50"/>
    </row>
    <row r="245" spans="4:4" x14ac:dyDescent="0.3">
      <c r="D245" s="50"/>
    </row>
    <row r="246" spans="4:4" x14ac:dyDescent="0.3">
      <c r="D246" s="50"/>
    </row>
    <row r="247" spans="4:4" x14ac:dyDescent="0.3">
      <c r="D247" s="50"/>
    </row>
    <row r="248" spans="4:4" x14ac:dyDescent="0.3">
      <c r="D248" s="50"/>
    </row>
    <row r="249" spans="4:4" x14ac:dyDescent="0.3">
      <c r="D249" s="50"/>
    </row>
    <row r="250" spans="4:4" x14ac:dyDescent="0.3">
      <c r="D250" s="50"/>
    </row>
    <row r="251" spans="4:4" x14ac:dyDescent="0.3">
      <c r="D251" s="50"/>
    </row>
    <row r="252" spans="4:4" x14ac:dyDescent="0.3">
      <c r="D252" s="50"/>
    </row>
    <row r="253" spans="4:4" x14ac:dyDescent="0.3">
      <c r="D253" s="50"/>
    </row>
    <row r="254" spans="4:4" x14ac:dyDescent="0.3">
      <c r="D254" s="50"/>
    </row>
    <row r="255" spans="4:4" x14ac:dyDescent="0.3">
      <c r="D255" s="50"/>
    </row>
    <row r="256" spans="4:4" x14ac:dyDescent="0.3">
      <c r="D256" s="50"/>
    </row>
    <row r="257" spans="4:4" x14ac:dyDescent="0.3">
      <c r="D257" s="50"/>
    </row>
    <row r="258" spans="4:4" x14ac:dyDescent="0.3">
      <c r="D258" s="50"/>
    </row>
    <row r="259" spans="4:4" x14ac:dyDescent="0.3">
      <c r="D259" s="50"/>
    </row>
    <row r="260" spans="4:4" x14ac:dyDescent="0.3">
      <c r="D260" s="50"/>
    </row>
    <row r="261" spans="4:4" x14ac:dyDescent="0.3">
      <c r="D261" s="50"/>
    </row>
    <row r="262" spans="4:4" x14ac:dyDescent="0.3">
      <c r="D262" s="50"/>
    </row>
    <row r="263" spans="4:4" x14ac:dyDescent="0.3">
      <c r="D263" s="50"/>
    </row>
    <row r="264" spans="4:4" x14ac:dyDescent="0.3">
      <c r="D264" s="50"/>
    </row>
    <row r="265" spans="4:4" x14ac:dyDescent="0.3">
      <c r="D265" s="50"/>
    </row>
    <row r="266" spans="4:4" x14ac:dyDescent="0.3">
      <c r="D266" s="50"/>
    </row>
    <row r="267" spans="4:4" x14ac:dyDescent="0.3">
      <c r="D267" s="50"/>
    </row>
    <row r="268" spans="4:4" x14ac:dyDescent="0.3">
      <c r="D268" s="50"/>
    </row>
    <row r="269" spans="4:4" x14ac:dyDescent="0.3">
      <c r="D269" s="50"/>
    </row>
    <row r="270" spans="4:4" x14ac:dyDescent="0.3">
      <c r="D270" s="50"/>
    </row>
    <row r="271" spans="4:4" x14ac:dyDescent="0.3">
      <c r="D271" s="50"/>
    </row>
    <row r="272" spans="4:4" x14ac:dyDescent="0.3">
      <c r="D272" s="50"/>
    </row>
    <row r="273" spans="4:4" x14ac:dyDescent="0.3">
      <c r="D273" s="50"/>
    </row>
    <row r="274" spans="4:4" x14ac:dyDescent="0.3">
      <c r="D274" s="50"/>
    </row>
    <row r="275" spans="4:4" x14ac:dyDescent="0.3">
      <c r="D275" s="50"/>
    </row>
    <row r="276" spans="4:4" x14ac:dyDescent="0.3">
      <c r="D276" s="50"/>
    </row>
    <row r="277" spans="4:4" x14ac:dyDescent="0.3">
      <c r="D277" s="50"/>
    </row>
    <row r="278" spans="4:4" x14ac:dyDescent="0.3">
      <c r="D278" s="50"/>
    </row>
    <row r="279" spans="4:4" x14ac:dyDescent="0.3">
      <c r="D279" s="50"/>
    </row>
    <row r="280" spans="4:4" x14ac:dyDescent="0.3">
      <c r="D280" s="50"/>
    </row>
    <row r="281" spans="4:4" x14ac:dyDescent="0.3">
      <c r="D281" s="50"/>
    </row>
    <row r="282" spans="4:4" x14ac:dyDescent="0.3">
      <c r="D282" s="50"/>
    </row>
    <row r="283" spans="4:4" x14ac:dyDescent="0.3">
      <c r="D283" s="50"/>
    </row>
    <row r="284" spans="4:4" x14ac:dyDescent="0.3">
      <c r="D284" s="50"/>
    </row>
    <row r="285" spans="4:4" x14ac:dyDescent="0.3">
      <c r="D285" s="50"/>
    </row>
    <row r="286" spans="4:4" x14ac:dyDescent="0.3">
      <c r="D286" s="50"/>
    </row>
    <row r="287" spans="4:4" x14ac:dyDescent="0.3">
      <c r="D287" s="50"/>
    </row>
    <row r="288" spans="4:4" x14ac:dyDescent="0.3">
      <c r="D288" s="50"/>
    </row>
    <row r="289" spans="4:4" x14ac:dyDescent="0.3">
      <c r="D289" s="50"/>
    </row>
    <row r="290" spans="4:4" x14ac:dyDescent="0.3">
      <c r="D290" s="50"/>
    </row>
    <row r="291" spans="4:4" x14ac:dyDescent="0.3">
      <c r="D291" s="50"/>
    </row>
    <row r="292" spans="4:4" x14ac:dyDescent="0.3">
      <c r="D292" s="50"/>
    </row>
    <row r="293" spans="4:4" x14ac:dyDescent="0.3">
      <c r="D293" s="50"/>
    </row>
    <row r="294" spans="4:4" x14ac:dyDescent="0.3">
      <c r="D294" s="50"/>
    </row>
    <row r="295" spans="4:4" x14ac:dyDescent="0.3">
      <c r="D295" s="50"/>
    </row>
  </sheetData>
  <mergeCells count="13">
    <mergeCell ref="E1:G1"/>
    <mergeCell ref="A2:G2"/>
    <mergeCell ref="A12:A14"/>
    <mergeCell ref="B12:B14"/>
    <mergeCell ref="C12:C14"/>
    <mergeCell ref="D12:D13"/>
    <mergeCell ref="A15:A16"/>
    <mergeCell ref="B15:B16"/>
    <mergeCell ref="C15:C16"/>
    <mergeCell ref="D15:D16"/>
    <mergeCell ref="A45:A46"/>
    <mergeCell ref="B45:B46"/>
    <mergeCell ref="C45:C46"/>
  </mergeCells>
  <pageMargins left="0.78740157480314965" right="0.39370078740157483" top="0.39370078740157483" bottom="0.39370078740157483" header="0" footer="0"/>
  <pageSetup paperSize="9" scale="79" orientation="landscape" r:id="rId1"/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="115" zoomScaleNormal="100" zoomScaleSheetLayoutView="115" workbookViewId="0">
      <selection activeCell="G8" sqref="G8"/>
    </sheetView>
  </sheetViews>
  <sheetFormatPr defaultColWidth="8.88671875" defaultRowHeight="14.4" x14ac:dyDescent="0.3"/>
  <cols>
    <col min="1" max="1" width="7" style="4" customWidth="1"/>
    <col min="2" max="2" width="24.33203125" style="4" customWidth="1"/>
    <col min="3" max="3" width="18.33203125" style="4" customWidth="1"/>
    <col min="4" max="4" width="14.88671875" style="4" customWidth="1"/>
    <col min="5" max="5" width="12.109375" style="4" customWidth="1"/>
    <col min="6" max="6" width="15.6640625" style="4" customWidth="1"/>
    <col min="7" max="7" width="19.6640625" style="4" customWidth="1"/>
    <col min="8" max="8" width="15.33203125" style="4" customWidth="1"/>
    <col min="9" max="9" width="12.88671875" style="4" customWidth="1"/>
    <col min="10" max="10" width="12.44140625" style="4" bestFit="1" customWidth="1"/>
    <col min="11" max="16384" width="8.88671875" style="4"/>
  </cols>
  <sheetData>
    <row r="1" spans="1:14" ht="22.2" customHeight="1" x14ac:dyDescent="0.3">
      <c r="B1" s="192" t="s">
        <v>183</v>
      </c>
      <c r="C1" s="192"/>
      <c r="D1" s="192"/>
      <c r="E1" s="192"/>
      <c r="F1" s="192"/>
      <c r="G1" s="192"/>
      <c r="H1" s="192"/>
    </row>
    <row r="2" spans="1:14" ht="15.75" thickBot="1" x14ac:dyDescent="0.3"/>
    <row r="3" spans="1:14" ht="28.8" x14ac:dyDescent="0.3">
      <c r="A3" s="5" t="s">
        <v>63</v>
      </c>
      <c r="B3" s="6" t="s">
        <v>64</v>
      </c>
      <c r="C3" s="7" t="s">
        <v>65</v>
      </c>
      <c r="D3" s="7" t="s">
        <v>66</v>
      </c>
      <c r="E3" s="7" t="s">
        <v>67</v>
      </c>
      <c r="F3" s="7" t="s">
        <v>66</v>
      </c>
      <c r="G3" s="8" t="s">
        <v>68</v>
      </c>
      <c r="H3" s="9" t="s">
        <v>69</v>
      </c>
      <c r="I3" s="10"/>
      <c r="J3" s="10"/>
      <c r="K3" s="10"/>
      <c r="L3" s="10"/>
      <c r="M3" s="10"/>
      <c r="N3" s="10"/>
    </row>
    <row r="4" spans="1:14" ht="28.8" x14ac:dyDescent="0.3">
      <c r="A4" s="19">
        <v>1</v>
      </c>
      <c r="B4" s="20" t="s">
        <v>146</v>
      </c>
      <c r="C4" s="21">
        <v>9</v>
      </c>
      <c r="D4" s="22">
        <v>7137.9408100000001</v>
      </c>
      <c r="E4" s="21">
        <v>1</v>
      </c>
      <c r="F4" s="23">
        <v>7137.9408100000001</v>
      </c>
      <c r="G4" s="21">
        <v>9</v>
      </c>
      <c r="H4" s="24">
        <v>7400</v>
      </c>
      <c r="I4" s="10"/>
      <c r="J4" s="18"/>
      <c r="K4" s="10"/>
      <c r="L4" s="10"/>
      <c r="M4" s="10"/>
      <c r="N4" s="10"/>
    </row>
    <row r="5" spans="1:14" ht="15" x14ac:dyDescent="0.25">
      <c r="A5" s="25">
        <v>2</v>
      </c>
      <c r="B5" s="26"/>
      <c r="C5" s="21"/>
      <c r="D5" s="23"/>
      <c r="E5" s="21"/>
      <c r="F5" s="23"/>
      <c r="G5" s="21"/>
      <c r="H5" s="24"/>
      <c r="I5" s="10"/>
      <c r="J5" s="10"/>
      <c r="K5" s="10"/>
      <c r="L5" s="10"/>
      <c r="M5" s="10"/>
      <c r="N5" s="10"/>
    </row>
    <row r="6" spans="1:14" ht="15" x14ac:dyDescent="0.25">
      <c r="A6" s="25">
        <v>3</v>
      </c>
      <c r="B6" s="26"/>
      <c r="C6" s="21"/>
      <c r="D6" s="23"/>
      <c r="E6" s="21"/>
      <c r="F6" s="23"/>
      <c r="G6" s="21"/>
      <c r="H6" s="24"/>
      <c r="I6" s="10"/>
      <c r="J6" s="10"/>
      <c r="K6" s="10"/>
      <c r="L6" s="10"/>
      <c r="M6" s="10"/>
      <c r="N6" s="10"/>
    </row>
    <row r="7" spans="1:14" ht="15" x14ac:dyDescent="0.25">
      <c r="A7" s="25">
        <v>4</v>
      </c>
      <c r="B7" s="26"/>
      <c r="C7" s="21"/>
      <c r="D7" s="23"/>
      <c r="E7" s="21"/>
      <c r="F7" s="23"/>
      <c r="G7" s="21"/>
      <c r="H7" s="24"/>
      <c r="I7" s="10"/>
      <c r="J7" s="10"/>
      <c r="K7" s="10"/>
      <c r="L7" s="10"/>
      <c r="M7" s="10"/>
      <c r="N7" s="10"/>
    </row>
    <row r="8" spans="1:14" ht="15" x14ac:dyDescent="0.25">
      <c r="A8" s="25">
        <v>5</v>
      </c>
      <c r="B8" s="26"/>
      <c r="C8" s="21"/>
      <c r="D8" s="23"/>
      <c r="E8" s="21"/>
      <c r="F8" s="23"/>
      <c r="G8" s="21"/>
      <c r="H8" s="24"/>
      <c r="I8" s="10"/>
      <c r="J8" s="10"/>
      <c r="K8" s="10"/>
      <c r="L8" s="10"/>
      <c r="M8" s="10"/>
      <c r="N8" s="10"/>
    </row>
    <row r="9" spans="1:14" ht="15" x14ac:dyDescent="0.25">
      <c r="A9" s="25">
        <v>6</v>
      </c>
      <c r="B9" s="26"/>
      <c r="C9" s="21"/>
      <c r="D9" s="23"/>
      <c r="E9" s="21"/>
      <c r="F9" s="23"/>
      <c r="G9" s="21"/>
      <c r="H9" s="24"/>
      <c r="I9" s="10"/>
      <c r="J9" s="10"/>
      <c r="K9" s="10"/>
      <c r="L9" s="10"/>
      <c r="M9" s="10"/>
      <c r="N9" s="10"/>
    </row>
    <row r="10" spans="1:14" ht="15" x14ac:dyDescent="0.25">
      <c r="A10" s="25">
        <v>7</v>
      </c>
      <c r="B10" s="26"/>
      <c r="C10" s="21"/>
      <c r="D10" s="23"/>
      <c r="E10" s="21"/>
      <c r="F10" s="23"/>
      <c r="G10" s="21"/>
      <c r="H10" s="24"/>
      <c r="I10" s="10"/>
      <c r="J10" s="10"/>
      <c r="K10" s="10"/>
      <c r="L10" s="10"/>
      <c r="M10" s="10"/>
      <c r="N10" s="10"/>
    </row>
    <row r="11" spans="1:14" ht="15" x14ac:dyDescent="0.25">
      <c r="A11" s="25">
        <v>8</v>
      </c>
      <c r="B11" s="26"/>
      <c r="C11" s="21"/>
      <c r="D11" s="23"/>
      <c r="E11" s="21"/>
      <c r="F11" s="23"/>
      <c r="G11" s="21"/>
      <c r="H11" s="24"/>
      <c r="I11" s="10"/>
      <c r="J11" s="10"/>
      <c r="K11" s="10"/>
      <c r="L11" s="10"/>
      <c r="M11" s="10"/>
      <c r="N11" s="10"/>
    </row>
    <row r="12" spans="1:14" ht="15" x14ac:dyDescent="0.25">
      <c r="A12" s="25">
        <v>9</v>
      </c>
      <c r="B12" s="26"/>
      <c r="C12" s="21"/>
      <c r="D12" s="23"/>
      <c r="E12" s="21"/>
      <c r="F12" s="23"/>
      <c r="G12" s="21"/>
      <c r="H12" s="24"/>
      <c r="I12" s="10"/>
      <c r="J12" s="10"/>
      <c r="K12" s="10"/>
      <c r="L12" s="10"/>
      <c r="M12" s="10"/>
      <c r="N12" s="10"/>
    </row>
    <row r="13" spans="1:14" ht="15" x14ac:dyDescent="0.25">
      <c r="A13" s="25">
        <v>10</v>
      </c>
      <c r="B13" s="26"/>
      <c r="C13" s="21"/>
      <c r="D13" s="23"/>
      <c r="E13" s="21"/>
      <c r="F13" s="23"/>
      <c r="G13" s="21"/>
      <c r="H13" s="24"/>
      <c r="I13" s="10"/>
      <c r="J13" s="10"/>
      <c r="K13" s="10"/>
      <c r="L13" s="10"/>
      <c r="M13" s="10"/>
      <c r="N13" s="10"/>
    </row>
    <row r="14" spans="1:14" ht="15" x14ac:dyDescent="0.25">
      <c r="A14" s="25">
        <v>11</v>
      </c>
      <c r="B14" s="26"/>
      <c r="C14" s="21"/>
      <c r="D14" s="23"/>
      <c r="E14" s="21"/>
      <c r="F14" s="23"/>
      <c r="G14" s="21"/>
      <c r="H14" s="24"/>
      <c r="I14" s="10"/>
      <c r="J14" s="10"/>
      <c r="K14" s="10"/>
      <c r="L14" s="10"/>
      <c r="M14" s="10"/>
      <c r="N14" s="10"/>
    </row>
    <row r="15" spans="1:14" ht="15" x14ac:dyDescent="0.25">
      <c r="A15" s="25">
        <v>12</v>
      </c>
      <c r="B15" s="26"/>
      <c r="C15" s="21"/>
      <c r="D15" s="23"/>
      <c r="E15" s="21"/>
      <c r="F15" s="23"/>
      <c r="G15" s="21"/>
      <c r="H15" s="24"/>
      <c r="I15" s="10"/>
      <c r="J15" s="10"/>
      <c r="K15" s="10"/>
      <c r="L15" s="10"/>
      <c r="M15" s="10"/>
      <c r="N15" s="10"/>
    </row>
    <row r="16" spans="1:14" ht="15.75" thickBot="1" x14ac:dyDescent="0.3">
      <c r="A16" s="27">
        <v>13</v>
      </c>
      <c r="B16" s="28"/>
      <c r="C16" s="29"/>
      <c r="D16" s="30"/>
      <c r="E16" s="29"/>
      <c r="F16" s="30"/>
      <c r="G16" s="29"/>
      <c r="H16" s="31"/>
      <c r="I16" s="10"/>
      <c r="J16" s="10"/>
      <c r="K16" s="10"/>
      <c r="L16" s="10"/>
      <c r="M16" s="10"/>
      <c r="N16" s="10"/>
    </row>
    <row r="17" spans="1:14" ht="15" thickBot="1" x14ac:dyDescent="0.35">
      <c r="A17" s="193" t="s">
        <v>70</v>
      </c>
      <c r="B17" s="194"/>
      <c r="C17" s="11">
        <f t="shared" ref="C17:H17" si="0">C4+C5+C6+C7+C8+C9+C10+C11+C12+C13+C14+C15+C16</f>
        <v>9</v>
      </c>
      <c r="D17" s="32">
        <f t="shared" si="0"/>
        <v>7137.9408100000001</v>
      </c>
      <c r="E17" s="33">
        <f t="shared" si="0"/>
        <v>1</v>
      </c>
      <c r="F17" s="32">
        <f t="shared" si="0"/>
        <v>7137.9408100000001</v>
      </c>
      <c r="G17" s="33">
        <f t="shared" si="0"/>
        <v>9</v>
      </c>
      <c r="H17" s="12">
        <f t="shared" si="0"/>
        <v>7400</v>
      </c>
      <c r="I17" s="10"/>
      <c r="J17" s="10"/>
      <c r="K17" s="10"/>
      <c r="L17" s="10"/>
      <c r="M17" s="10"/>
      <c r="N17" s="10"/>
    </row>
    <row r="18" spans="1:14" ht="15" x14ac:dyDescent="0.25">
      <c r="B18" s="10"/>
      <c r="C18" s="13"/>
      <c r="D18" s="13"/>
      <c r="E18" s="13"/>
      <c r="F18" s="14"/>
      <c r="G18" s="13"/>
      <c r="H18" s="10"/>
      <c r="I18" s="10"/>
      <c r="J18" s="10"/>
    </row>
    <row r="19" spans="1:14" ht="15" x14ac:dyDescent="0.25">
      <c r="B19" s="10"/>
      <c r="C19" s="13"/>
      <c r="D19" s="13"/>
      <c r="E19" s="13"/>
      <c r="F19" s="14"/>
      <c r="G19" s="13"/>
      <c r="H19" s="10"/>
      <c r="I19" s="10"/>
      <c r="J19" s="10"/>
    </row>
    <row r="20" spans="1:14" ht="15" x14ac:dyDescent="0.25">
      <c r="C20" s="15"/>
      <c r="D20" s="15"/>
      <c r="E20" s="15"/>
      <c r="F20" s="16"/>
      <c r="G20" s="15"/>
    </row>
    <row r="21" spans="1:14" ht="15" x14ac:dyDescent="0.25">
      <c r="C21" s="15"/>
      <c r="D21" s="15"/>
      <c r="E21" s="15"/>
      <c r="F21" s="16"/>
      <c r="G21" s="15"/>
    </row>
    <row r="22" spans="1:14" x14ac:dyDescent="0.3">
      <c r="C22" s="15"/>
      <c r="D22" s="15"/>
      <c r="E22" s="15"/>
      <c r="F22" s="16"/>
      <c r="G22" s="15"/>
    </row>
    <row r="23" spans="1:14" x14ac:dyDescent="0.3">
      <c r="F23" s="17"/>
    </row>
    <row r="24" spans="1:14" x14ac:dyDescent="0.3">
      <c r="F24" s="17"/>
    </row>
    <row r="25" spans="1:14" x14ac:dyDescent="0.3">
      <c r="F25" s="17"/>
    </row>
    <row r="26" spans="1:14" x14ac:dyDescent="0.3">
      <c r="F26" s="17"/>
    </row>
    <row r="27" spans="1:14" x14ac:dyDescent="0.3">
      <c r="F27" s="17"/>
    </row>
    <row r="28" spans="1:14" x14ac:dyDescent="0.3">
      <c r="F28" s="17"/>
    </row>
    <row r="29" spans="1:14" x14ac:dyDescent="0.3">
      <c r="F29" s="17"/>
    </row>
    <row r="30" spans="1:14" x14ac:dyDescent="0.3">
      <c r="F30" s="17"/>
    </row>
    <row r="31" spans="1:14" x14ac:dyDescent="0.3">
      <c r="F31" s="17"/>
    </row>
    <row r="32" spans="1:14" x14ac:dyDescent="0.3">
      <c r="F32" s="17"/>
    </row>
    <row r="33" spans="6:6" x14ac:dyDescent="0.3">
      <c r="F33" s="17"/>
    </row>
    <row r="34" spans="6:6" x14ac:dyDescent="0.3">
      <c r="F34" s="17"/>
    </row>
    <row r="35" spans="6:6" x14ac:dyDescent="0.3">
      <c r="F35" s="17"/>
    </row>
    <row r="36" spans="6:6" x14ac:dyDescent="0.3">
      <c r="F36" s="17"/>
    </row>
    <row r="37" spans="6:6" x14ac:dyDescent="0.3">
      <c r="F37" s="17"/>
    </row>
    <row r="38" spans="6:6" x14ac:dyDescent="0.3">
      <c r="F38" s="17"/>
    </row>
    <row r="39" spans="6:6" x14ac:dyDescent="0.3">
      <c r="F39" s="17"/>
    </row>
    <row r="40" spans="6:6" x14ac:dyDescent="0.3">
      <c r="F40" s="17"/>
    </row>
    <row r="41" spans="6:6" x14ac:dyDescent="0.3">
      <c r="F41" s="17"/>
    </row>
    <row r="42" spans="6:6" x14ac:dyDescent="0.3">
      <c r="F42" s="17"/>
    </row>
    <row r="43" spans="6:6" x14ac:dyDescent="0.3">
      <c r="F43" s="17"/>
    </row>
    <row r="44" spans="6:6" x14ac:dyDescent="0.3">
      <c r="F44" s="17"/>
    </row>
    <row r="45" spans="6:6" x14ac:dyDescent="0.3">
      <c r="F45" s="17"/>
    </row>
    <row r="46" spans="6:6" x14ac:dyDescent="0.3">
      <c r="F46" s="17"/>
    </row>
    <row r="47" spans="6:6" x14ac:dyDescent="0.3">
      <c r="F47" s="17"/>
    </row>
    <row r="48" spans="6:6" x14ac:dyDescent="0.3">
      <c r="F48" s="17"/>
    </row>
    <row r="49" spans="6:6" x14ac:dyDescent="0.3">
      <c r="F49" s="17"/>
    </row>
    <row r="50" spans="6:6" x14ac:dyDescent="0.3">
      <c r="F50" s="17"/>
    </row>
    <row r="51" spans="6:6" x14ac:dyDescent="0.3">
      <c r="F51" s="17"/>
    </row>
    <row r="52" spans="6:6" x14ac:dyDescent="0.3">
      <c r="F52" s="17"/>
    </row>
    <row r="53" spans="6:6" x14ac:dyDescent="0.3">
      <c r="F53" s="17"/>
    </row>
    <row r="54" spans="6:6" x14ac:dyDescent="0.3">
      <c r="F54" s="17"/>
    </row>
    <row r="55" spans="6:6" x14ac:dyDescent="0.3">
      <c r="F55" s="17"/>
    </row>
    <row r="56" spans="6:6" x14ac:dyDescent="0.3">
      <c r="F56" s="17"/>
    </row>
    <row r="57" spans="6:6" x14ac:dyDescent="0.3">
      <c r="F57" s="17"/>
    </row>
    <row r="58" spans="6:6" x14ac:dyDescent="0.3">
      <c r="F58" s="17"/>
    </row>
    <row r="59" spans="6:6" x14ac:dyDescent="0.3">
      <c r="F59" s="17"/>
    </row>
    <row r="60" spans="6:6" x14ac:dyDescent="0.3">
      <c r="F60" s="17"/>
    </row>
    <row r="61" spans="6:6" x14ac:dyDescent="0.3">
      <c r="F61" s="17"/>
    </row>
    <row r="62" spans="6:6" x14ac:dyDescent="0.3">
      <c r="F62" s="17"/>
    </row>
    <row r="63" spans="6:6" x14ac:dyDescent="0.3">
      <c r="F63" s="17"/>
    </row>
    <row r="64" spans="6:6" x14ac:dyDescent="0.3">
      <c r="F64" s="17"/>
    </row>
    <row r="65" spans="6:6" x14ac:dyDescent="0.3">
      <c r="F65" s="17"/>
    </row>
    <row r="66" spans="6:6" x14ac:dyDescent="0.3">
      <c r="F66" s="17"/>
    </row>
    <row r="67" spans="6:6" x14ac:dyDescent="0.3">
      <c r="F67" s="17"/>
    </row>
    <row r="68" spans="6:6" x14ac:dyDescent="0.3">
      <c r="F68" s="17"/>
    </row>
    <row r="69" spans="6:6" x14ac:dyDescent="0.3">
      <c r="F69" s="17"/>
    </row>
    <row r="70" spans="6:6" x14ac:dyDescent="0.3">
      <c r="F70" s="17"/>
    </row>
    <row r="71" spans="6:6" x14ac:dyDescent="0.3">
      <c r="F71" s="17"/>
    </row>
    <row r="72" spans="6:6" x14ac:dyDescent="0.3">
      <c r="F72" s="17"/>
    </row>
    <row r="73" spans="6:6" x14ac:dyDescent="0.3">
      <c r="F73" s="17"/>
    </row>
    <row r="74" spans="6:6" x14ac:dyDescent="0.3">
      <c r="F74" s="17"/>
    </row>
  </sheetData>
  <mergeCells count="2">
    <mergeCell ref="B1:H1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Елизовский МР 21.04.2021</vt:lpstr>
      <vt:lpstr>Экономия </vt:lpstr>
      <vt:lpstr>Всего контрактов 21.04.2021</vt:lpstr>
      <vt:lpstr>'Елизовский МР 21.04.2021'!Заголовки_для_печати</vt:lpstr>
      <vt:lpstr>'Всего контрактов 21.04.2021'!Область_печати</vt:lpstr>
      <vt:lpstr>'Экономия 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Гофман Лариса Владимировна</dc:creator>
  <cp:lastModifiedBy>Пользователь</cp:lastModifiedBy>
  <cp:revision/>
  <cp:lastPrinted>2021-08-18T03:37:52Z</cp:lastPrinted>
  <dcterms:created xsi:type="dcterms:W3CDTF">2021-03-23T23:10:58Z</dcterms:created>
  <dcterms:modified xsi:type="dcterms:W3CDTF">2021-08-26T21:55:40Z</dcterms:modified>
</cp:coreProperties>
</file>