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/>
  <bookViews>
    <workbookView xWindow="0" yWindow="0" windowWidth="22260" windowHeight="12648"/>
  </bookViews>
  <sheets>
    <sheet name="МБТ" sheetId="4" r:id="rId1"/>
    <sheet name="без целевых" sheetId="2" r:id="rId2"/>
    <sheet name="Лист1" sheetId="3" r:id="rId3"/>
    <sheet name="С целевыми" sheetId="1" r:id="rId4"/>
  </sheets>
  <calcPr calcId="162913"/>
</workbook>
</file>

<file path=xl/calcChain.xml><?xml version="1.0" encoding="utf-8"?>
<calcChain xmlns="http://schemas.openxmlformats.org/spreadsheetml/2006/main">
  <c r="D4" i="4"/>
  <c r="D3"/>
  <c r="E4"/>
  <c r="E3"/>
  <c r="C4"/>
  <c r="C3"/>
  <c r="D35" i="2"/>
  <c r="E34"/>
  <c r="D33"/>
  <c r="D34"/>
  <c r="C33"/>
  <c r="G6" i="3"/>
  <c r="F7"/>
  <c r="F6"/>
  <c r="C34" i="2"/>
  <c r="C38" i="1"/>
  <c r="C37"/>
  <c r="E35"/>
  <c r="E31" i="2"/>
  <c r="E29"/>
  <c r="E28"/>
  <c r="E33"/>
  <c r="E27"/>
  <c r="E26"/>
  <c r="E25"/>
  <c r="E24"/>
  <c r="E23"/>
  <c r="E22"/>
  <c r="E21"/>
  <c r="E20"/>
  <c r="E19"/>
  <c r="E18"/>
  <c r="E17"/>
  <c r="E14"/>
  <c r="E13"/>
  <c r="E5"/>
  <c r="E4"/>
  <c r="D3"/>
  <c r="C3"/>
  <c r="E7" i="1"/>
  <c r="E8"/>
  <c r="E9"/>
  <c r="E10"/>
  <c r="E11"/>
  <c r="E12"/>
  <c r="E13"/>
  <c r="E14"/>
  <c r="E15"/>
  <c r="E16"/>
  <c r="E17"/>
  <c r="E18"/>
  <c r="E19"/>
  <c r="E20"/>
  <c r="E21"/>
  <c r="E22"/>
  <c r="E23"/>
  <c r="E24"/>
  <c r="E25"/>
  <c r="E26"/>
  <c r="E27"/>
  <c r="E28"/>
  <c r="E29"/>
  <c r="E30"/>
  <c r="E31"/>
  <c r="E32"/>
  <c r="E33"/>
  <c r="E34"/>
  <c r="E6"/>
  <c r="D5"/>
  <c r="D4"/>
  <c r="C5"/>
  <c r="C4"/>
  <c r="E3" i="2"/>
  <c r="E5" i="1"/>
  <c r="E4"/>
</calcChain>
</file>

<file path=xl/sharedStrings.xml><?xml version="1.0" encoding="utf-8"?>
<sst xmlns="http://schemas.openxmlformats.org/spreadsheetml/2006/main" count="194" uniqueCount="71">
  <si>
    <t>Всего налоговых и неналоговых поступлений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</si>
  <si>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</si>
  <si>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</si>
  <si>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</si>
  <si>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РФ</t>
  </si>
  <si>
    <t>2 02 15001 10 0000 150</t>
  </si>
  <si>
    <t>Дотации бюджетам сельских поселений на выравнивание бюджетной обеспеченности из бюджета субъекта Российской Федерации</t>
  </si>
  <si>
    <t>2 02 15002 10 0000 150</t>
  </si>
  <si>
    <t>Дотации бюджетам сельских поселений на поддержку мер по обеспечению сбалансированности бюджетов</t>
  </si>
  <si>
    <t>2 02 20077 10 0000 150</t>
  </si>
  <si>
    <t>Субсидии бюджетам сельских поселений на софинансирование капитальных вложений в объекты муниципальной собственности</t>
  </si>
  <si>
    <t>2 02 20077 10 0000 151</t>
  </si>
  <si>
    <t>Субсидии бюджетам сельских поселений на софинансирование капитальных вложений в объекты муниципальной собственности (Проведение мероприятий на Строительство дорожной инфраструктуры 1-ой очереди Жилого района в Пионерском сельском поселении (проектные работы)</t>
  </si>
  <si>
    <t>2 02 25555 10 0000 150</t>
  </si>
  <si>
    <t>Субсидии бюджетам сельских поселений на поддержку государственных программ субъектов Российской Федерации и муниципальных программ формирования современной городской среды (расходы за сче средств федерального бюджета)</t>
  </si>
  <si>
    <t>Субсидии бюджетам сельских поселений на поддержку государственных программ субъектов Российской Федерации и муниципальных программ формирования современной городской среды(расходы за сче средств краевого бюджета)</t>
  </si>
  <si>
    <t>2 02 29999 10 0000 150</t>
  </si>
  <si>
    <t>Прочие субсидии бюджетам сельских поселений (На реализацию мероприятий соответствующей государственной программы Камчатского края "Формирование современной городской среды")</t>
  </si>
  <si>
    <t>Прочие субсидии бюджетам сельских поселений (Проведение мероприятий, направленных на ремонт ветхих и аварийных сетей)</t>
  </si>
  <si>
    <t>2 02 29999 10 0000 151</t>
  </si>
  <si>
    <t>Прочие субсидии бюджетам сельских поселений (Проведение мероприятий, направленных на внесение изменений в схему терпланирования)</t>
  </si>
  <si>
    <t>Субсидии, за исключением субсидий на софинансирование капитальных вложений в объекты государственной (муниципальной) собственности</t>
  </si>
  <si>
    <t>Субсидии, за исключением субсидий на софинансирование капитальных вложений в объекты государственной (муниципальной) собственности (Проведение мероприятий, направленных на "Совершение материально-технической базы для занятий физической культурой и спортом" Государственной программы Камчатского края "Физическая культура, спорт, молодежная политика, отдых и оздоровление детей в Камчатском крае")</t>
  </si>
  <si>
    <t>2 02 35118 10 0000 150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</si>
  <si>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</si>
  <si>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2 02 30022 10 0000 150</t>
  </si>
  <si>
    <t>Субвенции бюджетам сельских поселений на предоставление гражданам субсидий на оплату жилого помещения и коммунальных услуг(Субвенция на выполнение государственных полномочий Камчатского края по предоставлению гражданам субсидий на оплату жилых помещений и коммунальных услуг)</t>
  </si>
  <si>
    <t>2 02 30024 10 0000 150</t>
  </si>
  <si>
    <t>Субвенции бюджетам сельских поселений на выполнение передаваемых полномочий субьектов  РФ(Субвенции  на выполнение передаваемых полномочий Камчатского края по вопросам создания административных комиссий в целях привлечения к административной ответственности, предусмотренной законом Камчатского края)</t>
  </si>
  <si>
    <t>2 02 49999 10 0000 150</t>
  </si>
  <si>
    <t>ИМТ на реализацию мероприятий планов социального развития центров экономического роста субъектов РФ, входящих в состав Дальневосточного Федерального округа</t>
  </si>
  <si>
    <t>Прочие межбюджетные трансферты, передаваемые бюджетам сельских поселений (на софинансирование выполнения расходных обязательств поселения)</t>
  </si>
  <si>
    <t>Прочие межбюджетные трансферты, передаваемые бюджетам сельских поселений (на софинансирование расходов по оплате труда учреждений культуры)</t>
  </si>
  <si>
    <t>Прочие межбюджетные трансферты, передаваемые бюджетам сельских поселений на софинансирование расходов по оплате коммунальных услуг муниципальных учреждений</t>
  </si>
  <si>
    <t>Прочие межбюджетные трансферты, передаваемые бюджетам сельских поселений (на стимулирование достижений наилучших показателей деятельности )</t>
  </si>
  <si>
    <t>Прочие межбюджетные трансферты, передаваемые бюджетам сельских поселений (на софинансирование расходов по оплате труда работников учреждений, финансируемых из бюджета поселения)</t>
  </si>
  <si>
    <t>ИМТ на финансовое обеспечение полномочий, переданных ЕМР на утверждение генеральных планов поселения, правил землепользования и застройки, утверждение подготовленной на основе генеральных планов поселения документации по планировке территории, выдача разрешений на строительство</t>
  </si>
  <si>
    <t>Прочие межбюджетные трансферты, передаваемые бюджетам сельских поселений (на повышение по оплате труда работников)</t>
  </si>
  <si>
    <t>Прочие межбюджетные трансферты, передаваемые бюджетам сельских поселений (на софинансирование мероприятий по обустройству сквера "Аллея славы" в районе у.Н.Коляды п.Пионерский")</t>
  </si>
  <si>
    <t>Прочие межбюджетные трансферты, передаваемые бюджетам сельских поселений (на софинансирование мероприятий по благоустройству подъездых путей к социальным объектам и местам общего пользования, расположенным на территории городских и сельских поселений)</t>
  </si>
  <si>
    <t>Прочие межбюджетные трансферты,  передаваемые бюджетам сельских поселений  на обустройство контейнерных площадок</t>
  </si>
  <si>
    <t>2 19 60010 10 0000 150</t>
  </si>
  <si>
    <t>Возврат прочих остатков субсидий, субвенций и иных межбюджетных трансфертов, имеющих целевое назначение, прошлых лет из бюджетов сельских поселений</t>
  </si>
  <si>
    <t>Прочие межбюджетные трансферты, передаваемые бюджетам сельских поселений (на обустройство спортивной площадки)</t>
  </si>
  <si>
    <t>Финпомощь без целевых</t>
  </si>
  <si>
    <t>Финпомощь с целевыми</t>
  </si>
  <si>
    <t>Прочие субсидии бюджетам сельских поселений ("Мероприятия, направленные  на проведение работ по изготовлению технических планов и постановке на кадастровый учет объектов топливно-энергетического и жилищно-коммунального комплексов")</t>
  </si>
  <si>
    <t>Наименование муниципального образования</t>
  </si>
  <si>
    <t>из них:</t>
  </si>
  <si>
    <t>дотация на стимулирование достижений наилучших показателей деятельности муниципальных образований</t>
  </si>
  <si>
    <t>Елизовский муниципальный район</t>
  </si>
  <si>
    <t>Дотации на поддержку мер по обеспечению сбалансированности бюджетов</t>
  </si>
  <si>
    <t>2021</t>
  </si>
  <si>
    <t>2020</t>
  </si>
  <si>
    <t>Дотация на выравнивание бюджетной обеспеченности</t>
  </si>
  <si>
    <t>Всего</t>
  </si>
  <si>
    <t xml:space="preserve">в т.ч. Без учета краевой дотации </t>
  </si>
  <si>
    <t>Индекс инфляции 4%</t>
  </si>
  <si>
    <t>Отклонения</t>
  </si>
  <si>
    <t>2021 в % к 2020 году</t>
  </si>
  <si>
    <t>2</t>
  </si>
  <si>
    <t>3</t>
  </si>
  <si>
    <t>4</t>
  </si>
  <si>
    <t>Безвозмездная передача другим бюджетам бюджетной системы РФ</t>
  </si>
  <si>
    <t>14 03 99000 20040 540 251</t>
  </si>
  <si>
    <t xml:space="preserve">Объем межбюджетных трансфертов, получаемых из других бюджетов и (или) предоставляемых другим бюджетам бюджетной системы Российской Федерации на 2021 год и плановый период 2022 и 2023 годов </t>
  </si>
  <si>
    <t>2021 год</t>
  </si>
  <si>
    <t>2022 год</t>
  </si>
  <si>
    <t>2023 год</t>
  </si>
  <si>
    <t>КБК</t>
  </si>
  <si>
    <t>Наименование</t>
  </si>
</sst>
</file>

<file path=xl/styles.xml><?xml version="1.0" encoding="utf-8"?>
<styleSheet xmlns="http://schemas.openxmlformats.org/spreadsheetml/2006/main">
  <numFmts count="4">
    <numFmt numFmtId="41" formatCode="_-* #,##0_р_._-;\-* #,##0_р_._-;_-* &quot;-&quot;_р_._-;_-@_-"/>
    <numFmt numFmtId="43" formatCode="_-* #,##0.00_р_._-;\-* #,##0.00_р_._-;_-* &quot;-&quot;??_р_._-;_-@_-"/>
    <numFmt numFmtId="164" formatCode="_-* #,##0.00\ _₽_-;\-* #,##0.00\ _₽_-;_-* &quot;-&quot;??\ _₽_-;_-@_-"/>
    <numFmt numFmtId="165" formatCode="0.0"/>
  </numFmts>
  <fonts count="27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8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22"/>
      <name val="Times New Roman"/>
      <family val="1"/>
      <charset val="204"/>
    </font>
    <font>
      <sz val="22"/>
      <name val="Times New Roman"/>
      <family val="1"/>
      <charset val="204"/>
    </font>
    <font>
      <sz val="22"/>
      <color indexed="1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Arial Cyr"/>
      <charset val="204"/>
    </font>
    <font>
      <sz val="22"/>
      <color indexed="8"/>
      <name val="Calibri"/>
      <family val="2"/>
    </font>
    <font>
      <sz val="22"/>
      <color indexed="8"/>
      <name val="Times New Roman"/>
      <family val="1"/>
      <charset val="204"/>
    </font>
    <font>
      <b/>
      <sz val="26"/>
      <color indexed="8"/>
      <name val="Times New Roman"/>
      <family val="1"/>
      <charset val="204"/>
    </font>
    <font>
      <b/>
      <sz val="18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16"/>
      <name val="Times New Roman"/>
      <family val="1"/>
      <charset val="204"/>
    </font>
    <font>
      <sz val="18"/>
      <color indexed="8"/>
      <name val="Times New Roman"/>
      <family val="1"/>
      <charset val="204"/>
    </font>
    <font>
      <sz val="16"/>
      <color indexed="8"/>
      <name val="Times New Roman"/>
      <family val="1"/>
      <charset val="204"/>
    </font>
    <font>
      <sz val="10"/>
      <name val="Arial Cyr"/>
      <charset val="204"/>
    </font>
    <font>
      <sz val="14"/>
      <color indexed="8"/>
      <name val="Times New Roman"/>
      <family val="1"/>
      <charset val="204"/>
    </font>
    <font>
      <b/>
      <sz val="20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19" fillId="0" borderId="0"/>
    <xf numFmtId="0" fontId="19" fillId="0" borderId="0"/>
    <xf numFmtId="0" fontId="19" fillId="0" borderId="0"/>
    <xf numFmtId="0" fontId="26" fillId="0" borderId="0"/>
    <xf numFmtId="41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80">
    <xf numFmtId="0" fontId="0" fillId="0" borderId="0" xfId="0"/>
    <xf numFmtId="0" fontId="3" fillId="2" borderId="1" xfId="0" applyNumberFormat="1" applyFont="1" applyFill="1" applyBorder="1" applyAlignment="1">
      <alignment wrapText="1"/>
    </xf>
    <xf numFmtId="4" fontId="4" fillId="2" borderId="1" xfId="7" applyNumberFormat="1" applyFont="1" applyFill="1" applyBorder="1" applyAlignment="1">
      <alignment wrapText="1"/>
    </xf>
    <xf numFmtId="0" fontId="2" fillId="2" borderId="1" xfId="0" applyNumberFormat="1" applyFont="1" applyFill="1" applyBorder="1" applyAlignment="1">
      <alignment wrapText="1"/>
    </xf>
    <xf numFmtId="4" fontId="5" fillId="2" borderId="1" xfId="0" applyNumberFormat="1" applyFont="1" applyFill="1" applyBorder="1" applyAlignment="1">
      <alignment wrapText="1"/>
    </xf>
    <xf numFmtId="0" fontId="2" fillId="0" borderId="1" xfId="0" applyFont="1" applyBorder="1" applyAlignment="1">
      <alignment wrapText="1"/>
    </xf>
    <xf numFmtId="4" fontId="6" fillId="2" borderId="1" xfId="0" applyNumberFormat="1" applyFont="1" applyFill="1" applyBorder="1" applyAlignment="1">
      <alignment wrapText="1"/>
    </xf>
    <xf numFmtId="0" fontId="2" fillId="0" borderId="1" xfId="0" applyNumberFormat="1" applyFont="1" applyBorder="1" applyAlignment="1">
      <alignment wrapText="1"/>
    </xf>
    <xf numFmtId="4" fontId="6" fillId="0" borderId="1" xfId="0" applyNumberFormat="1" applyFont="1" applyBorder="1" applyAlignment="1"/>
    <xf numFmtId="4" fontId="5" fillId="0" borderId="1" xfId="0" applyNumberFormat="1" applyFont="1" applyBorder="1" applyAlignment="1"/>
    <xf numFmtId="4" fontId="5" fillId="0" borderId="1" xfId="0" applyNumberFormat="1" applyFont="1" applyBorder="1" applyAlignment="1">
      <alignment horizontal="right"/>
    </xf>
    <xf numFmtId="4" fontId="5" fillId="0" borderId="1" xfId="0" applyNumberFormat="1" applyFont="1" applyBorder="1" applyAlignment="1">
      <alignment wrapText="1"/>
    </xf>
    <xf numFmtId="0" fontId="2" fillId="0" borderId="1" xfId="0" applyNumberFormat="1" applyFont="1" applyBorder="1" applyAlignment="1">
      <alignment horizontal="justify" wrapText="1"/>
    </xf>
    <xf numFmtId="0" fontId="7" fillId="2" borderId="1" xfId="0" applyNumberFormat="1" applyFont="1" applyFill="1" applyBorder="1" applyAlignment="1"/>
    <xf numFmtId="0" fontId="8" fillId="2" borderId="1" xfId="0" applyNumberFormat="1" applyFont="1" applyFill="1" applyBorder="1" applyAlignment="1"/>
    <xf numFmtId="0" fontId="9" fillId="2" borderId="1" xfId="0" applyNumberFormat="1" applyFont="1" applyFill="1" applyBorder="1" applyAlignment="1"/>
    <xf numFmtId="0" fontId="8" fillId="0" borderId="1" xfId="0" applyFont="1" applyBorder="1"/>
    <xf numFmtId="3" fontId="8" fillId="0" borderId="1" xfId="0" applyNumberFormat="1" applyFont="1" applyBorder="1"/>
    <xf numFmtId="0" fontId="8" fillId="0" borderId="1" xfId="4" applyFont="1" applyFill="1" applyBorder="1" applyAlignment="1">
      <alignment horizontal="left" vertical="center" wrapText="1"/>
    </xf>
    <xf numFmtId="0" fontId="8" fillId="0" borderId="1" xfId="0" applyNumberFormat="1" applyFont="1" applyBorder="1" applyAlignment="1"/>
    <xf numFmtId="0" fontId="10" fillId="0" borderId="1" xfId="0" applyFont="1" applyBorder="1" applyAlignment="1">
      <alignment horizontal="center"/>
    </xf>
    <xf numFmtId="0" fontId="0" fillId="0" borderId="0" xfId="0" applyFont="1"/>
    <xf numFmtId="4" fontId="3" fillId="2" borderId="1" xfId="7" applyNumberFormat="1" applyFont="1" applyFill="1" applyBorder="1" applyAlignment="1">
      <alignment wrapText="1"/>
    </xf>
    <xf numFmtId="0" fontId="11" fillId="0" borderId="0" xfId="0" applyFont="1"/>
    <xf numFmtId="0" fontId="12" fillId="0" borderId="1" xfId="0" applyFont="1" applyBorder="1"/>
    <xf numFmtId="4" fontId="12" fillId="0" borderId="1" xfId="0" applyNumberFormat="1" applyFont="1" applyBorder="1" applyAlignment="1">
      <alignment wrapText="1"/>
    </xf>
    <xf numFmtId="4" fontId="12" fillId="0" borderId="1" xfId="0" applyNumberFormat="1" applyFont="1" applyBorder="1"/>
    <xf numFmtId="4" fontId="0" fillId="0" borderId="0" xfId="0" applyNumberFormat="1"/>
    <xf numFmtId="0" fontId="17" fillId="0" borderId="0" xfId="0" applyFont="1"/>
    <xf numFmtId="49" fontId="16" fillId="0" borderId="1" xfId="0" applyNumberFormat="1" applyFont="1" applyBorder="1" applyAlignment="1">
      <alignment horizontal="center" vertical="center" wrapText="1"/>
    </xf>
    <xf numFmtId="49" fontId="15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/>
    <xf numFmtId="49" fontId="18" fillId="0" borderId="1" xfId="0" applyNumberFormat="1" applyFont="1" applyBorder="1" applyAlignment="1">
      <alignment horizontal="left" vertical="center" wrapText="1"/>
    </xf>
    <xf numFmtId="0" fontId="2" fillId="0" borderId="1" xfId="0" applyNumberFormat="1" applyFont="1" applyFill="1" applyBorder="1" applyAlignment="1">
      <alignment horizontal="justify" wrapText="1"/>
    </xf>
    <xf numFmtId="9" fontId="17" fillId="0" borderId="1" xfId="0" applyNumberFormat="1" applyFont="1" applyBorder="1" applyAlignment="1">
      <alignment horizontal="left"/>
    </xf>
    <xf numFmtId="3" fontId="12" fillId="0" borderId="1" xfId="0" applyNumberFormat="1" applyFont="1" applyBorder="1"/>
    <xf numFmtId="2" fontId="12" fillId="0" borderId="1" xfId="0" applyNumberFormat="1" applyFont="1" applyBorder="1"/>
    <xf numFmtId="165" fontId="12" fillId="0" borderId="1" xfId="0" applyNumberFormat="1" applyFont="1" applyBorder="1"/>
    <xf numFmtId="0" fontId="13" fillId="0" borderId="1" xfId="0" applyFont="1" applyBorder="1" applyAlignment="1">
      <alignment horizontal="center"/>
    </xf>
    <xf numFmtId="0" fontId="12" fillId="0" borderId="0" xfId="0" applyFont="1"/>
    <xf numFmtId="0" fontId="21" fillId="0" borderId="1" xfId="0" applyFont="1" applyBorder="1" applyAlignment="1">
      <alignment horizontal="center" wrapText="1"/>
    </xf>
    <xf numFmtId="0" fontId="20" fillId="0" borderId="1" xfId="0" applyFont="1" applyBorder="1" applyAlignment="1">
      <alignment horizontal="center" vertical="center" wrapText="1"/>
    </xf>
    <xf numFmtId="49" fontId="14" fillId="0" borderId="1" xfId="0" applyNumberFormat="1" applyFont="1" applyBorder="1" applyAlignment="1">
      <alignment horizontal="center" vertical="center" wrapText="1"/>
    </xf>
    <xf numFmtId="3" fontId="17" fillId="0" borderId="1" xfId="0" applyNumberFormat="1" applyFont="1" applyBorder="1" applyAlignment="1">
      <alignment vertical="center" shrinkToFit="1"/>
    </xf>
    <xf numFmtId="0" fontId="17" fillId="0" borderId="1" xfId="0" applyFont="1" applyBorder="1" applyAlignment="1">
      <alignment vertical="center" wrapText="1"/>
    </xf>
    <xf numFmtId="3" fontId="17" fillId="0" borderId="1" xfId="0" applyNumberFormat="1" applyFont="1" applyBorder="1" applyAlignment="1">
      <alignment vertical="center" wrapText="1"/>
    </xf>
    <xf numFmtId="165" fontId="17" fillId="0" borderId="1" xfId="0" applyNumberFormat="1" applyFont="1" applyBorder="1" applyAlignment="1">
      <alignment vertical="center" wrapText="1"/>
    </xf>
    <xf numFmtId="0" fontId="23" fillId="2" borderId="1" xfId="0" applyNumberFormat="1" applyFont="1" applyFill="1" applyBorder="1" applyAlignment="1"/>
    <xf numFmtId="0" fontId="15" fillId="2" borderId="1" xfId="0" applyNumberFormat="1" applyFont="1" applyFill="1" applyBorder="1" applyAlignment="1"/>
    <xf numFmtId="0" fontId="15" fillId="0" borderId="1" xfId="0" applyFont="1" applyBorder="1"/>
    <xf numFmtId="3" fontId="15" fillId="0" borderId="1" xfId="0" applyNumberFormat="1" applyFont="1" applyBorder="1"/>
    <xf numFmtId="0" fontId="15" fillId="0" borderId="1" xfId="4" applyFont="1" applyFill="1" applyBorder="1" applyAlignment="1">
      <alignment horizontal="left" vertical="center" wrapText="1"/>
    </xf>
    <xf numFmtId="0" fontId="15" fillId="0" borderId="1" xfId="0" applyNumberFormat="1" applyFont="1" applyBorder="1" applyAlignment="1"/>
    <xf numFmtId="49" fontId="22" fillId="0" borderId="1" xfId="0" applyNumberFormat="1" applyFont="1" applyBorder="1"/>
    <xf numFmtId="0" fontId="17" fillId="0" borderId="1" xfId="0" applyFont="1" applyBorder="1" applyAlignment="1">
      <alignment horizontal="center" vertical="center"/>
    </xf>
    <xf numFmtId="0" fontId="18" fillId="0" borderId="1" xfId="0" applyFont="1" applyBorder="1"/>
    <xf numFmtId="0" fontId="24" fillId="2" borderId="1" xfId="0" applyNumberFormat="1" applyFont="1" applyFill="1" applyBorder="1" applyAlignment="1">
      <alignment wrapText="1"/>
    </xf>
    <xf numFmtId="4" fontId="24" fillId="2" borderId="1" xfId="7" applyNumberFormat="1" applyFont="1" applyFill="1" applyBorder="1" applyAlignment="1">
      <alignment wrapText="1"/>
    </xf>
    <xf numFmtId="0" fontId="16" fillId="2" borderId="1" xfId="0" applyNumberFormat="1" applyFont="1" applyFill="1" applyBorder="1" applyAlignment="1">
      <alignment wrapText="1"/>
    </xf>
    <xf numFmtId="4" fontId="16" fillId="0" borderId="1" xfId="0" applyNumberFormat="1" applyFont="1" applyBorder="1" applyAlignment="1">
      <alignment wrapText="1"/>
    </xf>
    <xf numFmtId="4" fontId="16" fillId="2" borderId="1" xfId="0" applyNumberFormat="1" applyFont="1" applyFill="1" applyBorder="1" applyAlignment="1">
      <alignment wrapText="1"/>
    </xf>
    <xf numFmtId="4" fontId="16" fillId="0" borderId="1" xfId="0" applyNumberFormat="1" applyFont="1" applyBorder="1"/>
    <xf numFmtId="0" fontId="16" fillId="0" borderId="1" xfId="0" applyFont="1" applyBorder="1" applyAlignment="1">
      <alignment wrapText="1"/>
    </xf>
    <xf numFmtId="0" fontId="16" fillId="0" borderId="1" xfId="0" applyNumberFormat="1" applyFont="1" applyBorder="1" applyAlignment="1">
      <alignment wrapText="1"/>
    </xf>
    <xf numFmtId="0" fontId="16" fillId="0" borderId="1" xfId="0" applyNumberFormat="1" applyFont="1" applyBorder="1" applyAlignment="1">
      <alignment horizontal="justify" wrapText="1"/>
    </xf>
    <xf numFmtId="0" fontId="25" fillId="0" borderId="1" xfId="0" applyFont="1" applyBorder="1" applyAlignment="1">
      <alignment wrapText="1"/>
    </xf>
    <xf numFmtId="4" fontId="25" fillId="0" borderId="1" xfId="0" applyNumberFormat="1" applyFont="1" applyBorder="1"/>
    <xf numFmtId="4" fontId="24" fillId="0" borderId="1" xfId="0" applyNumberFormat="1" applyFont="1" applyBorder="1"/>
    <xf numFmtId="0" fontId="14" fillId="0" borderId="2" xfId="0" applyFont="1" applyBorder="1" applyAlignment="1">
      <alignment horizontal="center" vertical="center" wrapText="1"/>
    </xf>
    <xf numFmtId="0" fontId="21" fillId="0" borderId="3" xfId="0" applyFont="1" applyBorder="1" applyAlignment="1">
      <alignment horizontal="center" wrapText="1"/>
    </xf>
    <xf numFmtId="0" fontId="21" fillId="0" borderId="4" xfId="0" applyFont="1" applyBorder="1" applyAlignment="1">
      <alignment horizontal="center" wrapText="1"/>
    </xf>
    <xf numFmtId="0" fontId="13" fillId="0" borderId="2" xfId="0" applyFont="1" applyBorder="1" applyAlignment="1">
      <alignment horizontal="center" vertical="center"/>
    </xf>
    <xf numFmtId="0" fontId="18" fillId="0" borderId="5" xfId="0" applyFont="1" applyBorder="1" applyAlignment="1">
      <alignment horizontal="center" vertical="center" wrapText="1"/>
    </xf>
    <xf numFmtId="0" fontId="18" fillId="0" borderId="6" xfId="0" applyFont="1" applyBorder="1" applyAlignment="1">
      <alignment horizontal="center" vertical="center" wrapText="1"/>
    </xf>
    <xf numFmtId="49" fontId="16" fillId="0" borderId="5" xfId="0" applyNumberFormat="1" applyFont="1" applyBorder="1" applyAlignment="1">
      <alignment horizontal="center" vertical="center" wrapText="1"/>
    </xf>
    <xf numFmtId="49" fontId="16" fillId="0" borderId="6" xfId="0" applyNumberFormat="1" applyFont="1" applyBorder="1" applyAlignment="1">
      <alignment horizontal="center" vertical="center" wrapText="1"/>
    </xf>
    <xf numFmtId="0" fontId="16" fillId="0" borderId="5" xfId="0" applyNumberFormat="1" applyFont="1" applyBorder="1" applyAlignment="1">
      <alignment horizontal="center" vertical="center" wrapText="1"/>
    </xf>
    <xf numFmtId="0" fontId="16" fillId="0" borderId="6" xfId="0" applyNumberFormat="1" applyFont="1" applyBorder="1" applyAlignment="1">
      <alignment horizontal="center" vertical="center" wrapText="1"/>
    </xf>
    <xf numFmtId="4" fontId="18" fillId="0" borderId="1" xfId="0" applyNumberFormat="1" applyFont="1" applyBorder="1" applyAlignment="1">
      <alignment horizontal="center" vertical="center" wrapText="1"/>
    </xf>
    <xf numFmtId="0" fontId="13" fillId="0" borderId="0" xfId="0" applyFont="1" applyAlignment="1">
      <alignment horizontal="center"/>
    </xf>
  </cellXfs>
  <cellStyles count="8">
    <cellStyle name="Обычный" xfId="0" builtinId="0"/>
    <cellStyle name="Обычный 2" xfId="1"/>
    <cellStyle name="Обычный 2 2" xfId="2"/>
    <cellStyle name="Обычный 3" xfId="3"/>
    <cellStyle name="Обычный 5" xfId="4"/>
    <cellStyle name="Тысячи [0]_перечис.11" xfId="5"/>
    <cellStyle name="Тысячи_перечис.11" xfId="6"/>
    <cellStyle name="Финансовый" xfId="7" builtinId="3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3"/>
  <sheetViews>
    <sheetView tabSelected="1" zoomScale="90" workbookViewId="0">
      <selection activeCell="C4" sqref="C4"/>
    </sheetView>
  </sheetViews>
  <sheetFormatPr defaultRowHeight="14.4"/>
  <cols>
    <col min="1" max="1" width="33.88671875" style="21" customWidth="1"/>
    <col min="2" max="2" width="90.33203125" customWidth="1"/>
    <col min="3" max="3" width="26.88671875" customWidth="1"/>
    <col min="4" max="4" width="26.5546875" customWidth="1"/>
    <col min="5" max="5" width="26.6640625" customWidth="1"/>
  </cols>
  <sheetData>
    <row r="1" spans="1:5" ht="103.5" customHeight="1">
      <c r="A1" s="68" t="s">
        <v>65</v>
      </c>
      <c r="B1" s="68"/>
      <c r="C1" s="68"/>
      <c r="D1" s="68"/>
      <c r="E1" s="68"/>
    </row>
    <row r="2" spans="1:5" ht="29.25" customHeight="1">
      <c r="A2" s="54" t="s">
        <v>69</v>
      </c>
      <c r="B2" s="54" t="s">
        <v>70</v>
      </c>
      <c r="C2" s="54" t="s">
        <v>66</v>
      </c>
      <c r="D2" s="54" t="s">
        <v>67</v>
      </c>
      <c r="E2" s="54" t="s">
        <v>68</v>
      </c>
    </row>
    <row r="3" spans="1:5" ht="32.25" customHeight="1">
      <c r="A3" s="47" t="s">
        <v>1</v>
      </c>
      <c r="B3" s="56" t="s">
        <v>2</v>
      </c>
      <c r="C3" s="57">
        <f>C4</f>
        <v>67120898.060000002</v>
      </c>
      <c r="D3" s="57">
        <f>D4</f>
        <v>47531219.899999999</v>
      </c>
      <c r="E3" s="57">
        <f>E4</f>
        <v>47623119.899999999</v>
      </c>
    </row>
    <row r="4" spans="1:5" ht="45" customHeight="1">
      <c r="A4" s="48" t="s">
        <v>3</v>
      </c>
      <c r="B4" s="58" t="s">
        <v>4</v>
      </c>
      <c r="C4" s="57">
        <f>SUM(C5:C22)</f>
        <v>67120898.060000002</v>
      </c>
      <c r="D4" s="57">
        <f>SUM(D5:D22)</f>
        <v>47531219.899999999</v>
      </c>
      <c r="E4" s="57">
        <f>SUM(E5:E22)</f>
        <v>47623119.899999999</v>
      </c>
    </row>
    <row r="5" spans="1:5" ht="46.5" customHeight="1">
      <c r="A5" s="48" t="s">
        <v>5</v>
      </c>
      <c r="B5" s="58" t="s">
        <v>6</v>
      </c>
      <c r="C5" s="59">
        <v>3260000</v>
      </c>
      <c r="D5" s="60">
        <v>3260000</v>
      </c>
      <c r="E5" s="60">
        <v>3260000</v>
      </c>
    </row>
    <row r="6" spans="1:5" ht="48.75" customHeight="1">
      <c r="A6" s="48" t="s">
        <v>5</v>
      </c>
      <c r="B6" s="58" t="s">
        <v>6</v>
      </c>
      <c r="C6" s="59">
        <v>5522640</v>
      </c>
      <c r="D6" s="61">
        <v>5522640</v>
      </c>
      <c r="E6" s="61">
        <v>5522640</v>
      </c>
    </row>
    <row r="7" spans="1:5" ht="67.5" customHeight="1">
      <c r="A7" s="49" t="s">
        <v>19</v>
      </c>
      <c r="B7" s="62" t="s">
        <v>20</v>
      </c>
      <c r="C7" s="59">
        <v>2000000</v>
      </c>
      <c r="D7" s="61">
        <v>0</v>
      </c>
      <c r="E7" s="61">
        <v>0</v>
      </c>
    </row>
    <row r="8" spans="1:5" ht="108" customHeight="1">
      <c r="A8" s="49" t="s">
        <v>9</v>
      </c>
      <c r="B8" s="62" t="s">
        <v>12</v>
      </c>
      <c r="C8" s="59">
        <v>15772000</v>
      </c>
      <c r="D8" s="61">
        <v>0</v>
      </c>
      <c r="E8" s="61">
        <v>0</v>
      </c>
    </row>
    <row r="9" spans="1:5" ht="87.75" customHeight="1">
      <c r="A9" s="50" t="s">
        <v>13</v>
      </c>
      <c r="B9" s="62" t="s">
        <v>14</v>
      </c>
      <c r="C9" s="59">
        <v>1101666.22</v>
      </c>
      <c r="D9" s="61">
        <v>1145979.97</v>
      </c>
      <c r="E9" s="61">
        <v>1145979.97</v>
      </c>
    </row>
    <row r="10" spans="1:5" ht="87.75" customHeight="1">
      <c r="A10" s="50" t="s">
        <v>13</v>
      </c>
      <c r="B10" s="62" t="s">
        <v>15</v>
      </c>
      <c r="C10" s="59">
        <v>83599.839999999997</v>
      </c>
      <c r="D10" s="61">
        <v>69507.929999999993</v>
      </c>
      <c r="E10" s="61">
        <v>69507.929999999993</v>
      </c>
    </row>
    <row r="11" spans="1:5" ht="53.25" customHeight="1">
      <c r="A11" s="48" t="s">
        <v>16</v>
      </c>
      <c r="B11" s="58" t="s">
        <v>18</v>
      </c>
      <c r="C11" s="59">
        <v>323100</v>
      </c>
      <c r="D11" s="55">
        <v>258500</v>
      </c>
      <c r="E11" s="55">
        <v>258500</v>
      </c>
    </row>
    <row r="12" spans="1:5" ht="86.25" customHeight="1">
      <c r="A12" s="48" t="s">
        <v>16</v>
      </c>
      <c r="B12" s="58" t="s">
        <v>46</v>
      </c>
      <c r="C12" s="59">
        <v>588000</v>
      </c>
      <c r="D12" s="61">
        <v>0</v>
      </c>
      <c r="E12" s="61">
        <v>0</v>
      </c>
    </row>
    <row r="13" spans="1:5" ht="69" customHeight="1">
      <c r="A13" s="51" t="s">
        <v>23</v>
      </c>
      <c r="B13" s="58" t="s">
        <v>24</v>
      </c>
      <c r="C13" s="59">
        <v>603400</v>
      </c>
      <c r="D13" s="61">
        <v>550900</v>
      </c>
      <c r="E13" s="61">
        <v>642800</v>
      </c>
    </row>
    <row r="14" spans="1:5" ht="111" customHeight="1">
      <c r="A14" s="51" t="s">
        <v>25</v>
      </c>
      <c r="B14" s="58" t="s">
        <v>26</v>
      </c>
      <c r="C14" s="59">
        <v>3737000</v>
      </c>
      <c r="D14" s="61">
        <v>3759300</v>
      </c>
      <c r="E14" s="61">
        <v>3759300</v>
      </c>
    </row>
    <row r="15" spans="1:5" ht="126" customHeight="1">
      <c r="A15" s="51" t="s">
        <v>27</v>
      </c>
      <c r="B15" s="58" t="s">
        <v>28</v>
      </c>
      <c r="C15" s="59">
        <v>22300</v>
      </c>
      <c r="D15" s="61">
        <v>23200</v>
      </c>
      <c r="E15" s="61">
        <v>23200</v>
      </c>
    </row>
    <row r="16" spans="1:5" ht="63.75" customHeight="1">
      <c r="A16" s="52" t="s">
        <v>29</v>
      </c>
      <c r="B16" s="63" t="s">
        <v>31</v>
      </c>
      <c r="C16" s="59">
        <v>239000</v>
      </c>
      <c r="D16" s="59">
        <v>239000</v>
      </c>
      <c r="E16" s="59">
        <v>239000</v>
      </c>
    </row>
    <row r="17" spans="1:5" ht="65.25" customHeight="1">
      <c r="A17" s="52" t="s">
        <v>29</v>
      </c>
      <c r="B17" s="63" t="s">
        <v>32</v>
      </c>
      <c r="C17" s="59">
        <v>15866910</v>
      </c>
      <c r="D17" s="59">
        <v>15866910</v>
      </c>
      <c r="E17" s="59">
        <v>15866910</v>
      </c>
    </row>
    <row r="18" spans="1:5" ht="69.75" customHeight="1">
      <c r="A18" s="52" t="s">
        <v>29</v>
      </c>
      <c r="B18" s="63" t="s">
        <v>33</v>
      </c>
      <c r="C18" s="59">
        <v>1638389</v>
      </c>
      <c r="D18" s="59">
        <v>1638389</v>
      </c>
      <c r="E18" s="59">
        <v>1638389</v>
      </c>
    </row>
    <row r="19" spans="1:5" ht="62.25" customHeight="1">
      <c r="A19" s="52" t="s">
        <v>29</v>
      </c>
      <c r="B19" s="63" t="s">
        <v>34</v>
      </c>
      <c r="C19" s="59">
        <v>416000</v>
      </c>
      <c r="D19" s="59">
        <v>0</v>
      </c>
      <c r="E19" s="59">
        <v>0</v>
      </c>
    </row>
    <row r="20" spans="1:5" ht="63.75" customHeight="1">
      <c r="A20" s="52" t="s">
        <v>29</v>
      </c>
      <c r="B20" s="63" t="s">
        <v>35</v>
      </c>
      <c r="C20" s="59">
        <v>12726393</v>
      </c>
      <c r="D20" s="59">
        <v>12726393</v>
      </c>
      <c r="E20" s="59">
        <v>12726393</v>
      </c>
    </row>
    <row r="21" spans="1:5" ht="108.75" customHeight="1">
      <c r="A21" s="52" t="s">
        <v>29</v>
      </c>
      <c r="B21" s="63" t="s">
        <v>36</v>
      </c>
      <c r="C21" s="59">
        <v>2470500</v>
      </c>
      <c r="D21" s="59">
        <v>2470500</v>
      </c>
      <c r="E21" s="59">
        <v>2470500</v>
      </c>
    </row>
    <row r="22" spans="1:5" ht="49.5" customHeight="1">
      <c r="A22" s="52" t="s">
        <v>29</v>
      </c>
      <c r="B22" s="64" t="s">
        <v>43</v>
      </c>
      <c r="C22" s="59">
        <v>750000</v>
      </c>
      <c r="D22" s="61">
        <v>0</v>
      </c>
      <c r="E22" s="61">
        <v>0</v>
      </c>
    </row>
    <row r="23" spans="1:5" ht="48.75" customHeight="1">
      <c r="A23" s="53" t="s">
        <v>64</v>
      </c>
      <c r="B23" s="65" t="s">
        <v>63</v>
      </c>
      <c r="C23" s="66">
        <v>0</v>
      </c>
      <c r="D23" s="67">
        <v>0</v>
      </c>
      <c r="E23" s="67">
        <v>0</v>
      </c>
    </row>
  </sheetData>
  <mergeCells count="1">
    <mergeCell ref="A1:E1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4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36"/>
  <sheetViews>
    <sheetView workbookViewId="0">
      <selection sqref="A1:F1"/>
    </sheetView>
  </sheetViews>
  <sheetFormatPr defaultRowHeight="28.2"/>
  <cols>
    <col min="1" max="1" width="24.109375" style="21" customWidth="1"/>
    <col min="2" max="2" width="72.33203125" customWidth="1"/>
    <col min="3" max="3" width="20" customWidth="1"/>
    <col min="4" max="4" width="19.88671875" customWidth="1"/>
    <col min="5" max="5" width="18" customWidth="1"/>
    <col min="6" max="6" width="10" style="39" customWidth="1"/>
  </cols>
  <sheetData>
    <row r="1" spans="1:6" ht="64.5" customHeight="1">
      <c r="A1" s="71" t="s">
        <v>44</v>
      </c>
      <c r="B1" s="71"/>
      <c r="C1" s="71"/>
      <c r="D1" s="71"/>
      <c r="E1" s="71"/>
      <c r="F1" s="71"/>
    </row>
    <row r="2" spans="1:6" ht="62.25" customHeight="1">
      <c r="A2" s="38"/>
      <c r="B2" s="38"/>
      <c r="C2" s="40">
        <v>2020</v>
      </c>
      <c r="D2" s="40">
        <v>2021</v>
      </c>
      <c r="E2" s="69" t="s">
        <v>58</v>
      </c>
      <c r="F2" s="70"/>
    </row>
    <row r="3" spans="1:6" ht="46.8">
      <c r="A3" s="13" t="s">
        <v>3</v>
      </c>
      <c r="B3" s="1" t="s">
        <v>4</v>
      </c>
      <c r="C3" s="22">
        <f>SUM(C4:C32)</f>
        <v>42139.832000000002</v>
      </c>
      <c r="D3" s="22">
        <f>SUM(D4:D32)</f>
        <v>42139.831999999995</v>
      </c>
      <c r="E3" s="22">
        <f>SUM(E4:E32)</f>
        <v>-6.8212102632969618E-13</v>
      </c>
      <c r="F3" s="24"/>
    </row>
    <row r="4" spans="1:6" ht="69.599999999999994">
      <c r="A4" s="14" t="s">
        <v>5</v>
      </c>
      <c r="B4" s="3" t="s">
        <v>6</v>
      </c>
      <c r="C4" s="4">
        <v>3255</v>
      </c>
      <c r="D4" s="25">
        <v>3260</v>
      </c>
      <c r="E4" s="26">
        <f>D4-C4</f>
        <v>5</v>
      </c>
      <c r="F4" s="24">
        <v>5</v>
      </c>
    </row>
    <row r="5" spans="1:6" ht="68.25" customHeight="1">
      <c r="A5" s="14" t="s">
        <v>5</v>
      </c>
      <c r="B5" s="3" t="s">
        <v>6</v>
      </c>
      <c r="C5" s="4">
        <v>5522.64</v>
      </c>
      <c r="D5" s="25">
        <v>5522.64</v>
      </c>
      <c r="E5" s="26">
        <f t="shared" ref="E5:E31" si="0">D5-C5</f>
        <v>0</v>
      </c>
      <c r="F5" s="24"/>
    </row>
    <row r="6" spans="1:6" ht="69.599999999999994" hidden="1">
      <c r="A6" s="14" t="s">
        <v>7</v>
      </c>
      <c r="B6" s="3" t="s">
        <v>8</v>
      </c>
      <c r="C6" s="4"/>
      <c r="D6" s="25"/>
      <c r="E6" s="26"/>
      <c r="F6" s="24"/>
    </row>
    <row r="7" spans="1:6" ht="69.599999999999994" hidden="1">
      <c r="A7" s="16" t="s">
        <v>9</v>
      </c>
      <c r="B7" s="5" t="s">
        <v>10</v>
      </c>
      <c r="C7" s="4"/>
      <c r="D7" s="25"/>
      <c r="E7" s="26"/>
      <c r="F7" s="24"/>
    </row>
    <row r="8" spans="1:6" ht="69.599999999999994" hidden="1">
      <c r="A8" s="16" t="s">
        <v>11</v>
      </c>
      <c r="B8" s="5" t="s">
        <v>10</v>
      </c>
      <c r="C8" s="4"/>
      <c r="D8" s="25"/>
      <c r="E8" s="26"/>
      <c r="F8" s="24"/>
    </row>
    <row r="9" spans="1:6" ht="160.80000000000001" hidden="1">
      <c r="A9" s="16" t="s">
        <v>9</v>
      </c>
      <c r="B9" s="5" t="s">
        <v>12</v>
      </c>
      <c r="C9" s="4"/>
      <c r="D9" s="25"/>
      <c r="E9" s="26"/>
      <c r="F9" s="24"/>
    </row>
    <row r="10" spans="1:6" ht="138" hidden="1">
      <c r="A10" s="17" t="s">
        <v>13</v>
      </c>
      <c r="B10" s="5" t="s">
        <v>14</v>
      </c>
      <c r="C10" s="4"/>
      <c r="D10" s="25"/>
      <c r="E10" s="26"/>
      <c r="F10" s="24"/>
    </row>
    <row r="11" spans="1:6" ht="138" hidden="1">
      <c r="A11" s="17" t="s">
        <v>13</v>
      </c>
      <c r="B11" s="5" t="s">
        <v>15</v>
      </c>
      <c r="C11" s="4"/>
      <c r="D11" s="25"/>
      <c r="E11" s="26"/>
      <c r="F11" s="24"/>
    </row>
    <row r="12" spans="1:6" ht="92.4" hidden="1">
      <c r="A12" s="17" t="s">
        <v>16</v>
      </c>
      <c r="B12" s="5" t="s">
        <v>17</v>
      </c>
      <c r="C12" s="4"/>
      <c r="D12" s="25"/>
      <c r="E12" s="26"/>
      <c r="F12" s="24"/>
    </row>
    <row r="13" spans="1:6" ht="69.599999999999994" hidden="1">
      <c r="A13" s="14" t="s">
        <v>16</v>
      </c>
      <c r="B13" s="3" t="s">
        <v>18</v>
      </c>
      <c r="C13" s="4">
        <v>0</v>
      </c>
      <c r="D13" s="25"/>
      <c r="E13" s="26">
        <f t="shared" si="0"/>
        <v>0</v>
      </c>
      <c r="F13" s="24"/>
    </row>
    <row r="14" spans="1:6" ht="69.599999999999994" hidden="1">
      <c r="A14" s="14" t="s">
        <v>19</v>
      </c>
      <c r="B14" s="3" t="s">
        <v>20</v>
      </c>
      <c r="C14" s="4">
        <v>0</v>
      </c>
      <c r="D14" s="25"/>
      <c r="E14" s="26">
        <f t="shared" si="0"/>
        <v>0</v>
      </c>
      <c r="F14" s="24"/>
    </row>
    <row r="15" spans="1:6" ht="92.4" hidden="1">
      <c r="A15" s="14" t="s">
        <v>16</v>
      </c>
      <c r="B15" s="3" t="s">
        <v>21</v>
      </c>
      <c r="C15" s="4"/>
      <c r="D15" s="25"/>
      <c r="E15" s="26"/>
      <c r="F15" s="24"/>
    </row>
    <row r="16" spans="1:6" ht="2.25" hidden="1" customHeight="1">
      <c r="A16" s="14" t="s">
        <v>16</v>
      </c>
      <c r="B16" s="3" t="s">
        <v>22</v>
      </c>
      <c r="C16" s="4"/>
      <c r="D16" s="25"/>
      <c r="E16" s="26"/>
      <c r="F16" s="24"/>
    </row>
    <row r="17" spans="1:6" ht="92.4" hidden="1">
      <c r="A17" s="18" t="s">
        <v>23</v>
      </c>
      <c r="B17" s="3" t="s">
        <v>24</v>
      </c>
      <c r="C17" s="4"/>
      <c r="D17" s="25"/>
      <c r="E17" s="26">
        <f t="shared" si="0"/>
        <v>0</v>
      </c>
      <c r="F17" s="24"/>
    </row>
    <row r="18" spans="1:6" ht="0.75" hidden="1" customHeight="1">
      <c r="A18" s="18" t="s">
        <v>25</v>
      </c>
      <c r="B18" s="3" t="s">
        <v>26</v>
      </c>
      <c r="C18" s="6"/>
      <c r="D18" s="25"/>
      <c r="E18" s="26">
        <f t="shared" si="0"/>
        <v>0</v>
      </c>
      <c r="F18" s="24"/>
    </row>
    <row r="19" spans="1:6" ht="183.6" hidden="1">
      <c r="A19" s="18" t="s">
        <v>27</v>
      </c>
      <c r="B19" s="3" t="s">
        <v>28</v>
      </c>
      <c r="C19" s="4"/>
      <c r="D19" s="25"/>
      <c r="E19" s="26">
        <f t="shared" si="0"/>
        <v>0</v>
      </c>
      <c r="F19" s="24"/>
    </row>
    <row r="20" spans="1:6" ht="92.4" hidden="1">
      <c r="A20" s="19" t="s">
        <v>29</v>
      </c>
      <c r="B20" s="3" t="s">
        <v>30</v>
      </c>
      <c r="C20" s="4"/>
      <c r="D20" s="25"/>
      <c r="E20" s="26">
        <f t="shared" si="0"/>
        <v>0</v>
      </c>
      <c r="F20" s="24"/>
    </row>
    <row r="21" spans="1:6" ht="93" customHeight="1">
      <c r="A21" s="19" t="s">
        <v>29</v>
      </c>
      <c r="B21" s="7" t="s">
        <v>31</v>
      </c>
      <c r="C21" s="8">
        <v>2073.33</v>
      </c>
      <c r="D21" s="25">
        <v>239</v>
      </c>
      <c r="E21" s="26">
        <f t="shared" si="0"/>
        <v>-1834.33</v>
      </c>
      <c r="F21" s="24"/>
    </row>
    <row r="22" spans="1:6" ht="92.4" hidden="1">
      <c r="A22" s="19" t="s">
        <v>29</v>
      </c>
      <c r="B22" s="7" t="s">
        <v>31</v>
      </c>
      <c r="C22" s="8"/>
      <c r="D22" s="25"/>
      <c r="E22" s="26">
        <f t="shared" si="0"/>
        <v>0</v>
      </c>
      <c r="F22" s="24"/>
    </row>
    <row r="23" spans="1:6" ht="92.4">
      <c r="A23" s="19" t="s">
        <v>29</v>
      </c>
      <c r="B23" s="7" t="s">
        <v>32</v>
      </c>
      <c r="C23" s="9">
        <v>15285</v>
      </c>
      <c r="D23" s="25">
        <v>15866.91</v>
      </c>
      <c r="E23" s="26">
        <f t="shared" si="0"/>
        <v>581.90999999999985</v>
      </c>
      <c r="F23" s="24"/>
    </row>
    <row r="24" spans="1:6" ht="115.2">
      <c r="A24" s="19" t="s">
        <v>29</v>
      </c>
      <c r="B24" s="7" t="s">
        <v>33</v>
      </c>
      <c r="C24" s="9">
        <v>1842</v>
      </c>
      <c r="D24" s="25">
        <v>1638.3889999999999</v>
      </c>
      <c r="E24" s="26">
        <f t="shared" si="0"/>
        <v>-203.6110000000001</v>
      </c>
      <c r="F24" s="24"/>
    </row>
    <row r="25" spans="1:6" ht="92.4">
      <c r="A25" s="19" t="s">
        <v>29</v>
      </c>
      <c r="B25" s="7" t="s">
        <v>34</v>
      </c>
      <c r="C25" s="9">
        <v>183.5</v>
      </c>
      <c r="D25" s="25">
        <v>416</v>
      </c>
      <c r="E25" s="26">
        <f t="shared" si="0"/>
        <v>232.5</v>
      </c>
      <c r="F25" s="24"/>
    </row>
    <row r="26" spans="1:6" ht="115.2">
      <c r="A26" s="19" t="s">
        <v>29</v>
      </c>
      <c r="B26" s="7" t="s">
        <v>35</v>
      </c>
      <c r="C26" s="10">
        <v>11866.262000000001</v>
      </c>
      <c r="D26" s="25">
        <v>12726.393</v>
      </c>
      <c r="E26" s="26">
        <f t="shared" si="0"/>
        <v>860.1309999999994</v>
      </c>
      <c r="F26" s="24"/>
    </row>
    <row r="27" spans="1:6" ht="164.25" customHeight="1">
      <c r="A27" s="19" t="s">
        <v>29</v>
      </c>
      <c r="B27" s="7" t="s">
        <v>36</v>
      </c>
      <c r="C27" s="11">
        <v>1954.6</v>
      </c>
      <c r="D27" s="25">
        <v>2470.5</v>
      </c>
      <c r="E27" s="26">
        <f t="shared" si="0"/>
        <v>515.90000000000009</v>
      </c>
      <c r="F27" s="24"/>
    </row>
    <row r="28" spans="1:6" ht="69.75" customHeight="1">
      <c r="A28" s="19" t="s">
        <v>29</v>
      </c>
      <c r="B28" s="7" t="s">
        <v>37</v>
      </c>
      <c r="C28" s="9">
        <v>157.5</v>
      </c>
      <c r="D28" s="25">
        <v>0</v>
      </c>
      <c r="E28" s="26">
        <f t="shared" si="0"/>
        <v>-157.5</v>
      </c>
      <c r="F28" s="24"/>
    </row>
    <row r="29" spans="1:6" ht="115.2" hidden="1">
      <c r="A29" s="19" t="s">
        <v>29</v>
      </c>
      <c r="B29" s="7" t="s">
        <v>38</v>
      </c>
      <c r="C29" s="9"/>
      <c r="D29" s="25"/>
      <c r="E29" s="26">
        <f t="shared" si="0"/>
        <v>0</v>
      </c>
      <c r="F29" s="24"/>
    </row>
    <row r="30" spans="1:6" ht="69.599999999999994" hidden="1">
      <c r="A30" s="19" t="s">
        <v>29</v>
      </c>
      <c r="B30" s="12" t="s">
        <v>43</v>
      </c>
      <c r="C30" s="9"/>
      <c r="D30" s="25"/>
      <c r="E30" s="26"/>
      <c r="F30" s="24"/>
    </row>
    <row r="31" spans="1:6" ht="160.80000000000001" hidden="1">
      <c r="A31" s="19" t="s">
        <v>29</v>
      </c>
      <c r="B31" s="12" t="s">
        <v>39</v>
      </c>
      <c r="C31" s="9"/>
      <c r="D31" s="25"/>
      <c r="E31" s="26">
        <f t="shared" si="0"/>
        <v>0</v>
      </c>
      <c r="F31" s="24"/>
    </row>
    <row r="32" spans="1:6" ht="69.599999999999994" hidden="1">
      <c r="A32" s="19" t="s">
        <v>29</v>
      </c>
      <c r="B32" s="12" t="s">
        <v>40</v>
      </c>
      <c r="C32" s="9"/>
      <c r="D32" s="25"/>
      <c r="E32" s="26"/>
      <c r="F32" s="24"/>
    </row>
    <row r="33" spans="1:6" ht="46.8">
      <c r="A33" s="13" t="s">
        <v>3</v>
      </c>
      <c r="B33" s="1" t="s">
        <v>4</v>
      </c>
      <c r="C33" s="9">
        <f>SUM(C4:C32)</f>
        <v>42139.832000000002</v>
      </c>
      <c r="D33" s="9">
        <f>SUM(D4:D32)</f>
        <v>42139.831999999995</v>
      </c>
      <c r="E33" s="9">
        <f>SUM(E4:E32)</f>
        <v>-6.8212102632969618E-13</v>
      </c>
      <c r="F33" s="24"/>
    </row>
    <row r="34" spans="1:6">
      <c r="A34" s="31"/>
      <c r="B34" s="33" t="s">
        <v>56</v>
      </c>
      <c r="C34" s="26">
        <f>SUM(C5:C28)</f>
        <v>38884.832000000002</v>
      </c>
      <c r="D34" s="26">
        <f>SUM(D5:D28)</f>
        <v>38879.831999999995</v>
      </c>
      <c r="E34" s="36">
        <f>D34/C34%</f>
        <v>99.987141515745762</v>
      </c>
      <c r="F34" s="24">
        <v>-5</v>
      </c>
    </row>
    <row r="35" spans="1:6">
      <c r="A35" s="31"/>
      <c r="B35" s="34" t="s">
        <v>57</v>
      </c>
      <c r="C35" s="35"/>
      <c r="D35" s="37">
        <f>C34*4%</f>
        <v>1555.3932800000002</v>
      </c>
      <c r="E35" s="24"/>
      <c r="F35" s="24"/>
    </row>
    <row r="36" spans="1:6">
      <c r="B36" s="28"/>
      <c r="C36" s="28"/>
      <c r="D36" s="28"/>
      <c r="E36" s="28"/>
    </row>
  </sheetData>
  <mergeCells count="2">
    <mergeCell ref="E2:F2"/>
    <mergeCell ref="A1:F1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53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3:G7"/>
  <sheetViews>
    <sheetView topLeftCell="A7" workbookViewId="0">
      <selection activeCell="L6" sqref="L6"/>
    </sheetView>
  </sheetViews>
  <sheetFormatPr defaultRowHeight="14.4"/>
  <cols>
    <col min="1" max="1" width="28.44140625" customWidth="1"/>
    <col min="2" max="2" width="12.88671875" customWidth="1"/>
    <col min="3" max="3" width="16.109375" customWidth="1"/>
    <col min="4" max="4" width="15.5546875" customWidth="1"/>
    <col min="5" max="5" width="16.109375" customWidth="1"/>
    <col min="6" max="6" width="15.109375" customWidth="1"/>
    <col min="7" max="7" width="12.5546875" customWidth="1"/>
  </cols>
  <sheetData>
    <row r="3" spans="1:7" ht="23.25" customHeight="1">
      <c r="A3" s="74" t="s">
        <v>47</v>
      </c>
      <c r="B3" s="74"/>
      <c r="C3" s="76" t="s">
        <v>54</v>
      </c>
      <c r="D3" s="29" t="s">
        <v>48</v>
      </c>
      <c r="E3" s="78" t="s">
        <v>51</v>
      </c>
      <c r="F3" s="72" t="s">
        <v>55</v>
      </c>
      <c r="G3" s="72" t="s">
        <v>59</v>
      </c>
    </row>
    <row r="4" spans="1:7" ht="306.75" customHeight="1">
      <c r="A4" s="75"/>
      <c r="B4" s="75"/>
      <c r="C4" s="77"/>
      <c r="D4" s="29" t="s">
        <v>49</v>
      </c>
      <c r="E4" s="78"/>
      <c r="F4" s="73"/>
      <c r="G4" s="73"/>
    </row>
    <row r="5" spans="1:7" ht="18">
      <c r="A5" s="30">
        <v>1</v>
      </c>
      <c r="B5" s="30" t="s">
        <v>60</v>
      </c>
      <c r="C5" s="30" t="s">
        <v>61</v>
      </c>
      <c r="D5" s="30" t="s">
        <v>62</v>
      </c>
      <c r="E5" s="41">
        <v>5</v>
      </c>
      <c r="F5" s="41">
        <v>6</v>
      </c>
      <c r="G5" s="41">
        <v>7</v>
      </c>
    </row>
    <row r="6" spans="1:7" ht="63">
      <c r="A6" s="32" t="s">
        <v>50</v>
      </c>
      <c r="B6" s="42" t="s">
        <v>52</v>
      </c>
      <c r="C6" s="43">
        <v>242511</v>
      </c>
      <c r="D6" s="43">
        <v>4377</v>
      </c>
      <c r="E6" s="44">
        <v>11705</v>
      </c>
      <c r="F6" s="45">
        <f>C6+E6</f>
        <v>254216</v>
      </c>
      <c r="G6" s="46">
        <f>F6/F7%</f>
        <v>108.32078831436277</v>
      </c>
    </row>
    <row r="7" spans="1:7" ht="63">
      <c r="A7" s="32" t="s">
        <v>50</v>
      </c>
      <c r="B7" s="42" t="s">
        <v>53</v>
      </c>
      <c r="C7" s="43">
        <v>220222</v>
      </c>
      <c r="D7" s="43">
        <v>1842</v>
      </c>
      <c r="E7" s="44">
        <v>14466.1</v>
      </c>
      <c r="F7" s="45">
        <f>C7+E7</f>
        <v>234688.1</v>
      </c>
      <c r="G7" s="44"/>
    </row>
  </sheetData>
  <mergeCells count="6">
    <mergeCell ref="F3:F4"/>
    <mergeCell ref="G3:G4"/>
    <mergeCell ref="B3:B4"/>
    <mergeCell ref="A3:A4"/>
    <mergeCell ref="C3:C4"/>
    <mergeCell ref="E3:E4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74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E38"/>
  <sheetViews>
    <sheetView workbookViewId="0">
      <selection activeCell="C39" sqref="C39"/>
    </sheetView>
  </sheetViews>
  <sheetFormatPr defaultRowHeight="14.4"/>
  <cols>
    <col min="1" max="1" width="29.44140625" style="21" customWidth="1"/>
    <col min="2" max="2" width="79.33203125" customWidth="1"/>
    <col min="3" max="3" width="26.44140625" customWidth="1"/>
    <col min="4" max="5" width="26.88671875" customWidth="1"/>
  </cols>
  <sheetData>
    <row r="1" spans="1:5" ht="31.8">
      <c r="A1" s="79" t="s">
        <v>45</v>
      </c>
      <c r="B1" s="79"/>
      <c r="C1" s="79"/>
      <c r="D1" s="79"/>
      <c r="E1" s="79"/>
    </row>
    <row r="3" spans="1:5" ht="28.2">
      <c r="A3" s="14"/>
      <c r="B3" s="1" t="s">
        <v>0</v>
      </c>
      <c r="C3" s="2">
        <v>24541894.289999999</v>
      </c>
      <c r="D3" s="25"/>
      <c r="E3" s="24"/>
    </row>
    <row r="4" spans="1:5" ht="27.6">
      <c r="A4" s="15" t="s">
        <v>1</v>
      </c>
      <c r="B4" s="1" t="s">
        <v>2</v>
      </c>
      <c r="C4" s="2">
        <f>C5+C35</f>
        <v>68764777.200000003</v>
      </c>
      <c r="D4" s="2">
        <f>D5+D35</f>
        <v>66940898.060000002</v>
      </c>
      <c r="E4" s="2">
        <f>E5+E35</f>
        <v>-1823879.1399999997</v>
      </c>
    </row>
    <row r="5" spans="1:5" ht="46.2">
      <c r="A5" s="14" t="s">
        <v>3</v>
      </c>
      <c r="B5" s="3" t="s">
        <v>4</v>
      </c>
      <c r="C5" s="2">
        <f>SUM(C6:C34)</f>
        <v>72800610.400000006</v>
      </c>
      <c r="D5" s="2">
        <f>SUM(D6:D34)</f>
        <v>67120898.060000002</v>
      </c>
      <c r="E5" s="2">
        <f>SUM(E6:E34)</f>
        <v>-5679712.3399999999</v>
      </c>
    </row>
    <row r="6" spans="1:5" ht="69.599999999999994">
      <c r="A6" s="14" t="s">
        <v>5</v>
      </c>
      <c r="B6" s="3" t="s">
        <v>6</v>
      </c>
      <c r="C6" s="4">
        <v>3255000</v>
      </c>
      <c r="D6" s="25">
        <v>3260000</v>
      </c>
      <c r="E6" s="26">
        <f>D6-C6</f>
        <v>5000</v>
      </c>
    </row>
    <row r="7" spans="1:5" ht="69.599999999999994">
      <c r="A7" s="14" t="s">
        <v>5</v>
      </c>
      <c r="B7" s="3" t="s">
        <v>6</v>
      </c>
      <c r="C7" s="4">
        <v>5522640</v>
      </c>
      <c r="D7" s="25">
        <v>5522640</v>
      </c>
      <c r="E7" s="26">
        <f t="shared" ref="E7:E35" si="0">D7-C7</f>
        <v>0</v>
      </c>
    </row>
    <row r="8" spans="1:5" ht="69.599999999999994">
      <c r="A8" s="14" t="s">
        <v>7</v>
      </c>
      <c r="B8" s="3" t="s">
        <v>8</v>
      </c>
      <c r="C8" s="4">
        <v>1730000</v>
      </c>
      <c r="D8" s="25">
        <v>0</v>
      </c>
      <c r="E8" s="26">
        <f t="shared" si="0"/>
        <v>-1730000</v>
      </c>
    </row>
    <row r="9" spans="1:5" ht="69.599999999999994">
      <c r="A9" s="16" t="s">
        <v>9</v>
      </c>
      <c r="B9" s="5" t="s">
        <v>10</v>
      </c>
      <c r="C9" s="4">
        <v>2847715</v>
      </c>
      <c r="D9" s="25">
        <v>0</v>
      </c>
      <c r="E9" s="26">
        <f t="shared" si="0"/>
        <v>-2847715</v>
      </c>
    </row>
    <row r="10" spans="1:5" ht="69.599999999999994">
      <c r="A10" s="16" t="s">
        <v>19</v>
      </c>
      <c r="B10" s="5" t="s">
        <v>20</v>
      </c>
      <c r="C10" s="4">
        <v>0</v>
      </c>
      <c r="D10" s="25">
        <v>2000000</v>
      </c>
      <c r="E10" s="26">
        <f t="shared" si="0"/>
        <v>2000000</v>
      </c>
    </row>
    <row r="11" spans="1:5" ht="160.80000000000001">
      <c r="A11" s="16" t="s">
        <v>9</v>
      </c>
      <c r="B11" s="5" t="s">
        <v>12</v>
      </c>
      <c r="C11" s="4">
        <v>6000000</v>
      </c>
      <c r="D11" s="25">
        <v>15772000</v>
      </c>
      <c r="E11" s="26">
        <f t="shared" si="0"/>
        <v>9772000</v>
      </c>
    </row>
    <row r="12" spans="1:5" ht="115.2">
      <c r="A12" s="17" t="s">
        <v>13</v>
      </c>
      <c r="B12" s="5" t="s">
        <v>14</v>
      </c>
      <c r="C12" s="4">
        <v>1154211.6000000001</v>
      </c>
      <c r="D12" s="25">
        <v>1101666.22</v>
      </c>
      <c r="E12" s="26">
        <f t="shared" si="0"/>
        <v>-52545.380000000121</v>
      </c>
    </row>
    <row r="13" spans="1:5" ht="115.2">
      <c r="A13" s="17" t="s">
        <v>13</v>
      </c>
      <c r="B13" s="5" t="s">
        <v>15</v>
      </c>
      <c r="C13" s="4">
        <v>131028.19</v>
      </c>
      <c r="D13" s="25">
        <v>83599.839999999997</v>
      </c>
      <c r="E13" s="26">
        <f t="shared" si="0"/>
        <v>-47428.350000000006</v>
      </c>
    </row>
    <row r="14" spans="1:5" ht="92.4">
      <c r="A14" s="17" t="s">
        <v>16</v>
      </c>
      <c r="B14" s="5" t="s">
        <v>17</v>
      </c>
      <c r="C14" s="4">
        <v>40395.110000000335</v>
      </c>
      <c r="D14" s="25">
        <v>0</v>
      </c>
      <c r="E14" s="26">
        <f t="shared" si="0"/>
        <v>-40395.110000000335</v>
      </c>
    </row>
    <row r="15" spans="1:5" ht="69.599999999999994">
      <c r="A15" s="14" t="s">
        <v>16</v>
      </c>
      <c r="B15" s="3" t="s">
        <v>18</v>
      </c>
      <c r="C15" s="4">
        <v>0</v>
      </c>
      <c r="D15" s="25">
        <v>323100</v>
      </c>
      <c r="E15" s="26">
        <f t="shared" si="0"/>
        <v>323100</v>
      </c>
    </row>
    <row r="16" spans="1:5" ht="138">
      <c r="A16" s="14" t="s">
        <v>16</v>
      </c>
      <c r="B16" s="3" t="s">
        <v>46</v>
      </c>
      <c r="C16" s="4">
        <v>0</v>
      </c>
      <c r="D16" s="25">
        <v>588000</v>
      </c>
      <c r="E16" s="26">
        <f t="shared" si="0"/>
        <v>588000</v>
      </c>
    </row>
    <row r="17" spans="1:5" ht="69.599999999999994">
      <c r="A17" s="14" t="s">
        <v>16</v>
      </c>
      <c r="B17" s="3" t="s">
        <v>21</v>
      </c>
      <c r="C17" s="4">
        <v>2500000</v>
      </c>
      <c r="D17" s="25">
        <v>0</v>
      </c>
      <c r="E17" s="26">
        <f t="shared" si="0"/>
        <v>-2500000</v>
      </c>
    </row>
    <row r="18" spans="1:5" ht="206.4">
      <c r="A18" s="14" t="s">
        <v>16</v>
      </c>
      <c r="B18" s="3" t="s">
        <v>22</v>
      </c>
      <c r="C18" s="4">
        <v>3000000</v>
      </c>
      <c r="D18" s="25">
        <v>0</v>
      </c>
      <c r="E18" s="26">
        <f t="shared" si="0"/>
        <v>-3000000</v>
      </c>
    </row>
    <row r="19" spans="1:5" ht="69.599999999999994">
      <c r="A19" s="18" t="s">
        <v>23</v>
      </c>
      <c r="B19" s="3" t="s">
        <v>24</v>
      </c>
      <c r="C19" s="4">
        <v>586100</v>
      </c>
      <c r="D19" s="25">
        <v>603400</v>
      </c>
      <c r="E19" s="26">
        <f t="shared" si="0"/>
        <v>17300</v>
      </c>
    </row>
    <row r="20" spans="1:5" ht="160.80000000000001">
      <c r="A20" s="18" t="s">
        <v>25</v>
      </c>
      <c r="B20" s="3" t="s">
        <v>26</v>
      </c>
      <c r="C20" s="6">
        <v>2795981</v>
      </c>
      <c r="D20" s="25">
        <v>3737000</v>
      </c>
      <c r="E20" s="26">
        <f t="shared" si="0"/>
        <v>941019</v>
      </c>
    </row>
    <row r="21" spans="1:5" ht="160.80000000000001">
      <c r="A21" s="18" t="s">
        <v>27</v>
      </c>
      <c r="B21" s="3" t="s">
        <v>28</v>
      </c>
      <c r="C21" s="4">
        <v>21300</v>
      </c>
      <c r="D21" s="25">
        <v>22300</v>
      </c>
      <c r="E21" s="26">
        <f t="shared" si="0"/>
        <v>1000</v>
      </c>
    </row>
    <row r="22" spans="1:5" ht="92.4">
      <c r="A22" s="19" t="s">
        <v>29</v>
      </c>
      <c r="B22" s="3" t="s">
        <v>30</v>
      </c>
      <c r="C22" s="4">
        <v>5400000</v>
      </c>
      <c r="D22" s="25"/>
      <c r="E22" s="26">
        <f t="shared" si="0"/>
        <v>-5400000</v>
      </c>
    </row>
    <row r="23" spans="1:5" ht="92.4">
      <c r="A23" s="19" t="s">
        <v>29</v>
      </c>
      <c r="B23" s="7" t="s">
        <v>31</v>
      </c>
      <c r="C23" s="8">
        <v>2073330</v>
      </c>
      <c r="D23" s="25">
        <v>239000</v>
      </c>
      <c r="E23" s="26">
        <f t="shared" si="0"/>
        <v>-1834330</v>
      </c>
    </row>
    <row r="24" spans="1:5" ht="92.4">
      <c r="A24" s="19" t="s">
        <v>29</v>
      </c>
      <c r="B24" s="7" t="s">
        <v>31</v>
      </c>
      <c r="C24" s="8">
        <v>2359212.5</v>
      </c>
      <c r="D24" s="25"/>
      <c r="E24" s="26">
        <f t="shared" si="0"/>
        <v>-2359212.5</v>
      </c>
    </row>
    <row r="25" spans="1:5" ht="92.4">
      <c r="A25" s="19" t="s">
        <v>29</v>
      </c>
      <c r="B25" s="7" t="s">
        <v>32</v>
      </c>
      <c r="C25" s="9">
        <v>15285000</v>
      </c>
      <c r="D25" s="25">
        <v>15866910</v>
      </c>
      <c r="E25" s="26">
        <f t="shared" si="0"/>
        <v>581910</v>
      </c>
    </row>
    <row r="26" spans="1:5" ht="92.4">
      <c r="A26" s="19" t="s">
        <v>29</v>
      </c>
      <c r="B26" s="7" t="s">
        <v>33</v>
      </c>
      <c r="C26" s="9">
        <v>1842000</v>
      </c>
      <c r="D26" s="25">
        <v>1638389</v>
      </c>
      <c r="E26" s="26">
        <f t="shared" si="0"/>
        <v>-203611</v>
      </c>
    </row>
    <row r="27" spans="1:5" ht="69.599999999999994">
      <c r="A27" s="19" t="s">
        <v>29</v>
      </c>
      <c r="B27" s="7" t="s">
        <v>34</v>
      </c>
      <c r="C27" s="9">
        <v>183500</v>
      </c>
      <c r="D27" s="25">
        <v>416000</v>
      </c>
      <c r="E27" s="26">
        <f t="shared" si="0"/>
        <v>232500</v>
      </c>
    </row>
    <row r="28" spans="1:5" ht="115.2">
      <c r="A28" s="19" t="s">
        <v>29</v>
      </c>
      <c r="B28" s="7" t="s">
        <v>35</v>
      </c>
      <c r="C28" s="10">
        <v>11866262</v>
      </c>
      <c r="D28" s="25">
        <v>12726393</v>
      </c>
      <c r="E28" s="26">
        <f t="shared" si="0"/>
        <v>860131</v>
      </c>
    </row>
    <row r="29" spans="1:5" ht="160.80000000000001">
      <c r="A29" s="19" t="s">
        <v>29</v>
      </c>
      <c r="B29" s="7" t="s">
        <v>36</v>
      </c>
      <c r="C29" s="11">
        <v>1954600</v>
      </c>
      <c r="D29" s="25">
        <v>2470500</v>
      </c>
      <c r="E29" s="26">
        <f t="shared" si="0"/>
        <v>515900</v>
      </c>
    </row>
    <row r="30" spans="1:5" ht="69.599999999999994">
      <c r="A30" s="19" t="s">
        <v>29</v>
      </c>
      <c r="B30" s="7" t="s">
        <v>37</v>
      </c>
      <c r="C30" s="9">
        <v>157500</v>
      </c>
      <c r="D30" s="25"/>
      <c r="E30" s="26">
        <f t="shared" si="0"/>
        <v>-157500</v>
      </c>
    </row>
    <row r="31" spans="1:5" ht="115.2">
      <c r="A31" s="19" t="s">
        <v>29</v>
      </c>
      <c r="B31" s="7" t="s">
        <v>38</v>
      </c>
      <c r="C31" s="9"/>
      <c r="D31" s="25"/>
      <c r="E31" s="26">
        <f t="shared" si="0"/>
        <v>0</v>
      </c>
    </row>
    <row r="32" spans="1:5" ht="69.599999999999994">
      <c r="A32" s="19" t="s">
        <v>29</v>
      </c>
      <c r="B32" s="12" t="s">
        <v>43</v>
      </c>
      <c r="C32" s="9">
        <v>1522200</v>
      </c>
      <c r="D32" s="25">
        <v>750000</v>
      </c>
      <c r="E32" s="26">
        <f t="shared" si="0"/>
        <v>-772200</v>
      </c>
    </row>
    <row r="33" spans="1:5" ht="138">
      <c r="A33" s="19" t="s">
        <v>29</v>
      </c>
      <c r="B33" s="12" t="s">
        <v>39</v>
      </c>
      <c r="C33" s="9"/>
      <c r="D33" s="25">
        <v>0</v>
      </c>
      <c r="E33" s="26">
        <f t="shared" si="0"/>
        <v>0</v>
      </c>
    </row>
    <row r="34" spans="1:5" ht="69.599999999999994">
      <c r="A34" s="19" t="s">
        <v>29</v>
      </c>
      <c r="B34" s="12" t="s">
        <v>40</v>
      </c>
      <c r="C34" s="9">
        <v>572635</v>
      </c>
      <c r="D34" s="25">
        <v>0</v>
      </c>
      <c r="E34" s="26">
        <f t="shared" si="0"/>
        <v>-572635</v>
      </c>
    </row>
    <row r="35" spans="1:5" ht="92.4">
      <c r="A35" s="20" t="s">
        <v>41</v>
      </c>
      <c r="B35" s="12" t="s">
        <v>42</v>
      </c>
      <c r="C35" s="9">
        <v>-4035833.2</v>
      </c>
      <c r="D35" s="25">
        <v>-180000</v>
      </c>
      <c r="E35" s="24">
        <f t="shared" si="0"/>
        <v>3855833.2</v>
      </c>
    </row>
    <row r="36" spans="1:5" ht="28.8">
      <c r="C36" s="23"/>
      <c r="D36" s="23"/>
      <c r="E36" s="23"/>
    </row>
    <row r="37" spans="1:5" ht="30.75" customHeight="1">
      <c r="C37" s="27">
        <f>SUM(C6:C34)</f>
        <v>72800610.400000006</v>
      </c>
    </row>
    <row r="38" spans="1:5">
      <c r="C38" s="27">
        <f>SUM(C7:C34)</f>
        <v>69545610.400000006</v>
      </c>
    </row>
  </sheetData>
  <mergeCells count="1">
    <mergeCell ref="A1:E1"/>
  </mergeCells>
  <phoneticPr fontId="0" type="noConversion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МБТ</vt:lpstr>
      <vt:lpstr>без целевых</vt:lpstr>
      <vt:lpstr>Лист1</vt:lpstr>
      <vt:lpstr>С целевыми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2020-11-22T23:00:17Z</cp:lastPrinted>
  <dcterms:created xsi:type="dcterms:W3CDTF">2015-06-05T18:19:34Z</dcterms:created>
  <dcterms:modified xsi:type="dcterms:W3CDTF">2020-11-22T23:00:57Z</dcterms:modified>
</cp:coreProperties>
</file>