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75" yWindow="810" windowWidth="11280" windowHeight="5715" tabRatio="858"/>
  </bookViews>
  <sheets>
    <sheet name="ведомственная" sheetId="17" r:id="rId1"/>
    <sheet name="Лист1" sheetId="18" r:id="rId2"/>
  </sheets>
  <definedNames>
    <definedName name="_xlnm.Print_Titles" localSheetId="0">ведомственная!$10:$12</definedName>
    <definedName name="_xlnm.Print_Area" localSheetId="0">ведомственная!$A$1:$G$204</definedName>
  </definedNames>
  <calcPr calcId="144525"/>
</workbook>
</file>

<file path=xl/calcChain.xml><?xml version="1.0" encoding="utf-8"?>
<calcChain xmlns="http://schemas.openxmlformats.org/spreadsheetml/2006/main">
  <c r="G29" i="17" l="1"/>
  <c r="G123" i="17" l="1"/>
  <c r="G121" i="17"/>
  <c r="G118" i="17"/>
  <c r="G116" i="17"/>
  <c r="G113" i="17"/>
  <c r="G111" i="17"/>
  <c r="G108" i="17"/>
  <c r="G106" i="17"/>
  <c r="G100" i="17"/>
  <c r="G102" i="17"/>
  <c r="G126" i="17"/>
  <c r="G128" i="17"/>
  <c r="G99" i="17" l="1"/>
  <c r="G98" i="17" s="1"/>
  <c r="G120" i="17"/>
  <c r="G105" i="17"/>
  <c r="G115" i="17"/>
  <c r="G110" i="17"/>
  <c r="G17" i="17"/>
  <c r="G19" i="17"/>
  <c r="G25" i="17"/>
  <c r="G24" i="17" s="1"/>
  <c r="G23" i="17" s="1"/>
  <c r="G33" i="17"/>
  <c r="G38" i="17"/>
  <c r="G37" i="17" s="1"/>
  <c r="G36" i="17" s="1"/>
  <c r="G42" i="17"/>
  <c r="G41" i="17" s="1"/>
  <c r="G45" i="17"/>
  <c r="G50" i="17"/>
  <c r="G49" i="17" s="1"/>
  <c r="G48" i="17" s="1"/>
  <c r="G47" i="17" s="1"/>
  <c r="G60" i="17"/>
  <c r="G59" i="17" s="1"/>
  <c r="G65" i="17"/>
  <c r="G64" i="17" s="1"/>
  <c r="G68" i="17"/>
  <c r="G67" i="17" s="1"/>
  <c r="G75" i="17"/>
  <c r="G74" i="17" s="1"/>
  <c r="G73" i="17" s="1"/>
  <c r="G72" i="17" s="1"/>
  <c r="G80" i="17"/>
  <c r="G79" i="17" s="1"/>
  <c r="G78" i="17" s="1"/>
  <c r="G77" i="17" s="1"/>
  <c r="G86" i="17"/>
  <c r="G85" i="17" s="1"/>
  <c r="G84" i="17" s="1"/>
  <c r="G83" i="17" s="1"/>
  <c r="G89" i="17"/>
  <c r="G88" i="17" s="1"/>
  <c r="G94" i="17"/>
  <c r="G93" i="17" s="1"/>
  <c r="G92" i="17" s="1"/>
  <c r="G130" i="17"/>
  <c r="G125" i="17" s="1"/>
  <c r="G135" i="17"/>
  <c r="G134" i="17" s="1"/>
  <c r="G133" i="17" s="1"/>
  <c r="G132" i="17" s="1"/>
  <c r="G140" i="17"/>
  <c r="G139" i="17" s="1"/>
  <c r="G138" i="17" s="1"/>
  <c r="G137" i="17" s="1"/>
  <c r="G143" i="17"/>
  <c r="G145" i="17"/>
  <c r="G151" i="17"/>
  <c r="G153" i="17"/>
  <c r="G158" i="17"/>
  <c r="G157" i="17" s="1"/>
  <c r="G156" i="17" s="1"/>
  <c r="G155" i="17" s="1"/>
  <c r="G168" i="17"/>
  <c r="G167" i="17" s="1"/>
  <c r="G172" i="17"/>
  <c r="G171" i="17" s="1"/>
  <c r="G176" i="17"/>
  <c r="G175" i="17" s="1"/>
  <c r="G174" i="17" s="1"/>
  <c r="G184" i="17"/>
  <c r="G183" i="17" s="1"/>
  <c r="G187" i="17"/>
  <c r="G186" i="17" s="1"/>
  <c r="G190" i="17"/>
  <c r="G189" i="17" s="1"/>
  <c r="G194" i="17"/>
  <c r="G193" i="17" s="1"/>
  <c r="G192" i="17" s="1"/>
  <c r="G197" i="17"/>
  <c r="G196" i="17" s="1"/>
  <c r="G58" i="17"/>
  <c r="G57" i="17" s="1"/>
  <c r="G104" i="17" l="1"/>
  <c r="G97" i="17" s="1"/>
  <c r="G166" i="17"/>
  <c r="G165" i="17" s="1"/>
  <c r="G164" i="17" s="1"/>
  <c r="G163" i="17" s="1"/>
  <c r="G28" i="17"/>
  <c r="G27" i="17" s="1"/>
  <c r="G16" i="17"/>
  <c r="G15" i="17" s="1"/>
  <c r="G14" i="17" s="1"/>
  <c r="G13" i="17" s="1"/>
  <c r="G142" i="17"/>
  <c r="G96" i="17" s="1"/>
  <c r="G91" i="17" s="1"/>
  <c r="G63" i="17"/>
  <c r="G62" i="17" s="1"/>
  <c r="G56" i="17" s="1"/>
  <c r="G55" i="17" s="1"/>
  <c r="G40" i="17"/>
  <c r="G150" i="17"/>
  <c r="G149" i="17" s="1"/>
  <c r="G148" i="17" s="1"/>
  <c r="G147" i="17" s="1"/>
  <c r="G182" i="17"/>
  <c r="G181" i="17" s="1"/>
  <c r="G180" i="17" s="1"/>
  <c r="G179" i="17" s="1"/>
  <c r="G178" i="17" s="1"/>
  <c r="G71" i="17"/>
  <c r="G82" i="17"/>
  <c r="G22" i="17" l="1"/>
  <c r="G70" i="17"/>
  <c r="G21" i="17" l="1"/>
  <c r="G201" i="17"/>
</calcChain>
</file>

<file path=xl/sharedStrings.xml><?xml version="1.0" encoding="utf-8"?>
<sst xmlns="http://schemas.openxmlformats.org/spreadsheetml/2006/main" count="771" uniqueCount="237">
  <si>
    <t>Раздел, подраз- дел</t>
  </si>
  <si>
    <t>0103</t>
  </si>
  <si>
    <t>0501</t>
  </si>
  <si>
    <t>0104</t>
  </si>
  <si>
    <t>Жилищно-коммунальное хозяйство</t>
  </si>
  <si>
    <t>ВСЕГО   РАСХОДОВ:</t>
  </si>
  <si>
    <t>Целевая статья</t>
  </si>
  <si>
    <t>Вид расходов</t>
  </si>
  <si>
    <t>0503</t>
  </si>
  <si>
    <t>№</t>
  </si>
  <si>
    <t>Наименование</t>
  </si>
  <si>
    <t>ГРС</t>
  </si>
  <si>
    <t>Коды</t>
  </si>
  <si>
    <t xml:space="preserve">Годовой объем </t>
  </si>
  <si>
    <t>3</t>
  </si>
  <si>
    <t>4</t>
  </si>
  <si>
    <t>5</t>
  </si>
  <si>
    <t>6</t>
  </si>
  <si>
    <t>Благоустройство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</si>
  <si>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</si>
  <si>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</si>
  <si>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</si>
  <si>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05</t>
  </si>
  <si>
    <t>Жилищное хозяйство</t>
  </si>
  <si>
    <t>Уличное освещение</t>
  </si>
  <si>
    <t>Физическая культура и спорт</t>
  </si>
  <si>
    <t xml:space="preserve"> - организация проведения официальных физкультурно-оздоровительных и спортивных мероприятий</t>
  </si>
  <si>
    <t>Мобилизационная 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</si>
  <si>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</si>
  <si>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02</t>
  </si>
  <si>
    <t>0203</t>
  </si>
  <si>
    <t>Национальная оборона</t>
  </si>
  <si>
    <t>Социальная политика</t>
  </si>
  <si>
    <t>10</t>
  </si>
  <si>
    <t>Социальное обеспечение населения</t>
  </si>
  <si>
    <t>1003</t>
  </si>
  <si>
    <t>08</t>
  </si>
  <si>
    <t>0801</t>
  </si>
  <si>
    <t>Культура</t>
  </si>
  <si>
    <t>03</t>
  </si>
  <si>
    <t>0310</t>
  </si>
  <si>
    <t>Национальная безопасность и правоохранительная деятельность</t>
  </si>
  <si>
    <t>Обеспечение пожарной безопасности</t>
  </si>
  <si>
    <t>Администрация Новоавачинского сельского поселения</t>
  </si>
  <si>
    <t>за счет субвенции из краевого бюджета</t>
  </si>
  <si>
    <t>Собрание депутатов Новоавачинского сельского поселения</t>
  </si>
  <si>
    <t>936</t>
  </si>
  <si>
    <t>938</t>
  </si>
  <si>
    <t>Резервные фонды</t>
  </si>
  <si>
    <t>Другие 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</si>
  <si>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</si>
  <si>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</si>
  <si>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Муниципальное учреждение культуры "Централизованная клубная система  "Талант"</t>
  </si>
  <si>
    <t>11</t>
  </si>
  <si>
    <t>1105</t>
  </si>
  <si>
    <t>Другие вопросы в области физической культуры и спорта</t>
  </si>
  <si>
    <t>0113</t>
  </si>
  <si>
    <t>0111</t>
  </si>
  <si>
    <t>300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</si>
  <si>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</si>
  <si>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</si>
  <si>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</si>
  <si>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</si>
  <si>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Закупка товаров, работ и услуг для государственных (муниципальных) нужд</t>
  </si>
  <si>
    <t>800</t>
  </si>
  <si>
    <t>Иные бюджетные ассигнования</t>
  </si>
  <si>
    <t>Общегосударственные вопросы</t>
  </si>
  <si>
    <t>Национальная экономика</t>
  </si>
  <si>
    <t>04</t>
  </si>
  <si>
    <t>Дорожное хозяйство (дорожные фонды)</t>
  </si>
  <si>
    <t>0409</t>
  </si>
  <si>
    <t>Непрограммные расходы</t>
  </si>
  <si>
    <t>Мероприятия в области  спорта и физической культуры</t>
  </si>
  <si>
    <t>Оценка недвижимости, признание прав и регулирование отношений по  муниципальной собственности</t>
  </si>
  <si>
    <t>Председатель Собрания депутатов сельского поселения</t>
  </si>
  <si>
    <t>Обеспечение деятельности органов местного самоуправления, за исключением обособленных расходов, которым присваиваются уникальные коды</t>
  </si>
  <si>
    <t>Глава сельского поселения</t>
  </si>
  <si>
    <t xml:space="preserve">Резервный фонд администрации </t>
  </si>
  <si>
    <t xml:space="preserve">Расходы по обслуживанию и содержанию объектов имущества, составляющих казну муниципального образования </t>
  </si>
  <si>
    <t>Противопожарная безопасность</t>
  </si>
  <si>
    <t>0412</t>
  </si>
  <si>
    <t>Другие вопросы в области национальной экономики</t>
  </si>
  <si>
    <t>Непрограммные мероприятия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</si>
  <si>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</t>
  </si>
  <si>
    <t>Прочие мероприятия по благоустройству</t>
  </si>
  <si>
    <t>Расходы на обеспечение деятельности учреждений</t>
  </si>
  <si>
    <t>тыс.рублей</t>
  </si>
  <si>
    <t>Строительство и содержание автомобильных дорог и инженерных сооружений на них в рамках благоустройства</t>
  </si>
  <si>
    <t>Культура, кинематография</t>
  </si>
  <si>
    <t>за счет субвенции из федерального бюджета</t>
  </si>
  <si>
    <t>Расходы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</si>
  <si>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</si>
  <si>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Работы по формированию земельных участков (кадастровые работы)</t>
  </si>
  <si>
    <t>9900000000</t>
  </si>
  <si>
    <t>9900010010</t>
  </si>
  <si>
    <t>9900010030</t>
  </si>
  <si>
    <t>9900010020</t>
  </si>
  <si>
    <t>9900040080</t>
  </si>
  <si>
    <t>9900010100</t>
  </si>
  <si>
    <t>9900012110</t>
  </si>
  <si>
    <t>9900012120</t>
  </si>
  <si>
    <t>9900051180</t>
  </si>
  <si>
    <t>0400000000</t>
  </si>
  <si>
    <t>Основное мероприятие "Оснащение учреждений, территории поселения средствами пожарной безопасности (оснащение автоматической пожарной сигнализации), обработка огнезащитным составом деревянных конструкций и одежды сцены, устройство запасных пожарных выходов)"</t>
  </si>
  <si>
    <t>0410000000</t>
  </si>
  <si>
    <t>0410112520</t>
  </si>
  <si>
    <t>0410100000</t>
  </si>
  <si>
    <t>0700000000</t>
  </si>
  <si>
    <t>0720000000</t>
  </si>
  <si>
    <t>Основное мероприятие "Проведение мероприятий по охране лесов от пожаров (наличие искусственных барьеров, препятствующих распространению лесных пожаров, средств оповещения, противопожарная пропаганда, пожарные водоемы)"</t>
  </si>
  <si>
    <t>Основное мероприятие "Приобретение средств пожаротушения"</t>
  </si>
  <si>
    <t>0720100000</t>
  </si>
  <si>
    <t>0720112520</t>
  </si>
  <si>
    <t>0720200000</t>
  </si>
  <si>
    <t>0720212520</t>
  </si>
  <si>
    <t>9900012710</t>
  </si>
  <si>
    <t>9900012750</t>
  </si>
  <si>
    <t>9900040240</t>
  </si>
  <si>
    <t>0200000000</t>
  </si>
  <si>
    <t>0230000000</t>
  </si>
  <si>
    <t xml:space="preserve">Основное мероприятие "Капитальный ремонт и ремонт автомобильных дорог общего пользования в населенных пунктах (в том числе элементов улично-дорожной сети, включая тротуары и парковки)"  </t>
  </si>
  <si>
    <t>0230100000</t>
  </si>
  <si>
    <t>0230112720</t>
  </si>
  <si>
    <t>9900012310</t>
  </si>
  <si>
    <t>0800000000</t>
  </si>
  <si>
    <t>0810000000</t>
  </si>
  <si>
    <t>Основное мероприятие "Капитальный ремонт, ремонт и содержание автомобильных дорог общего пользования местного значения поселения"</t>
  </si>
  <si>
    <t>0810212720</t>
  </si>
  <si>
    <t>0100000000</t>
  </si>
  <si>
    <t>0110000000</t>
  </si>
  <si>
    <t>Основное мероприятие "Разработка проектов планировки совмещенных с проектами межевания новых и застроенных территорий "</t>
  </si>
  <si>
    <t>0110100000</t>
  </si>
  <si>
    <t>9900012610</t>
  </si>
  <si>
    <t>0300000000</t>
  </si>
  <si>
    <t>0310000000</t>
  </si>
  <si>
    <t>Основное мероприятие "Организация и проведение мероприятий по сохранению нематериального культурного наследия народов Камчатского края"</t>
  </si>
  <si>
    <t>0500000000</t>
  </si>
  <si>
    <t>0510000000</t>
  </si>
  <si>
    <t>0510100000</t>
  </si>
  <si>
    <t>0510111010</t>
  </si>
  <si>
    <t>Основное мероприятие "Поддержка культурных мероприятий, включая организацию и проведение фестивалей, народных праздников, выставок и конкурсов народного творчества и др."</t>
  </si>
  <si>
    <t>0510200000</t>
  </si>
  <si>
    <t>0510211010</t>
  </si>
  <si>
    <t>Основное мероприятие "Участие художественных коллективов и исполнителей  в творческих мероприятиях, межрегионального и регионального значения."</t>
  </si>
  <si>
    <t>0510300000</t>
  </si>
  <si>
    <t>0510311010</t>
  </si>
  <si>
    <t>Основное мероприятие "Развитие инфраструктуры в сфере культуры (проектирование, строительство, проведение капитальных ремонтов зданий, укрепление материально-технической базы"</t>
  </si>
  <si>
    <t>0520000000</t>
  </si>
  <si>
    <t>0520100000</t>
  </si>
  <si>
    <t>0520111010</t>
  </si>
  <si>
    <t>9900011010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</si>
  <si>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</si>
  <si>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"Совершенствование материально-технической базы для занятий физической культурой и массовым спортом"</t>
  </si>
  <si>
    <t>0600000000</t>
  </si>
  <si>
    <t>0610000000</t>
  </si>
  <si>
    <t>0610200000</t>
  </si>
  <si>
    <t>0610212910</t>
  </si>
  <si>
    <t>0610312910</t>
  </si>
  <si>
    <t>0610300000</t>
  </si>
  <si>
    <t>0620000000</t>
  </si>
  <si>
    <t>0620200000</t>
  </si>
  <si>
    <t>0620212910</t>
  </si>
  <si>
    <t>0505</t>
  </si>
  <si>
    <t>Другие вопросы в области жилищно-коммунального хозяйства</t>
  </si>
  <si>
    <t>0310600000</t>
  </si>
  <si>
    <t>0310612720</t>
  </si>
  <si>
    <t xml:space="preserve">Основное мероприятие "Усовершенствование системы маршрутного ориентирования (дорожные знаки)"  </t>
  </si>
  <si>
    <t>0110112310</t>
  </si>
  <si>
    <t>0710000000</t>
  </si>
  <si>
    <t>Основное мероприятие "Ликвидации мест несанкционированного размещения отходов"</t>
  </si>
  <si>
    <t>0710300000</t>
  </si>
  <si>
    <t>0710312750</t>
  </si>
  <si>
    <t>Основное мероприятие "Содержание спортивных объектов для занятий физической культурой и массовым спортом"</t>
  </si>
  <si>
    <t>0210000000</t>
  </si>
  <si>
    <t>Основное мероприятие "Капитальный ремонт, замена ветхих и аварийных сетей"</t>
  </si>
  <si>
    <t>0210200000</t>
  </si>
  <si>
    <t>Решение вопросов местного значения поселения в рамках соответствующей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</t>
  </si>
  <si>
    <t>0210240060</t>
  </si>
  <si>
    <t>Решение вопросов местного значения поселения в рамках соответствующей государственной программы Камчатского края"Энергоэффективность,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 (софинансирование за счет средств местного бюджета)</t>
  </si>
  <si>
    <t>02102S0065</t>
  </si>
  <si>
    <t>Ведомственная структура расходов бюджета Новоавачинского сельского поселения на 2019 год</t>
  </si>
  <si>
    <t>Муниципальная программа "Обеспечение доступным и комфортным жильем жителей Новоавачинского сельского поселения на 2019-2023 годы"</t>
  </si>
  <si>
    <t>Муниципальная программа "Обеспечение доступным и комфортным жильем жителей Новоавачинского сельского поселения на 2019-2023 годы". Подпрограмма "Стимулирование развития жилищного строительства"</t>
  </si>
  <si>
    <t>Муниципальная программа "Развитие культуры в Новоавачинском сельском поселении на 2019-2023 годы"</t>
  </si>
  <si>
    <t xml:space="preserve">Муниципальная программа "Развитие культуры в Новоавачинском сельском поселении на 2019-2023 годы". Подпрограмма "Традиционная культура и народное творчество" </t>
  </si>
  <si>
    <t xml:space="preserve">Муниципальная программа "Развитие культуры в Новоавачинском сельском поселении на 2019-2023 годы". Подпрограмма "Обеспечение условий реализации Программы" </t>
  </si>
  <si>
    <t>Муниципальная программа "Охрана окружающей среды в Новоавачинском сельском поселении на 2019-2023 годы"</t>
  </si>
  <si>
    <t>Муниципальная программа "Развитие физической культуры в Новоавачинском сельском поселении на 2019-2023 годы"</t>
  </si>
  <si>
    <t xml:space="preserve">Муниципальная программа "Развитие физической культуры в Новоавачинском сельском поселении на 2019-2023 годы". Подпрограмма "Развитие физической культуры и массового спорта" </t>
  </si>
  <si>
    <t xml:space="preserve">Муниципальная программа "Развитие физической культуры в Новоавачинском сельском поселении на 2019-2023 годы". Подпрограмма "Совершенствование спортивной инфраструктуры" </t>
  </si>
  <si>
    <t>Муниципальная программа "Защита населения, территории от чрезвычайных ситуаций, обеспечение пожарной безопасности на территории Новоавачинского сельского поселения на 2019-2023 годы"</t>
  </si>
  <si>
    <t>Муниципальная программа "Защита населения, территории от чрезвычайных ситуаций, обеспечение пожарной безопасности на территории Новоавачинского сельского поселения на 2019-2023 годы". Подпрограмма "Обеспечение пожарной безопасности"</t>
  </si>
  <si>
    <t>Муниципальная программа "Охрана окружающей среды в Новоавачинском сельском поселении на 2019-2023 годы". Подпрограмма "Обеспечение охраны, защиты и воспроизводства лесов"</t>
  </si>
  <si>
    <t>Муниципальная программа "Энергоэффективность, развитие энергетики и коммунального хозяйства, обеспечение жителей Новоавачинского сельского поселения коммунальными услугами и услугами по благоустройству территорий на 2019-2023 годы"</t>
  </si>
  <si>
    <t xml:space="preserve">Муниципальная программа "Энергоэффективность, развитие энергетики и коммунального хозяйства, обеспечение жителей Новоавачинского сельского поселения коммунальными услугами и услугами по благоустройству территорий на 2019-2023 годы". Подпрограмма "Комплексное благоустройство населенных пунктов" </t>
  </si>
  <si>
    <t>Муниципальная программа "Развитие транспортной системы в Новоавачинском сельском поселении на 2019-2023 годы"</t>
  </si>
  <si>
    <t>Муниципальная программа "Развитие транспортной системы в Новоавачинском сельском поселении на 2019-2023 годы". Подпрограмма "Развитие дорожного хозяйства"</t>
  </si>
  <si>
    <t>Муниципальная программа  «Профилактика правонарушений, терроризма, экстремизма в Новоавачинском сельском поселении на 2019-2023 годы»</t>
  </si>
  <si>
    <t>Муниципальная программа «Профилактика правонарушений, терроризма, экстремизма в Новоавачинском сельском поселении на 2019-2023 годы». Подпрограмма «Профилактика правонарушений, преступлений и повышение безопасности дорожного движения»</t>
  </si>
  <si>
    <t xml:space="preserve">Муниципальная программа "Охрана окружающей среды в Новоавачинском сельском поселении на 2019-2023 годы". Подпрограмма "Охрана окружающей среды и обеспечение экологической безопасности" </t>
  </si>
  <si>
    <t xml:space="preserve">Муниципальная программа "Энергоэффективность, развитие энергетики и коммунального хозяйства, обеспечение жителей Новоавачинского сельского поселения коммунальными услугами и услугами по благоустройству территорий на 2019-2023 годы". Подпрограмма "Энергосбережение и повышение энергетической эффективности" </t>
  </si>
  <si>
    <t xml:space="preserve"> </t>
  </si>
  <si>
    <t>Муниципальная программа "Формирование современной городской среды в  Новоавачинском сельском поселении на  2018-2022 годы"</t>
  </si>
  <si>
    <t>1000000000</t>
  </si>
  <si>
    <t>Муниципальная программа "Формирование современной городской среды в  Новоавачинском сельском поселении на  2018-2022 годы" Подпрограмма "Современная городская среда в Новоавачинском сельском поселении"</t>
  </si>
  <si>
    <t>Основное мероприятие "Предоставление межбюджетных трансфертов муниципальным образованиям на поддержку муниципальных программ формирования городской среды"</t>
  </si>
  <si>
    <t>1010000000</t>
  </si>
  <si>
    <t>1010100000</t>
  </si>
  <si>
    <t>Решение вопросов местного значения поселения в рамках соответствующей государственной программы Камчатского края "Формирование современной городской среды в Камчатском крае " (софинансирование за счет средств краевого бюджета"</t>
  </si>
  <si>
    <t>10101R5550</t>
  </si>
  <si>
    <t>Муниципальная программа "Формирование современной городской среды в  Новоавачинском сельском поселении на  2018-2022 годы" Подпрограмма "Благоустройство территорий Новоавачинского сельского поселения"</t>
  </si>
  <si>
    <t>Решение вопросов местного значения поселения в рамках соответствующей государственной программы Камчатского края "Формирование современной городской среды в Камчатском крае " (софинансирование за счет средств местного бюджета)</t>
  </si>
  <si>
    <t>Решение вопросов местного значения поселения в рамках соответствующей государственной программы Камчатского края "Формирование современной городской среды в Камчатском крае " (софинансирование за счет средств краевого бюджета)</t>
  </si>
  <si>
    <t>1020000000</t>
  </si>
  <si>
    <t>Основное мероприятие "Ландшафтная организация территорий, в том числе озеленение"</t>
  </si>
  <si>
    <t>1020200000</t>
  </si>
  <si>
    <t>Основное мероприятие "Приобретение строительно-дорожной и коммунальной техники, устройство площадок под установку мусоросбрных контейнеров, приобретение мусоросборных контейнеров, благоустройство муниципальтных учреждений"</t>
  </si>
  <si>
    <t>1020400000</t>
  </si>
  <si>
    <t>1020240060</t>
  </si>
  <si>
    <t>10202S0062</t>
  </si>
  <si>
    <t>1020440060</t>
  </si>
  <si>
    <t>10204S0062</t>
  </si>
  <si>
    <t>Основное мероприятие "Ремонт и устройство уличных сетей наружного освещения"</t>
  </si>
  <si>
    <t>1020500000</t>
  </si>
  <si>
    <t>1020540060</t>
  </si>
  <si>
    <t>10205S0062</t>
  </si>
  <si>
    <t>Основное мероприятие "Обустройство мест массового отдыха населения, мест традиционного захоронения, а также ремонт и устройство ограждений объектов социальной сферы, парков, скверов"</t>
  </si>
  <si>
    <t>1020600000</t>
  </si>
  <si>
    <t>1020640060</t>
  </si>
  <si>
    <t>10206S0062</t>
  </si>
  <si>
    <t>Основное мероприятие "Устройство, проектирование детских и других придомовых площадок"</t>
  </si>
  <si>
    <t>1020700000</t>
  </si>
  <si>
    <t>1020740060</t>
  </si>
  <si>
    <t>10207S0062</t>
  </si>
  <si>
    <t>1020712750</t>
  </si>
  <si>
    <t>113сп</t>
  </si>
  <si>
    <t>113р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</si>
</sst>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00"/>
    <numFmt numFmtId="165" formatCode="###0.00000"/>
    <numFmt numFmtId="166" formatCode="###0"/>
  </numFmts>
  <fonts count="25" x14ac:knownFonts="1"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Arial Cyr"/>
      <charset val="204"/>
    </font>
    <font>
      <sz val="10"/>
      <color rgb="FFFFFF00"/>
      <name val="Arial Cyr"/>
      <charset val="204"/>
    </font>
    <font>
      <sz val="10"/>
      <color rgb="FFFFFF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1" fillId="0" borderId="0" xfId="0" applyFont="1"/>
    <xf numFmtId="0" fontId="6" fillId="0" borderId="0" xfId="0" applyFont="1" applyAlignment="1">
      <alignment horizontal="right"/>
    </xf>
    <xf numFmtId="165" fontId="6" fillId="0" borderId="0" xfId="1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5" fillId="2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165" fontId="10" fillId="3" borderId="1" xfId="0" applyNumberFormat="1" applyFont="1" applyFill="1" applyBorder="1" applyAlignment="1">
      <alignment horizontal="right"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0" fontId="18" fillId="3" borderId="0" xfId="0" applyFont="1" applyFill="1" applyAlignment="1">
      <alignment horizontal="center" vertical="center"/>
    </xf>
    <xf numFmtId="0" fontId="0" fillId="3" borderId="0" xfId="0" applyFill="1"/>
    <xf numFmtId="0" fontId="19" fillId="0" borderId="0" xfId="0" applyFont="1"/>
    <xf numFmtId="165" fontId="20" fillId="0" borderId="0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wrapText="1"/>
    </xf>
    <xf numFmtId="165" fontId="10" fillId="3" borderId="1" xfId="1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3" borderId="1" xfId="0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horizontal="right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wrapText="1"/>
    </xf>
    <xf numFmtId="49" fontId="6" fillId="3" borderId="5" xfId="0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right" vertical="center" wrapText="1"/>
    </xf>
    <xf numFmtId="49" fontId="6" fillId="3" borderId="6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vertical="center" wrapText="1"/>
    </xf>
    <xf numFmtId="0" fontId="6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4" fillId="0" borderId="0" xfId="0" applyFont="1"/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/>
    <xf numFmtId="0" fontId="6" fillId="3" borderId="0" xfId="0" applyFont="1" applyFill="1" applyAlignment="1"/>
    <xf numFmtId="49" fontId="6" fillId="3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1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/>
    </xf>
    <xf numFmtId="0" fontId="10" fillId="3" borderId="1" xfId="0" applyFont="1" applyFill="1" applyBorder="1" applyAlignment="1">
      <alignment horizontal="left" vertical="center" wrapText="1"/>
    </xf>
    <xf numFmtId="165" fontId="24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2" fillId="3" borderId="0" xfId="0" applyFont="1" applyFill="1"/>
    <xf numFmtId="0" fontId="22" fillId="3" borderId="0" xfId="0" applyFont="1" applyFill="1"/>
    <xf numFmtId="0" fontId="1" fillId="3" borderId="0" xfId="0" applyFont="1" applyFill="1"/>
    <xf numFmtId="49" fontId="16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166" fontId="6" fillId="3" borderId="2" xfId="0" applyNumberFormat="1" applyFont="1" applyFill="1" applyBorder="1" applyAlignment="1">
      <alignment horizontal="center" vertical="center" wrapText="1"/>
    </xf>
    <xf numFmtId="166" fontId="6" fillId="3" borderId="7" xfId="0" applyNumberFormat="1" applyFont="1" applyFill="1" applyBorder="1" applyAlignment="1">
      <alignment horizontal="center" vertical="center" wrapText="1"/>
    </xf>
    <xf numFmtId="49" fontId="23" fillId="3" borderId="8" xfId="0" applyNumberFormat="1" applyFont="1" applyFill="1" applyBorder="1" applyAlignment="1">
      <alignment horizontal="center" vertical="center" wrapText="1"/>
    </xf>
    <xf numFmtId="49" fontId="23" fillId="3" borderId="0" xfId="0" applyNumberFormat="1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0</xdr:rowOff>
    </xdr:from>
    <xdr:to>
      <xdr:col>7</xdr:col>
      <xdr:colOff>9525</xdr:colOff>
      <xdr:row>7</xdr:row>
      <xdr:rowOff>38100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4019550" y="0"/>
          <a:ext cx="3638550" cy="11715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Приложение 6</a:t>
          </a:r>
        </a:p>
        <a:p>
          <a:pPr algn="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к Решению от __________2018 № ___ "О бюджете Новоавачинского сельского поселения  на 2019 год", принятому Решением Собрания депутатов Новоавачинского сельского поселения от __________2018  № ___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5"/>
  <sheetViews>
    <sheetView tabSelected="1" topLeftCell="B137" zoomScaleNormal="100" zoomScaleSheetLayoutView="100" workbookViewId="0">
      <selection activeCell="B117" sqref="B117"/>
    </sheetView>
  </sheetViews>
  <sheetFormatPr defaultRowHeight="12.75" x14ac:dyDescent="0.2"/>
  <cols>
    <col min="1" max="1" width="3.140625" customWidth="1"/>
    <col min="2" max="2" width="56.85546875" customWidth="1"/>
    <col min="3" max="3" width="9.42578125" customWidth="1"/>
    <col min="4" max="4" width="9" customWidth="1"/>
    <col min="5" max="5" width="10.85546875" customWidth="1"/>
    <col min="6" max="6" width="9.5703125" customWidth="1"/>
    <col min="7" max="7" width="15.85546875" style="2" customWidth="1"/>
  </cols>
  <sheetData>
    <row r="2" spans="1:9" x14ac:dyDescent="0.2">
      <c r="G2" s="5"/>
    </row>
    <row r="3" spans="1:9" x14ac:dyDescent="0.2">
      <c r="D3" s="70"/>
      <c r="E3" s="70"/>
      <c r="F3" s="70"/>
      <c r="G3" s="70"/>
    </row>
    <row r="4" spans="1:9" x14ac:dyDescent="0.2">
      <c r="D4" s="5"/>
      <c r="E4" s="5"/>
      <c r="F4" s="5"/>
      <c r="G4" s="5"/>
    </row>
    <row r="5" spans="1:9" x14ac:dyDescent="0.2">
      <c r="D5" s="5"/>
      <c r="E5" s="5"/>
      <c r="F5" s="5"/>
      <c r="G5" s="5"/>
    </row>
    <row r="6" spans="1:9" x14ac:dyDescent="0.2">
      <c r="D6" s="5"/>
      <c r="E6" s="5"/>
      <c r="F6" s="5"/>
      <c r="G6" s="5"/>
    </row>
    <row r="7" spans="1:9" x14ac:dyDescent="0.2">
      <c r="D7" s="5"/>
      <c r="E7" s="5"/>
      <c r="F7" s="5"/>
      <c r="G7" s="5"/>
    </row>
    <row r="8" spans="1:9" ht="33.75" customHeight="1" x14ac:dyDescent="0.2">
      <c r="A8" s="72" t="s">
        <v>180</v>
      </c>
      <c r="B8" s="72"/>
      <c r="C8" s="72"/>
      <c r="D8" s="72"/>
      <c r="E8" s="72"/>
      <c r="F8" s="72"/>
      <c r="G8" s="72"/>
      <c r="H8" s="15"/>
      <c r="I8" s="15"/>
    </row>
    <row r="9" spans="1:9" ht="15.75" customHeight="1" x14ac:dyDescent="0.25">
      <c r="A9" s="15"/>
      <c r="B9" s="15"/>
      <c r="C9" s="41"/>
      <c r="D9" s="41"/>
      <c r="E9" s="41"/>
      <c r="F9" s="41"/>
      <c r="G9" s="42" t="s">
        <v>86</v>
      </c>
      <c r="H9" s="15"/>
      <c r="I9" s="15"/>
    </row>
    <row r="10" spans="1:9" ht="15.75" customHeight="1" x14ac:dyDescent="0.2">
      <c r="A10" s="71" t="s">
        <v>9</v>
      </c>
      <c r="B10" s="71" t="s">
        <v>10</v>
      </c>
      <c r="C10" s="71" t="s">
        <v>12</v>
      </c>
      <c r="D10" s="71"/>
      <c r="E10" s="71"/>
      <c r="F10" s="71"/>
      <c r="G10" s="64" t="s">
        <v>13</v>
      </c>
      <c r="H10" s="15"/>
      <c r="I10" s="15"/>
    </row>
    <row r="11" spans="1:9" s="2" customFormat="1" ht="39" customHeight="1" x14ac:dyDescent="0.2">
      <c r="A11" s="71"/>
      <c r="B11" s="71"/>
      <c r="C11" s="43" t="s">
        <v>11</v>
      </c>
      <c r="D11" s="43" t="s">
        <v>0</v>
      </c>
      <c r="E11" s="43" t="s">
        <v>6</v>
      </c>
      <c r="F11" s="43" t="s">
        <v>7</v>
      </c>
      <c r="G11" s="65"/>
      <c r="H11" s="44"/>
      <c r="I11" s="44"/>
    </row>
    <row r="12" spans="1:9" ht="15" x14ac:dyDescent="0.2">
      <c r="A12" s="45">
        <v>1</v>
      </c>
      <c r="B12" s="46">
        <v>2</v>
      </c>
      <c r="C12" s="47" t="s">
        <v>14</v>
      </c>
      <c r="D12" s="47" t="s">
        <v>15</v>
      </c>
      <c r="E12" s="47" t="s">
        <v>16</v>
      </c>
      <c r="F12" s="47" t="s">
        <v>17</v>
      </c>
      <c r="G12" s="48">
        <v>7</v>
      </c>
      <c r="H12" s="15"/>
      <c r="I12" s="15"/>
    </row>
    <row r="13" spans="1:9" ht="27" customHeight="1" x14ac:dyDescent="0.2">
      <c r="A13" s="49">
        <v>1</v>
      </c>
      <c r="B13" s="50" t="s">
        <v>45</v>
      </c>
      <c r="C13" s="51" t="s">
        <v>46</v>
      </c>
      <c r="D13" s="51"/>
      <c r="E13" s="51"/>
      <c r="F13" s="51"/>
      <c r="G13" s="10">
        <f>G14</f>
        <v>3049.7000000000003</v>
      </c>
      <c r="H13" s="15"/>
      <c r="I13" s="15"/>
    </row>
    <row r="14" spans="1:9" s="2" customFormat="1" ht="14.25" x14ac:dyDescent="0.2">
      <c r="A14" s="18"/>
      <c r="B14" s="33" t="s">
        <v>66</v>
      </c>
      <c r="C14" s="32" t="s">
        <v>46</v>
      </c>
      <c r="D14" s="32" t="s">
        <v>19</v>
      </c>
      <c r="E14" s="32"/>
      <c r="F14" s="32"/>
      <c r="G14" s="19">
        <f>G15</f>
        <v>3049.7000000000003</v>
      </c>
      <c r="H14" s="44"/>
      <c r="I14" s="44"/>
    </row>
    <row r="15" spans="1:9" ht="38.25" x14ac:dyDescent="0.2">
      <c r="A15" s="20"/>
      <c r="B15" s="35" t="s">
        <v>20</v>
      </c>
      <c r="C15" s="36" t="s">
        <v>46</v>
      </c>
      <c r="D15" s="36" t="s">
        <v>1</v>
      </c>
      <c r="E15" s="36"/>
      <c r="F15" s="36"/>
      <c r="G15" s="24">
        <f>G16</f>
        <v>3049.7000000000003</v>
      </c>
      <c r="H15" s="15"/>
      <c r="I15" s="15"/>
    </row>
    <row r="16" spans="1:9" x14ac:dyDescent="0.2">
      <c r="A16" s="20"/>
      <c r="B16" s="35" t="s">
        <v>71</v>
      </c>
      <c r="C16" s="36" t="s">
        <v>46</v>
      </c>
      <c r="D16" s="36" t="s">
        <v>1</v>
      </c>
      <c r="E16" s="36" t="s">
        <v>93</v>
      </c>
      <c r="F16" s="36"/>
      <c r="G16" s="24">
        <f>G17+G19</f>
        <v>3049.7000000000003</v>
      </c>
      <c r="H16" s="15"/>
      <c r="I16" s="15"/>
    </row>
    <row r="17" spans="1:9" ht="38.25" x14ac:dyDescent="0.2">
      <c r="A17" s="20"/>
      <c r="B17" s="35" t="s">
        <v>75</v>
      </c>
      <c r="C17" s="36" t="s">
        <v>46</v>
      </c>
      <c r="D17" s="36" t="s">
        <v>1</v>
      </c>
      <c r="E17" s="36" t="s">
        <v>94</v>
      </c>
      <c r="F17" s="36"/>
      <c r="G17" s="24">
        <f>G18</f>
        <v>171.9</v>
      </c>
      <c r="H17" s="15"/>
      <c r="I17" s="15"/>
    </row>
    <row r="18" spans="1:9" ht="25.5" x14ac:dyDescent="0.2">
      <c r="A18" s="21"/>
      <c r="B18" s="25" t="s">
        <v>63</v>
      </c>
      <c r="C18" s="36" t="s">
        <v>46</v>
      </c>
      <c r="D18" s="36" t="s">
        <v>1</v>
      </c>
      <c r="E18" s="36" t="s">
        <v>94</v>
      </c>
      <c r="F18" s="36" t="s">
        <v>62</v>
      </c>
      <c r="G18" s="24">
        <v>171.9</v>
      </c>
      <c r="H18" s="15"/>
      <c r="I18" s="15"/>
    </row>
    <row r="19" spans="1:9" x14ac:dyDescent="0.2">
      <c r="A19" s="20"/>
      <c r="B19" s="35" t="s">
        <v>74</v>
      </c>
      <c r="C19" s="36" t="s">
        <v>46</v>
      </c>
      <c r="D19" s="36" t="s">
        <v>1</v>
      </c>
      <c r="E19" s="36" t="s">
        <v>95</v>
      </c>
      <c r="F19" s="36"/>
      <c r="G19" s="24">
        <f>G20</f>
        <v>2877.8</v>
      </c>
      <c r="H19" s="15"/>
      <c r="I19" s="15"/>
    </row>
    <row r="20" spans="1:9" ht="51" x14ac:dyDescent="0.2">
      <c r="A20" s="21"/>
      <c r="B20" s="25" t="s">
        <v>60</v>
      </c>
      <c r="C20" s="36" t="s">
        <v>46</v>
      </c>
      <c r="D20" s="36" t="s">
        <v>1</v>
      </c>
      <c r="E20" s="36" t="s">
        <v>95</v>
      </c>
      <c r="F20" s="36" t="s">
        <v>61</v>
      </c>
      <c r="G20" s="24">
        <v>2877.8</v>
      </c>
      <c r="H20" s="15"/>
      <c r="I20" s="15"/>
    </row>
    <row r="21" spans="1:9" ht="27.75" customHeight="1" x14ac:dyDescent="0.2">
      <c r="A21" s="52">
        <v>2</v>
      </c>
      <c r="B21" s="53" t="s">
        <v>43</v>
      </c>
      <c r="C21" s="36" t="s">
        <v>47</v>
      </c>
      <c r="D21" s="36"/>
      <c r="E21" s="36"/>
      <c r="F21" s="36"/>
      <c r="G21" s="10">
        <f>G22+G47+G55+G70+G91+G155+G163</f>
        <v>33588.790150000001</v>
      </c>
      <c r="H21" s="15"/>
      <c r="I21" s="15"/>
    </row>
    <row r="22" spans="1:9" ht="14.25" x14ac:dyDescent="0.2">
      <c r="A22" s="18"/>
      <c r="B22" s="33" t="s">
        <v>66</v>
      </c>
      <c r="C22" s="32" t="s">
        <v>47</v>
      </c>
      <c r="D22" s="32" t="s">
        <v>19</v>
      </c>
      <c r="E22" s="36"/>
      <c r="F22" s="36"/>
      <c r="G22" s="10">
        <f>G23+G27+G36+G40</f>
        <v>23908.179999999997</v>
      </c>
      <c r="H22" s="15"/>
      <c r="I22" s="15"/>
    </row>
    <row r="23" spans="1:9" ht="25.5" x14ac:dyDescent="0.2">
      <c r="A23" s="18"/>
      <c r="B23" s="26" t="s">
        <v>51</v>
      </c>
      <c r="C23" s="36" t="s">
        <v>47</v>
      </c>
      <c r="D23" s="36" t="s">
        <v>50</v>
      </c>
      <c r="E23" s="36"/>
      <c r="F23" s="36"/>
      <c r="G23" s="54">
        <f>G24</f>
        <v>2879.3</v>
      </c>
      <c r="H23" s="15"/>
      <c r="I23" s="15"/>
    </row>
    <row r="24" spans="1:9" ht="14.25" x14ac:dyDescent="0.2">
      <c r="A24" s="18"/>
      <c r="B24" s="35" t="s">
        <v>71</v>
      </c>
      <c r="C24" s="36" t="s">
        <v>47</v>
      </c>
      <c r="D24" s="36" t="s">
        <v>50</v>
      </c>
      <c r="E24" s="36" t="s">
        <v>93</v>
      </c>
      <c r="F24" s="36"/>
      <c r="G24" s="54">
        <f>G25</f>
        <v>2879.3</v>
      </c>
      <c r="H24" s="15"/>
      <c r="I24" s="15"/>
    </row>
    <row r="25" spans="1:9" x14ac:dyDescent="0.2">
      <c r="A25" s="21"/>
      <c r="B25" s="35" t="s">
        <v>76</v>
      </c>
      <c r="C25" s="36" t="s">
        <v>47</v>
      </c>
      <c r="D25" s="36" t="s">
        <v>50</v>
      </c>
      <c r="E25" s="36" t="s">
        <v>96</v>
      </c>
      <c r="F25" s="36"/>
      <c r="G25" s="54">
        <f>G26</f>
        <v>2879.3</v>
      </c>
      <c r="H25" s="15"/>
      <c r="I25" s="15"/>
    </row>
    <row r="26" spans="1:9" ht="51" x14ac:dyDescent="0.2">
      <c r="A26" s="21"/>
      <c r="B26" s="25" t="s">
        <v>60</v>
      </c>
      <c r="C26" s="36" t="s">
        <v>47</v>
      </c>
      <c r="D26" s="36" t="s">
        <v>50</v>
      </c>
      <c r="E26" s="36" t="s">
        <v>96</v>
      </c>
      <c r="F26" s="36" t="s">
        <v>61</v>
      </c>
      <c r="G26" s="54">
        <v>2879.3</v>
      </c>
      <c r="H26" s="15"/>
      <c r="I26" s="15"/>
    </row>
    <row r="27" spans="1:9" ht="38.25" x14ac:dyDescent="0.2">
      <c r="A27" s="21"/>
      <c r="B27" s="35" t="s">
        <v>21</v>
      </c>
      <c r="C27" s="36" t="s">
        <v>47</v>
      </c>
      <c r="D27" s="36" t="s">
        <v>3</v>
      </c>
      <c r="E27" s="36"/>
      <c r="F27" s="36"/>
      <c r="G27" s="24">
        <f>G28</f>
        <v>19621.399999999998</v>
      </c>
      <c r="H27" s="15"/>
      <c r="I27" s="15"/>
    </row>
    <row r="28" spans="1:9" x14ac:dyDescent="0.2">
      <c r="A28" s="21"/>
      <c r="B28" s="35" t="s">
        <v>71</v>
      </c>
      <c r="C28" s="36" t="s">
        <v>47</v>
      </c>
      <c r="D28" s="36" t="s">
        <v>3</v>
      </c>
      <c r="E28" s="36" t="s">
        <v>93</v>
      </c>
      <c r="F28" s="36"/>
      <c r="G28" s="24">
        <f>G29+G33</f>
        <v>19621.399999999998</v>
      </c>
      <c r="H28" s="15"/>
      <c r="I28" s="15"/>
    </row>
    <row r="29" spans="1:9" ht="38.25" x14ac:dyDescent="0.2">
      <c r="A29" s="21"/>
      <c r="B29" s="35" t="s">
        <v>75</v>
      </c>
      <c r="C29" s="36" t="s">
        <v>47</v>
      </c>
      <c r="D29" s="36" t="s">
        <v>3</v>
      </c>
      <c r="E29" s="36" t="s">
        <v>94</v>
      </c>
      <c r="F29" s="36"/>
      <c r="G29" s="24">
        <f>G30+G31+G32</f>
        <v>19600.099999999999</v>
      </c>
      <c r="H29" s="15"/>
      <c r="I29" s="15"/>
    </row>
    <row r="30" spans="1:9" ht="51" x14ac:dyDescent="0.2">
      <c r="A30" s="21"/>
      <c r="B30" s="27" t="s">
        <v>60</v>
      </c>
      <c r="C30" s="36" t="s">
        <v>47</v>
      </c>
      <c r="D30" s="36" t="s">
        <v>3</v>
      </c>
      <c r="E30" s="36" t="s">
        <v>94</v>
      </c>
      <c r="F30" s="36" t="s">
        <v>61</v>
      </c>
      <c r="G30" s="24">
        <v>18540.099999999999</v>
      </c>
      <c r="H30" s="15"/>
      <c r="I30" s="15"/>
    </row>
    <row r="31" spans="1:9" ht="25.5" x14ac:dyDescent="0.2">
      <c r="A31" s="21"/>
      <c r="B31" s="39" t="s">
        <v>63</v>
      </c>
      <c r="C31" s="36" t="s">
        <v>47</v>
      </c>
      <c r="D31" s="36" t="s">
        <v>3</v>
      </c>
      <c r="E31" s="36" t="s">
        <v>94</v>
      </c>
      <c r="F31" s="36" t="s">
        <v>62</v>
      </c>
      <c r="G31" s="24">
        <v>1050</v>
      </c>
      <c r="H31" s="15"/>
      <c r="I31" s="15"/>
    </row>
    <row r="32" spans="1:9" x14ac:dyDescent="0.2">
      <c r="A32" s="21"/>
      <c r="B32" s="39" t="s">
        <v>65</v>
      </c>
      <c r="C32" s="36" t="s">
        <v>47</v>
      </c>
      <c r="D32" s="36" t="s">
        <v>3</v>
      </c>
      <c r="E32" s="36" t="s">
        <v>94</v>
      </c>
      <c r="F32" s="36" t="s">
        <v>64</v>
      </c>
      <c r="G32" s="24">
        <v>10</v>
      </c>
      <c r="H32" s="15"/>
      <c r="I32" s="15"/>
    </row>
    <row r="33" spans="1:9" s="15" customFormat="1" ht="51" x14ac:dyDescent="0.2">
      <c r="A33" s="21"/>
      <c r="B33" s="35" t="s">
        <v>90</v>
      </c>
      <c r="C33" s="36" t="s">
        <v>47</v>
      </c>
      <c r="D33" s="36" t="s">
        <v>3</v>
      </c>
      <c r="E33" s="36" t="s">
        <v>97</v>
      </c>
      <c r="F33" s="36"/>
      <c r="G33" s="24">
        <f>G34</f>
        <v>21.3</v>
      </c>
    </row>
    <row r="34" spans="1:9" s="15" customFormat="1" ht="25.5" x14ac:dyDescent="0.2">
      <c r="A34" s="21"/>
      <c r="B34" s="39" t="s">
        <v>63</v>
      </c>
      <c r="C34" s="36" t="s">
        <v>47</v>
      </c>
      <c r="D34" s="36" t="s">
        <v>3</v>
      </c>
      <c r="E34" s="36" t="s">
        <v>97</v>
      </c>
      <c r="F34" s="36" t="s">
        <v>62</v>
      </c>
      <c r="G34" s="24">
        <v>21.3</v>
      </c>
    </row>
    <row r="35" spans="1:9" s="15" customFormat="1" x14ac:dyDescent="0.2">
      <c r="A35" s="21"/>
      <c r="B35" s="28" t="s">
        <v>44</v>
      </c>
      <c r="C35" s="36"/>
      <c r="D35" s="36"/>
      <c r="E35" s="36"/>
      <c r="F35" s="36"/>
      <c r="G35" s="24">
        <v>21.3</v>
      </c>
    </row>
    <row r="36" spans="1:9" s="15" customFormat="1" x14ac:dyDescent="0.2">
      <c r="A36" s="21"/>
      <c r="B36" s="35" t="s">
        <v>48</v>
      </c>
      <c r="C36" s="36" t="s">
        <v>47</v>
      </c>
      <c r="D36" s="36" t="s">
        <v>57</v>
      </c>
      <c r="E36" s="36"/>
      <c r="F36" s="36"/>
      <c r="G36" s="24">
        <f>G37</f>
        <v>104</v>
      </c>
    </row>
    <row r="37" spans="1:9" s="15" customFormat="1" x14ac:dyDescent="0.2">
      <c r="A37" s="21"/>
      <c r="B37" s="35" t="s">
        <v>71</v>
      </c>
      <c r="C37" s="36" t="s">
        <v>47</v>
      </c>
      <c r="D37" s="36" t="s">
        <v>57</v>
      </c>
      <c r="E37" s="36" t="s">
        <v>93</v>
      </c>
      <c r="F37" s="36"/>
      <c r="G37" s="24">
        <f>G38</f>
        <v>104</v>
      </c>
    </row>
    <row r="38" spans="1:9" s="15" customFormat="1" x14ac:dyDescent="0.2">
      <c r="A38" s="21"/>
      <c r="B38" s="35" t="s">
        <v>77</v>
      </c>
      <c r="C38" s="36" t="s">
        <v>47</v>
      </c>
      <c r="D38" s="36" t="s">
        <v>57</v>
      </c>
      <c r="E38" s="36" t="s">
        <v>98</v>
      </c>
      <c r="F38" s="36"/>
      <c r="G38" s="24">
        <f>G39</f>
        <v>104</v>
      </c>
    </row>
    <row r="39" spans="1:9" s="15" customFormat="1" x14ac:dyDescent="0.2">
      <c r="A39" s="21"/>
      <c r="B39" s="39" t="s">
        <v>65</v>
      </c>
      <c r="C39" s="36" t="s">
        <v>47</v>
      </c>
      <c r="D39" s="36" t="s">
        <v>57</v>
      </c>
      <c r="E39" s="36" t="s">
        <v>98</v>
      </c>
      <c r="F39" s="36" t="s">
        <v>64</v>
      </c>
      <c r="G39" s="24">
        <v>104</v>
      </c>
    </row>
    <row r="40" spans="1:9" x14ac:dyDescent="0.2">
      <c r="A40" s="21"/>
      <c r="B40" s="26" t="s">
        <v>49</v>
      </c>
      <c r="C40" s="37" t="s">
        <v>47</v>
      </c>
      <c r="D40" s="36" t="s">
        <v>56</v>
      </c>
      <c r="E40" s="36"/>
      <c r="F40" s="36"/>
      <c r="G40" s="24">
        <f>G41</f>
        <v>1303.48</v>
      </c>
      <c r="H40" s="15"/>
      <c r="I40" s="15"/>
    </row>
    <row r="41" spans="1:9" x14ac:dyDescent="0.2">
      <c r="A41" s="21"/>
      <c r="B41" s="35" t="s">
        <v>71</v>
      </c>
      <c r="C41" s="36" t="s">
        <v>47</v>
      </c>
      <c r="D41" s="36" t="s">
        <v>56</v>
      </c>
      <c r="E41" s="36" t="s">
        <v>93</v>
      </c>
      <c r="F41" s="36"/>
      <c r="G41" s="24">
        <f>G42+G45</f>
        <v>1303.48</v>
      </c>
      <c r="H41" s="15"/>
      <c r="I41" s="15"/>
    </row>
    <row r="42" spans="1:9" ht="25.5" x14ac:dyDescent="0.2">
      <c r="A42" s="21"/>
      <c r="B42" s="26" t="s">
        <v>78</v>
      </c>
      <c r="C42" s="37" t="s">
        <v>47</v>
      </c>
      <c r="D42" s="36" t="s">
        <v>56</v>
      </c>
      <c r="E42" s="36" t="s">
        <v>99</v>
      </c>
      <c r="F42" s="36"/>
      <c r="G42" s="24">
        <f>G43+G44</f>
        <v>1103.48</v>
      </c>
      <c r="H42" s="15"/>
      <c r="I42" s="15"/>
    </row>
    <row r="43" spans="1:9" ht="25.5" x14ac:dyDescent="0.2">
      <c r="A43" s="21"/>
      <c r="B43" s="25" t="s">
        <v>63</v>
      </c>
      <c r="C43" s="37" t="s">
        <v>47</v>
      </c>
      <c r="D43" s="36" t="s">
        <v>56</v>
      </c>
      <c r="E43" s="36" t="s">
        <v>99</v>
      </c>
      <c r="F43" s="36" t="s">
        <v>62</v>
      </c>
      <c r="G43" s="24">
        <v>1073.48</v>
      </c>
      <c r="H43" s="15"/>
      <c r="I43" s="15"/>
    </row>
    <row r="44" spans="1:9" x14ac:dyDescent="0.2">
      <c r="A44" s="21"/>
      <c r="B44" s="39" t="s">
        <v>65</v>
      </c>
      <c r="C44" s="37" t="s">
        <v>47</v>
      </c>
      <c r="D44" s="36" t="s">
        <v>56</v>
      </c>
      <c r="E44" s="36" t="s">
        <v>99</v>
      </c>
      <c r="F44" s="36" t="s">
        <v>64</v>
      </c>
      <c r="G44" s="24">
        <v>30</v>
      </c>
      <c r="H44" s="15"/>
      <c r="I44" s="15"/>
    </row>
    <row r="45" spans="1:9" ht="25.5" x14ac:dyDescent="0.2">
      <c r="A45" s="21"/>
      <c r="B45" s="26" t="s">
        <v>73</v>
      </c>
      <c r="C45" s="37" t="s">
        <v>47</v>
      </c>
      <c r="D45" s="36" t="s">
        <v>56</v>
      </c>
      <c r="E45" s="36" t="s">
        <v>100</v>
      </c>
      <c r="F45" s="36"/>
      <c r="G45" s="24">
        <f>G46</f>
        <v>200</v>
      </c>
      <c r="H45" s="15"/>
      <c r="I45" s="15"/>
    </row>
    <row r="46" spans="1:9" ht="27" customHeight="1" x14ac:dyDescent="0.2">
      <c r="A46" s="21"/>
      <c r="B46" s="39" t="s">
        <v>63</v>
      </c>
      <c r="C46" s="37" t="s">
        <v>47</v>
      </c>
      <c r="D46" s="36" t="s">
        <v>56</v>
      </c>
      <c r="E46" s="36" t="s">
        <v>100</v>
      </c>
      <c r="F46" s="36" t="s">
        <v>62</v>
      </c>
      <c r="G46" s="24">
        <v>200</v>
      </c>
      <c r="H46" s="15"/>
      <c r="I46" s="15"/>
    </row>
    <row r="47" spans="1:9" s="3" customFormat="1" x14ac:dyDescent="0.2">
      <c r="A47" s="22"/>
      <c r="B47" s="33" t="s">
        <v>31</v>
      </c>
      <c r="C47" s="32" t="s">
        <v>47</v>
      </c>
      <c r="D47" s="32" t="s">
        <v>29</v>
      </c>
      <c r="E47" s="32"/>
      <c r="F47" s="32"/>
      <c r="G47" s="10">
        <f>G48</f>
        <v>456.4</v>
      </c>
      <c r="H47" s="55"/>
      <c r="I47" s="55"/>
    </row>
    <row r="48" spans="1:9" s="1" customFormat="1" x14ac:dyDescent="0.2">
      <c r="A48" s="23"/>
      <c r="B48" s="35" t="s">
        <v>27</v>
      </c>
      <c r="C48" s="36" t="s">
        <v>47</v>
      </c>
      <c r="D48" s="36" t="s">
        <v>30</v>
      </c>
      <c r="E48" s="36"/>
      <c r="F48" s="36"/>
      <c r="G48" s="24">
        <f>G49</f>
        <v>456.4</v>
      </c>
      <c r="H48" s="56"/>
      <c r="I48" s="56"/>
    </row>
    <row r="49" spans="1:9" s="3" customFormat="1" x14ac:dyDescent="0.2">
      <c r="A49" s="22"/>
      <c r="B49" s="35" t="s">
        <v>71</v>
      </c>
      <c r="C49" s="36" t="s">
        <v>47</v>
      </c>
      <c r="D49" s="36" t="s">
        <v>30</v>
      </c>
      <c r="E49" s="36" t="s">
        <v>93</v>
      </c>
      <c r="F49" s="32"/>
      <c r="G49" s="24">
        <f>G50</f>
        <v>456.4</v>
      </c>
      <c r="H49" s="55"/>
      <c r="I49" s="55"/>
    </row>
    <row r="50" spans="1:9" s="1" customFormat="1" ht="25.5" x14ac:dyDescent="0.2">
      <c r="A50" s="23"/>
      <c r="B50" s="35" t="s">
        <v>28</v>
      </c>
      <c r="C50" s="36" t="s">
        <v>47</v>
      </c>
      <c r="D50" s="36" t="s">
        <v>30</v>
      </c>
      <c r="E50" s="36" t="s">
        <v>101</v>
      </c>
      <c r="F50" s="36"/>
      <c r="G50" s="24">
        <f>G51+G53</f>
        <v>456.4</v>
      </c>
      <c r="H50" s="56"/>
      <c r="I50" s="56"/>
    </row>
    <row r="51" spans="1:9" s="1" customFormat="1" ht="51" x14ac:dyDescent="0.2">
      <c r="A51" s="23"/>
      <c r="B51" s="25" t="s">
        <v>60</v>
      </c>
      <c r="C51" s="36" t="s">
        <v>47</v>
      </c>
      <c r="D51" s="36" t="s">
        <v>30</v>
      </c>
      <c r="E51" s="36" t="s">
        <v>101</v>
      </c>
      <c r="F51" s="36" t="s">
        <v>61</v>
      </c>
      <c r="G51" s="24">
        <v>367.5</v>
      </c>
      <c r="H51" s="56"/>
      <c r="I51" s="56"/>
    </row>
    <row r="52" spans="1:9" s="1" customFormat="1" x14ac:dyDescent="0.2">
      <c r="A52" s="23"/>
      <c r="B52" s="28" t="s">
        <v>89</v>
      </c>
      <c r="C52" s="36"/>
      <c r="D52" s="36"/>
      <c r="E52" s="36"/>
      <c r="F52" s="36"/>
      <c r="G52" s="24">
        <v>367.5</v>
      </c>
      <c r="H52" s="56"/>
      <c r="I52" s="56"/>
    </row>
    <row r="53" spans="1:9" s="1" customFormat="1" ht="25.5" x14ac:dyDescent="0.2">
      <c r="A53" s="23"/>
      <c r="B53" s="25" t="s">
        <v>63</v>
      </c>
      <c r="C53" s="36" t="s">
        <v>47</v>
      </c>
      <c r="D53" s="36" t="s">
        <v>30</v>
      </c>
      <c r="E53" s="36" t="s">
        <v>101</v>
      </c>
      <c r="F53" s="36" t="s">
        <v>62</v>
      </c>
      <c r="G53" s="24">
        <v>88.9</v>
      </c>
      <c r="H53" s="56"/>
      <c r="I53" s="56"/>
    </row>
    <row r="54" spans="1:9" s="1" customFormat="1" x14ac:dyDescent="0.2">
      <c r="A54" s="23"/>
      <c r="B54" s="28" t="s">
        <v>89</v>
      </c>
      <c r="C54" s="36"/>
      <c r="D54" s="36"/>
      <c r="E54" s="36"/>
      <c r="F54" s="36"/>
      <c r="G54" s="24">
        <v>88.9</v>
      </c>
      <c r="H54" s="56"/>
      <c r="I54" s="56"/>
    </row>
    <row r="55" spans="1:9" s="1" customFormat="1" x14ac:dyDescent="0.2">
      <c r="A55" s="22"/>
      <c r="B55" s="33" t="s">
        <v>41</v>
      </c>
      <c r="C55" s="32" t="s">
        <v>47</v>
      </c>
      <c r="D55" s="32" t="s">
        <v>39</v>
      </c>
      <c r="E55" s="32"/>
      <c r="F55" s="32"/>
      <c r="G55" s="10">
        <f>G56</f>
        <v>166.4</v>
      </c>
      <c r="H55" s="56"/>
      <c r="I55" s="56"/>
    </row>
    <row r="56" spans="1:9" s="1" customFormat="1" x14ac:dyDescent="0.2">
      <c r="A56" s="23"/>
      <c r="B56" s="35" t="s">
        <v>42</v>
      </c>
      <c r="C56" s="36" t="s">
        <v>47</v>
      </c>
      <c r="D56" s="36" t="s">
        <v>40</v>
      </c>
      <c r="E56" s="36"/>
      <c r="F56" s="36"/>
      <c r="G56" s="24">
        <f>G62+G57</f>
        <v>166.4</v>
      </c>
      <c r="H56" s="56"/>
      <c r="I56" s="56"/>
    </row>
    <row r="57" spans="1:9" s="1" customFormat="1" ht="38.25" customHeight="1" x14ac:dyDescent="0.2">
      <c r="A57" s="23"/>
      <c r="B57" s="35" t="s">
        <v>190</v>
      </c>
      <c r="C57" s="36" t="s">
        <v>47</v>
      </c>
      <c r="D57" s="36" t="s">
        <v>40</v>
      </c>
      <c r="E57" s="36" t="s">
        <v>102</v>
      </c>
      <c r="F57" s="36"/>
      <c r="G57" s="24">
        <f>G58</f>
        <v>52</v>
      </c>
      <c r="H57" s="56"/>
      <c r="I57" s="56"/>
    </row>
    <row r="58" spans="1:9" s="1" customFormat="1" ht="51" x14ac:dyDescent="0.2">
      <c r="A58" s="23"/>
      <c r="B58" s="35" t="s">
        <v>191</v>
      </c>
      <c r="C58" s="36" t="s">
        <v>47</v>
      </c>
      <c r="D58" s="36" t="s">
        <v>40</v>
      </c>
      <c r="E58" s="36" t="s">
        <v>104</v>
      </c>
      <c r="F58" s="36"/>
      <c r="G58" s="24">
        <f>G60</f>
        <v>52</v>
      </c>
      <c r="H58" s="56"/>
      <c r="I58" s="56"/>
    </row>
    <row r="59" spans="1:9" s="1" customFormat="1" ht="63.75" x14ac:dyDescent="0.2">
      <c r="A59" s="23"/>
      <c r="B59" s="35" t="s">
        <v>103</v>
      </c>
      <c r="C59" s="36" t="s">
        <v>47</v>
      </c>
      <c r="D59" s="36" t="s">
        <v>40</v>
      </c>
      <c r="E59" s="36" t="s">
        <v>106</v>
      </c>
      <c r="F59" s="36"/>
      <c r="G59" s="24">
        <f>G60</f>
        <v>52</v>
      </c>
      <c r="H59" s="56"/>
      <c r="I59" s="56"/>
    </row>
    <row r="60" spans="1:9" s="1" customFormat="1" x14ac:dyDescent="0.2">
      <c r="A60" s="23"/>
      <c r="B60" s="35" t="s">
        <v>79</v>
      </c>
      <c r="C60" s="36" t="s">
        <v>47</v>
      </c>
      <c r="D60" s="36" t="s">
        <v>40</v>
      </c>
      <c r="E60" s="36" t="s">
        <v>105</v>
      </c>
      <c r="F60" s="36"/>
      <c r="G60" s="24">
        <f>G61</f>
        <v>52</v>
      </c>
      <c r="H60" s="56"/>
      <c r="I60" s="56"/>
    </row>
    <row r="61" spans="1:9" s="1" customFormat="1" ht="25.5" x14ac:dyDescent="0.2">
      <c r="A61" s="23"/>
      <c r="B61" s="25" t="s">
        <v>63</v>
      </c>
      <c r="C61" s="36" t="s">
        <v>47</v>
      </c>
      <c r="D61" s="36" t="s">
        <v>40</v>
      </c>
      <c r="E61" s="36" t="s">
        <v>105</v>
      </c>
      <c r="F61" s="36" t="s">
        <v>62</v>
      </c>
      <c r="G61" s="24">
        <v>52</v>
      </c>
      <c r="H61" s="56"/>
      <c r="I61" s="56"/>
    </row>
    <row r="62" spans="1:9" s="1" customFormat="1" ht="25.5" x14ac:dyDescent="0.2">
      <c r="A62" s="23"/>
      <c r="B62" s="35" t="s">
        <v>186</v>
      </c>
      <c r="C62" s="36" t="s">
        <v>47</v>
      </c>
      <c r="D62" s="36" t="s">
        <v>40</v>
      </c>
      <c r="E62" s="36" t="s">
        <v>107</v>
      </c>
      <c r="F62" s="36"/>
      <c r="G62" s="24">
        <f>G63</f>
        <v>114.4</v>
      </c>
      <c r="H62" s="56"/>
      <c r="I62" s="56"/>
    </row>
    <row r="63" spans="1:9" s="1" customFormat="1" ht="51" x14ac:dyDescent="0.2">
      <c r="A63" s="23"/>
      <c r="B63" s="35" t="s">
        <v>192</v>
      </c>
      <c r="C63" s="36" t="s">
        <v>47</v>
      </c>
      <c r="D63" s="36" t="s">
        <v>40</v>
      </c>
      <c r="E63" s="36" t="s">
        <v>108</v>
      </c>
      <c r="F63" s="36"/>
      <c r="G63" s="24">
        <f>G64+G67</f>
        <v>114.4</v>
      </c>
      <c r="H63" s="56"/>
      <c r="I63" s="56"/>
    </row>
    <row r="64" spans="1:9" s="1" customFormat="1" ht="51" x14ac:dyDescent="0.2">
      <c r="A64" s="23"/>
      <c r="B64" s="35" t="s">
        <v>109</v>
      </c>
      <c r="C64" s="36" t="s">
        <v>47</v>
      </c>
      <c r="D64" s="36" t="s">
        <v>40</v>
      </c>
      <c r="E64" s="36" t="s">
        <v>111</v>
      </c>
      <c r="F64" s="36"/>
      <c r="G64" s="24">
        <f>G65</f>
        <v>83.2</v>
      </c>
      <c r="H64" s="56"/>
      <c r="I64" s="56"/>
    </row>
    <row r="65" spans="1:9" s="1" customFormat="1" x14ac:dyDescent="0.2">
      <c r="A65" s="23"/>
      <c r="B65" s="35" t="s">
        <v>79</v>
      </c>
      <c r="C65" s="36" t="s">
        <v>47</v>
      </c>
      <c r="D65" s="36" t="s">
        <v>40</v>
      </c>
      <c r="E65" s="36" t="s">
        <v>112</v>
      </c>
      <c r="F65" s="36"/>
      <c r="G65" s="24">
        <f>G66</f>
        <v>83.2</v>
      </c>
      <c r="H65" s="56"/>
      <c r="I65" s="56"/>
    </row>
    <row r="66" spans="1:9" s="1" customFormat="1" ht="28.5" customHeight="1" x14ac:dyDescent="0.2">
      <c r="A66" s="23"/>
      <c r="B66" s="39" t="s">
        <v>63</v>
      </c>
      <c r="C66" s="36" t="s">
        <v>47</v>
      </c>
      <c r="D66" s="36" t="s">
        <v>40</v>
      </c>
      <c r="E66" s="36" t="s">
        <v>112</v>
      </c>
      <c r="F66" s="36" t="s">
        <v>62</v>
      </c>
      <c r="G66" s="24">
        <v>83.2</v>
      </c>
      <c r="H66" s="56"/>
      <c r="I66" s="56"/>
    </row>
    <row r="67" spans="1:9" s="1" customFormat="1" x14ac:dyDescent="0.2">
      <c r="A67" s="23"/>
      <c r="B67" s="35" t="s">
        <v>110</v>
      </c>
      <c r="C67" s="36" t="s">
        <v>47</v>
      </c>
      <c r="D67" s="36" t="s">
        <v>40</v>
      </c>
      <c r="E67" s="36" t="s">
        <v>113</v>
      </c>
      <c r="F67" s="36"/>
      <c r="G67" s="24">
        <f>G68</f>
        <v>31.2</v>
      </c>
      <c r="H67" s="56"/>
      <c r="I67" s="56"/>
    </row>
    <row r="68" spans="1:9" s="1" customFormat="1" x14ac:dyDescent="0.2">
      <c r="A68" s="23"/>
      <c r="B68" s="35" t="s">
        <v>79</v>
      </c>
      <c r="C68" s="36" t="s">
        <v>47</v>
      </c>
      <c r="D68" s="36" t="s">
        <v>40</v>
      </c>
      <c r="E68" s="36" t="s">
        <v>114</v>
      </c>
      <c r="F68" s="36"/>
      <c r="G68" s="24">
        <f>G69</f>
        <v>31.2</v>
      </c>
      <c r="H68" s="56"/>
      <c r="I68" s="56"/>
    </row>
    <row r="69" spans="1:9" s="1" customFormat="1" ht="28.5" customHeight="1" x14ac:dyDescent="0.2">
      <c r="A69" s="23"/>
      <c r="B69" s="39" t="s">
        <v>63</v>
      </c>
      <c r="C69" s="36" t="s">
        <v>47</v>
      </c>
      <c r="D69" s="36" t="s">
        <v>40</v>
      </c>
      <c r="E69" s="36" t="s">
        <v>114</v>
      </c>
      <c r="F69" s="36" t="s">
        <v>62</v>
      </c>
      <c r="G69" s="24">
        <v>31.2</v>
      </c>
      <c r="H69" s="56"/>
      <c r="I69" s="56"/>
    </row>
    <row r="70" spans="1:9" s="1" customFormat="1" ht="14.25" customHeight="1" x14ac:dyDescent="0.2">
      <c r="A70" s="23"/>
      <c r="B70" s="11" t="s">
        <v>67</v>
      </c>
      <c r="C70" s="12">
        <v>938</v>
      </c>
      <c r="D70" s="32" t="s">
        <v>68</v>
      </c>
      <c r="E70" s="36"/>
      <c r="F70" s="36"/>
      <c r="G70" s="10">
        <f>G71+G82</f>
        <v>2373.6370999999999</v>
      </c>
      <c r="H70" s="56"/>
      <c r="I70" s="56"/>
    </row>
    <row r="71" spans="1:9" s="1" customFormat="1" ht="14.25" customHeight="1" x14ac:dyDescent="0.2">
      <c r="A71" s="23"/>
      <c r="B71" s="29" t="s">
        <v>69</v>
      </c>
      <c r="C71" s="36" t="s">
        <v>47</v>
      </c>
      <c r="D71" s="36" t="s">
        <v>70</v>
      </c>
      <c r="E71" s="36"/>
      <c r="F71" s="36"/>
      <c r="G71" s="24">
        <f>G72+G77</f>
        <v>1923.6370999999999</v>
      </c>
      <c r="H71" s="56"/>
      <c r="I71" s="56"/>
    </row>
    <row r="72" spans="1:9" s="1" customFormat="1" ht="51" x14ac:dyDescent="0.2">
      <c r="A72" s="23"/>
      <c r="B72" s="35" t="s">
        <v>193</v>
      </c>
      <c r="C72" s="36" t="s">
        <v>47</v>
      </c>
      <c r="D72" s="36" t="s">
        <v>70</v>
      </c>
      <c r="E72" s="36" t="s">
        <v>118</v>
      </c>
      <c r="F72" s="36"/>
      <c r="G72" s="24">
        <f>G73</f>
        <v>987.6</v>
      </c>
      <c r="H72" s="56"/>
      <c r="I72" s="56"/>
    </row>
    <row r="73" spans="1:9" s="1" customFormat="1" ht="65.25" customHeight="1" x14ac:dyDescent="0.2">
      <c r="A73" s="23"/>
      <c r="B73" s="35" t="s">
        <v>194</v>
      </c>
      <c r="C73" s="36" t="s">
        <v>47</v>
      </c>
      <c r="D73" s="36" t="s">
        <v>70</v>
      </c>
      <c r="E73" s="36" t="s">
        <v>119</v>
      </c>
      <c r="F73" s="36"/>
      <c r="G73" s="24">
        <f>G74</f>
        <v>987.6</v>
      </c>
      <c r="H73" s="56"/>
      <c r="I73" s="56"/>
    </row>
    <row r="74" spans="1:9" s="1" customFormat="1" ht="51" x14ac:dyDescent="0.2">
      <c r="A74" s="23"/>
      <c r="B74" s="35" t="s">
        <v>120</v>
      </c>
      <c r="C74" s="36" t="s">
        <v>47</v>
      </c>
      <c r="D74" s="36" t="s">
        <v>70</v>
      </c>
      <c r="E74" s="36" t="s">
        <v>121</v>
      </c>
      <c r="F74" s="36"/>
      <c r="G74" s="24">
        <f>G75</f>
        <v>987.6</v>
      </c>
      <c r="H74" s="56"/>
      <c r="I74" s="56"/>
    </row>
    <row r="75" spans="1:9" s="1" customFormat="1" ht="29.25" customHeight="1" x14ac:dyDescent="0.2">
      <c r="A75" s="23"/>
      <c r="B75" s="35" t="s">
        <v>87</v>
      </c>
      <c r="C75" s="37" t="s">
        <v>47</v>
      </c>
      <c r="D75" s="36" t="s">
        <v>70</v>
      </c>
      <c r="E75" s="36" t="s">
        <v>122</v>
      </c>
      <c r="F75" s="36"/>
      <c r="G75" s="24">
        <f>G76</f>
        <v>987.6</v>
      </c>
      <c r="H75" s="56"/>
      <c r="I75" s="56"/>
    </row>
    <row r="76" spans="1:9" s="1" customFormat="1" ht="27.75" customHeight="1" x14ac:dyDescent="0.2">
      <c r="A76" s="23"/>
      <c r="B76" s="39" t="s">
        <v>63</v>
      </c>
      <c r="C76" s="37" t="s">
        <v>47</v>
      </c>
      <c r="D76" s="36" t="s">
        <v>70</v>
      </c>
      <c r="E76" s="36" t="s">
        <v>122</v>
      </c>
      <c r="F76" s="36" t="s">
        <v>62</v>
      </c>
      <c r="G76" s="24">
        <v>987.6</v>
      </c>
      <c r="H76" s="56"/>
      <c r="I76" s="56"/>
    </row>
    <row r="77" spans="1:9" s="1" customFormat="1" ht="27.75" customHeight="1" x14ac:dyDescent="0.2">
      <c r="A77" s="23"/>
      <c r="B77" s="35" t="s">
        <v>195</v>
      </c>
      <c r="C77" s="36" t="s">
        <v>47</v>
      </c>
      <c r="D77" s="36" t="s">
        <v>70</v>
      </c>
      <c r="E77" s="36" t="s">
        <v>124</v>
      </c>
      <c r="F77" s="36"/>
      <c r="G77" s="24">
        <f>G78</f>
        <v>936.03710000000001</v>
      </c>
      <c r="H77" s="56"/>
      <c r="I77" s="56"/>
    </row>
    <row r="78" spans="1:9" s="1" customFormat="1" ht="38.25" x14ac:dyDescent="0.2">
      <c r="A78" s="23"/>
      <c r="B78" s="35" t="s">
        <v>196</v>
      </c>
      <c r="C78" s="36" t="s">
        <v>47</v>
      </c>
      <c r="D78" s="36" t="s">
        <v>70</v>
      </c>
      <c r="E78" s="36" t="s">
        <v>125</v>
      </c>
      <c r="F78" s="36"/>
      <c r="G78" s="24">
        <f>G79</f>
        <v>936.03710000000001</v>
      </c>
      <c r="H78" s="56"/>
      <c r="I78" s="56"/>
    </row>
    <row r="79" spans="1:9" s="1" customFormat="1" ht="38.25" x14ac:dyDescent="0.2">
      <c r="A79" s="23"/>
      <c r="B79" s="35" t="s">
        <v>126</v>
      </c>
      <c r="C79" s="36" t="s">
        <v>47</v>
      </c>
      <c r="D79" s="36" t="s">
        <v>70</v>
      </c>
      <c r="E79" s="36" t="s">
        <v>127</v>
      </c>
      <c r="F79" s="36"/>
      <c r="G79" s="24">
        <f>G80</f>
        <v>936.03710000000001</v>
      </c>
      <c r="H79" s="56"/>
      <c r="I79" s="56"/>
    </row>
    <row r="80" spans="1:9" s="1" customFormat="1" ht="25.5" x14ac:dyDescent="0.2">
      <c r="A80" s="23"/>
      <c r="B80" s="35" t="s">
        <v>87</v>
      </c>
      <c r="C80" s="36" t="s">
        <v>47</v>
      </c>
      <c r="D80" s="36" t="s">
        <v>70</v>
      </c>
      <c r="E80" s="36" t="s">
        <v>127</v>
      </c>
      <c r="F80" s="36"/>
      <c r="G80" s="24">
        <f>G81</f>
        <v>936.03710000000001</v>
      </c>
      <c r="H80" s="56"/>
      <c r="I80" s="56"/>
    </row>
    <row r="81" spans="1:9" s="1" customFormat="1" ht="27.75" customHeight="1" x14ac:dyDescent="0.2">
      <c r="A81" s="23"/>
      <c r="B81" s="39" t="s">
        <v>63</v>
      </c>
      <c r="C81" s="36" t="s">
        <v>47</v>
      </c>
      <c r="D81" s="36" t="s">
        <v>70</v>
      </c>
      <c r="E81" s="36" t="s">
        <v>127</v>
      </c>
      <c r="F81" s="36" t="s">
        <v>62</v>
      </c>
      <c r="G81" s="24">
        <v>936.03710000000001</v>
      </c>
      <c r="H81" s="56"/>
      <c r="I81" s="56"/>
    </row>
    <row r="82" spans="1:9" s="1" customFormat="1" x14ac:dyDescent="0.2">
      <c r="A82" s="23"/>
      <c r="B82" s="39" t="s">
        <v>81</v>
      </c>
      <c r="C82" s="36" t="s">
        <v>47</v>
      </c>
      <c r="D82" s="36" t="s">
        <v>80</v>
      </c>
      <c r="E82" s="36"/>
      <c r="F82" s="36"/>
      <c r="G82" s="24">
        <f>G88+G83</f>
        <v>450</v>
      </c>
      <c r="H82" s="56"/>
      <c r="I82" s="56"/>
    </row>
    <row r="83" spans="1:9" s="1" customFormat="1" ht="38.25" x14ac:dyDescent="0.2">
      <c r="A83" s="21"/>
      <c r="B83" s="35" t="s">
        <v>181</v>
      </c>
      <c r="C83" s="36" t="s">
        <v>47</v>
      </c>
      <c r="D83" s="36" t="s">
        <v>80</v>
      </c>
      <c r="E83" s="36" t="s">
        <v>128</v>
      </c>
      <c r="F83" s="32"/>
      <c r="G83" s="13">
        <f>G84</f>
        <v>250</v>
      </c>
      <c r="H83" s="56"/>
      <c r="I83" s="56"/>
    </row>
    <row r="84" spans="1:9" s="1" customFormat="1" ht="51" x14ac:dyDescent="0.2">
      <c r="A84" s="18"/>
      <c r="B84" s="35" t="s">
        <v>182</v>
      </c>
      <c r="C84" s="36" t="s">
        <v>47</v>
      </c>
      <c r="D84" s="36" t="s">
        <v>80</v>
      </c>
      <c r="E84" s="36" t="s">
        <v>129</v>
      </c>
      <c r="F84" s="32"/>
      <c r="G84" s="13">
        <f>G85</f>
        <v>250</v>
      </c>
      <c r="H84" s="68"/>
      <c r="I84" s="69"/>
    </row>
    <row r="85" spans="1:9" s="1" customFormat="1" ht="41.25" customHeight="1" x14ac:dyDescent="0.2">
      <c r="A85" s="18"/>
      <c r="B85" s="35" t="s">
        <v>130</v>
      </c>
      <c r="C85" s="36" t="s">
        <v>47</v>
      </c>
      <c r="D85" s="36" t="s">
        <v>80</v>
      </c>
      <c r="E85" s="36" t="s">
        <v>131</v>
      </c>
      <c r="F85" s="32"/>
      <c r="G85" s="13">
        <f>G86</f>
        <v>250</v>
      </c>
      <c r="H85" s="56"/>
      <c r="I85" s="56"/>
    </row>
    <row r="86" spans="1:9" s="1" customFormat="1" ht="13.5" customHeight="1" x14ac:dyDescent="0.25">
      <c r="A86" s="38"/>
      <c r="B86" s="39" t="s">
        <v>92</v>
      </c>
      <c r="C86" s="36" t="s">
        <v>47</v>
      </c>
      <c r="D86" s="36" t="s">
        <v>80</v>
      </c>
      <c r="E86" s="36" t="s">
        <v>167</v>
      </c>
      <c r="F86" s="36"/>
      <c r="G86" s="13">
        <f>G87</f>
        <v>250</v>
      </c>
      <c r="H86" s="56"/>
      <c r="I86" s="56"/>
    </row>
    <row r="87" spans="1:9" s="1" customFormat="1" ht="25.5" x14ac:dyDescent="0.25">
      <c r="A87" s="38"/>
      <c r="B87" s="39" t="s">
        <v>63</v>
      </c>
      <c r="C87" s="36" t="s">
        <v>47</v>
      </c>
      <c r="D87" s="36" t="s">
        <v>80</v>
      </c>
      <c r="E87" s="36" t="s">
        <v>167</v>
      </c>
      <c r="F87" s="36" t="s">
        <v>62</v>
      </c>
      <c r="G87" s="13">
        <v>250</v>
      </c>
      <c r="H87" s="56"/>
      <c r="I87" s="56"/>
    </row>
    <row r="88" spans="1:9" s="1" customFormat="1" x14ac:dyDescent="0.2">
      <c r="A88" s="23"/>
      <c r="B88" s="39" t="s">
        <v>71</v>
      </c>
      <c r="C88" s="37" t="s">
        <v>47</v>
      </c>
      <c r="D88" s="36" t="s">
        <v>80</v>
      </c>
      <c r="E88" s="36" t="s">
        <v>93</v>
      </c>
      <c r="F88" s="36"/>
      <c r="G88" s="24">
        <f>G89</f>
        <v>200</v>
      </c>
      <c r="H88" s="56"/>
      <c r="I88" s="56"/>
    </row>
    <row r="89" spans="1:9" s="1" customFormat="1" ht="13.5" customHeight="1" x14ac:dyDescent="0.2">
      <c r="A89" s="23"/>
      <c r="B89" s="39" t="s">
        <v>92</v>
      </c>
      <c r="C89" s="37" t="s">
        <v>47</v>
      </c>
      <c r="D89" s="36" t="s">
        <v>80</v>
      </c>
      <c r="E89" s="36" t="s">
        <v>123</v>
      </c>
      <c r="F89" s="36"/>
      <c r="G89" s="24">
        <f>G90</f>
        <v>200</v>
      </c>
      <c r="H89" s="56"/>
      <c r="I89" s="56"/>
    </row>
    <row r="90" spans="1:9" s="1" customFormat="1" ht="25.5" x14ac:dyDescent="0.2">
      <c r="A90" s="23"/>
      <c r="B90" s="39" t="s">
        <v>63</v>
      </c>
      <c r="C90" s="37" t="s">
        <v>47</v>
      </c>
      <c r="D90" s="36" t="s">
        <v>80</v>
      </c>
      <c r="E90" s="36" t="s">
        <v>123</v>
      </c>
      <c r="F90" s="36" t="s">
        <v>62</v>
      </c>
      <c r="G90" s="24">
        <v>200</v>
      </c>
      <c r="H90" s="56"/>
      <c r="I90" s="56"/>
    </row>
    <row r="91" spans="1:9" s="1" customFormat="1" x14ac:dyDescent="0.2">
      <c r="A91" s="23"/>
      <c r="B91" s="11" t="s">
        <v>4</v>
      </c>
      <c r="C91" s="12">
        <v>938</v>
      </c>
      <c r="D91" s="32" t="s">
        <v>22</v>
      </c>
      <c r="E91" s="32"/>
      <c r="F91" s="32"/>
      <c r="G91" s="19">
        <f>G92+G96+G147</f>
        <v>2349.1730499999999</v>
      </c>
      <c r="H91" s="56"/>
      <c r="I91" s="56"/>
    </row>
    <row r="92" spans="1:9" ht="13.5" customHeight="1" x14ac:dyDescent="0.2">
      <c r="A92" s="21"/>
      <c r="B92" s="35" t="s">
        <v>23</v>
      </c>
      <c r="C92" s="36" t="s">
        <v>47</v>
      </c>
      <c r="D92" s="36" t="s">
        <v>2</v>
      </c>
      <c r="E92" s="32"/>
      <c r="F92" s="32"/>
      <c r="G92" s="13">
        <f>SUM(G93)</f>
        <v>333.9</v>
      </c>
      <c r="H92" s="15"/>
      <c r="I92" s="15"/>
    </row>
    <row r="93" spans="1:9" s="2" customFormat="1" ht="15" x14ac:dyDescent="0.25">
      <c r="A93" s="38"/>
      <c r="B93" s="35" t="s">
        <v>82</v>
      </c>
      <c r="C93" s="36" t="s">
        <v>47</v>
      </c>
      <c r="D93" s="36" t="s">
        <v>2</v>
      </c>
      <c r="E93" s="36" t="s">
        <v>93</v>
      </c>
      <c r="F93" s="32"/>
      <c r="G93" s="13">
        <f>G94</f>
        <v>333.9</v>
      </c>
      <c r="H93" s="44"/>
      <c r="I93" s="44"/>
    </row>
    <row r="94" spans="1:9" s="2" customFormat="1" ht="38.25" x14ac:dyDescent="0.25">
      <c r="A94" s="38"/>
      <c r="B94" s="35" t="s">
        <v>83</v>
      </c>
      <c r="C94" s="36" t="s">
        <v>47</v>
      </c>
      <c r="D94" s="36" t="s">
        <v>2</v>
      </c>
      <c r="E94" s="36" t="s">
        <v>132</v>
      </c>
      <c r="F94" s="32"/>
      <c r="G94" s="13">
        <f>G95</f>
        <v>333.9</v>
      </c>
      <c r="H94" s="44"/>
      <c r="I94" s="44"/>
    </row>
    <row r="95" spans="1:9" s="2" customFormat="1" ht="25.5" x14ac:dyDescent="0.25">
      <c r="A95" s="38"/>
      <c r="B95" s="25" t="s">
        <v>63</v>
      </c>
      <c r="C95" s="36" t="s">
        <v>47</v>
      </c>
      <c r="D95" s="36" t="s">
        <v>2</v>
      </c>
      <c r="E95" s="36" t="s">
        <v>132</v>
      </c>
      <c r="F95" s="36" t="s">
        <v>62</v>
      </c>
      <c r="G95" s="13">
        <v>333.9</v>
      </c>
      <c r="H95" s="44"/>
      <c r="I95" s="44"/>
    </row>
    <row r="96" spans="1:9" s="2" customFormat="1" ht="15" x14ac:dyDescent="0.25">
      <c r="A96" s="38"/>
      <c r="B96" s="35" t="s">
        <v>18</v>
      </c>
      <c r="C96" s="37" t="s">
        <v>47</v>
      </c>
      <c r="D96" s="36" t="s">
        <v>8</v>
      </c>
      <c r="E96" s="36"/>
      <c r="F96" s="36"/>
      <c r="G96" s="13">
        <f>SUM(G132+G137+G142+G97)</f>
        <v>1414.07305</v>
      </c>
      <c r="H96" s="44"/>
      <c r="I96" s="44"/>
    </row>
    <row r="97" spans="1:9" s="34" customFormat="1" ht="38.25" x14ac:dyDescent="0.25">
      <c r="A97" s="38"/>
      <c r="B97" s="35" t="s">
        <v>202</v>
      </c>
      <c r="C97" s="36" t="s">
        <v>47</v>
      </c>
      <c r="D97" s="36" t="s">
        <v>8</v>
      </c>
      <c r="E97" s="36" t="s">
        <v>203</v>
      </c>
      <c r="F97" s="36"/>
      <c r="G97" s="13">
        <f>SUM(G98+G104)</f>
        <v>418.47305</v>
      </c>
      <c r="H97" s="44"/>
      <c r="I97" s="44"/>
    </row>
    <row r="98" spans="1:9" s="34" customFormat="1" ht="51" x14ac:dyDescent="0.25">
      <c r="A98" s="38"/>
      <c r="B98" s="35" t="s">
        <v>204</v>
      </c>
      <c r="C98" s="36" t="s">
        <v>47</v>
      </c>
      <c r="D98" s="36" t="s">
        <v>8</v>
      </c>
      <c r="E98" s="36" t="s">
        <v>206</v>
      </c>
      <c r="F98" s="36"/>
      <c r="G98" s="13">
        <f>SUM(G99)</f>
        <v>69.184049999999999</v>
      </c>
      <c r="H98" s="44"/>
      <c r="I98" s="44"/>
    </row>
    <row r="99" spans="1:9" s="34" customFormat="1" ht="38.25" x14ac:dyDescent="0.25">
      <c r="A99" s="38"/>
      <c r="B99" s="35" t="s">
        <v>205</v>
      </c>
      <c r="C99" s="36" t="s">
        <v>47</v>
      </c>
      <c r="D99" s="36" t="s">
        <v>8</v>
      </c>
      <c r="E99" s="36" t="s">
        <v>207</v>
      </c>
      <c r="F99" s="36"/>
      <c r="G99" s="13">
        <f>SUM(G100+G102)</f>
        <v>69.184049999999999</v>
      </c>
      <c r="H99" s="44"/>
      <c r="I99" s="44"/>
    </row>
    <row r="100" spans="1:9" s="34" customFormat="1" ht="56.25" customHeight="1" x14ac:dyDescent="0.25">
      <c r="A100" s="38"/>
      <c r="B100" s="35" t="s">
        <v>208</v>
      </c>
      <c r="C100" s="36" t="s">
        <v>47</v>
      </c>
      <c r="D100" s="36" t="s">
        <v>8</v>
      </c>
      <c r="E100" s="36" t="s">
        <v>209</v>
      </c>
      <c r="F100" s="36"/>
      <c r="G100" s="13">
        <f>SUM(G101)</f>
        <v>54.184049999999999</v>
      </c>
      <c r="H100" s="44"/>
      <c r="I100" s="44"/>
    </row>
    <row r="101" spans="1:9" s="34" customFormat="1" ht="25.5" x14ac:dyDescent="0.25">
      <c r="A101" s="38"/>
      <c r="B101" s="39" t="s">
        <v>63</v>
      </c>
      <c r="C101" s="37" t="s">
        <v>47</v>
      </c>
      <c r="D101" s="36" t="s">
        <v>8</v>
      </c>
      <c r="E101" s="36" t="s">
        <v>209</v>
      </c>
      <c r="F101" s="36" t="s">
        <v>62</v>
      </c>
      <c r="G101" s="13">
        <v>54.184049999999999</v>
      </c>
      <c r="H101" s="44"/>
      <c r="I101" s="44"/>
    </row>
    <row r="102" spans="1:9" s="34" customFormat="1" ht="51" x14ac:dyDescent="0.25">
      <c r="A102" s="38"/>
      <c r="B102" s="35" t="s">
        <v>211</v>
      </c>
      <c r="C102" s="37" t="s">
        <v>47</v>
      </c>
      <c r="D102" s="36" t="s">
        <v>8</v>
      </c>
      <c r="E102" s="36" t="s">
        <v>209</v>
      </c>
      <c r="F102" s="36"/>
      <c r="G102" s="13">
        <f>SUM(G103)</f>
        <v>15</v>
      </c>
      <c r="H102" s="44"/>
      <c r="I102" s="44"/>
    </row>
    <row r="103" spans="1:9" s="34" customFormat="1" ht="25.5" x14ac:dyDescent="0.25">
      <c r="A103" s="38"/>
      <c r="B103" s="39" t="s">
        <v>63</v>
      </c>
      <c r="C103" s="37" t="s">
        <v>47</v>
      </c>
      <c r="D103" s="36" t="s">
        <v>8</v>
      </c>
      <c r="E103" s="36" t="s">
        <v>209</v>
      </c>
      <c r="F103" s="36" t="s">
        <v>62</v>
      </c>
      <c r="G103" s="13">
        <v>15</v>
      </c>
      <c r="H103" s="44"/>
      <c r="I103" s="44"/>
    </row>
    <row r="104" spans="1:9" s="34" customFormat="1" ht="51" x14ac:dyDescent="0.25">
      <c r="A104" s="38"/>
      <c r="B104" s="35" t="s">
        <v>210</v>
      </c>
      <c r="C104" s="36" t="s">
        <v>47</v>
      </c>
      <c r="D104" s="36" t="s">
        <v>8</v>
      </c>
      <c r="E104" s="36" t="s">
        <v>213</v>
      </c>
      <c r="F104" s="36"/>
      <c r="G104" s="13">
        <f>SUM(G105+G110+G115+G120+G125)</f>
        <v>349.28899999999999</v>
      </c>
      <c r="H104" s="44"/>
      <c r="I104" s="44"/>
    </row>
    <row r="105" spans="1:9" s="34" customFormat="1" ht="25.5" x14ac:dyDescent="0.25">
      <c r="A105" s="38"/>
      <c r="B105" s="35" t="s">
        <v>214</v>
      </c>
      <c r="C105" s="36" t="s">
        <v>47</v>
      </c>
      <c r="D105" s="36" t="s">
        <v>8</v>
      </c>
      <c r="E105" s="36" t="s">
        <v>215</v>
      </c>
      <c r="F105" s="36"/>
      <c r="G105" s="13">
        <f>SUM(G106+G108)</f>
        <v>5.4889999999999999</v>
      </c>
      <c r="H105" s="44"/>
      <c r="I105" s="44"/>
    </row>
    <row r="106" spans="1:9" s="34" customFormat="1" ht="51" x14ac:dyDescent="0.25">
      <c r="A106" s="38"/>
      <c r="B106" s="35" t="s">
        <v>212</v>
      </c>
      <c r="C106" s="36" t="s">
        <v>47</v>
      </c>
      <c r="D106" s="36" t="s">
        <v>8</v>
      </c>
      <c r="E106" s="36" t="s">
        <v>218</v>
      </c>
      <c r="F106" s="36"/>
      <c r="G106" s="13">
        <f>SUM(G107)</f>
        <v>0.22500000000000001</v>
      </c>
      <c r="H106" s="44"/>
      <c r="I106" s="44"/>
    </row>
    <row r="107" spans="1:9" s="34" customFormat="1" ht="25.5" x14ac:dyDescent="0.25">
      <c r="A107" s="38"/>
      <c r="B107" s="39" t="s">
        <v>63</v>
      </c>
      <c r="C107" s="37" t="s">
        <v>47</v>
      </c>
      <c r="D107" s="36" t="s">
        <v>162</v>
      </c>
      <c r="E107" s="36" t="s">
        <v>218</v>
      </c>
      <c r="F107" s="36" t="s">
        <v>62</v>
      </c>
      <c r="G107" s="13">
        <v>0.22500000000000001</v>
      </c>
      <c r="H107" s="44"/>
      <c r="I107" s="44"/>
    </row>
    <row r="108" spans="1:9" s="34" customFormat="1" ht="51" x14ac:dyDescent="0.25">
      <c r="A108" s="38"/>
      <c r="B108" s="35" t="s">
        <v>211</v>
      </c>
      <c r="C108" s="37" t="s">
        <v>47</v>
      </c>
      <c r="D108" s="36" t="s">
        <v>8</v>
      </c>
      <c r="E108" s="36" t="s">
        <v>219</v>
      </c>
      <c r="F108" s="36"/>
      <c r="G108" s="13">
        <f>SUM(G109)</f>
        <v>5.2640000000000002</v>
      </c>
      <c r="H108" s="44"/>
      <c r="I108" s="44"/>
    </row>
    <row r="109" spans="1:9" s="34" customFormat="1" ht="25.5" x14ac:dyDescent="0.25">
      <c r="A109" s="38"/>
      <c r="B109" s="39" t="s">
        <v>63</v>
      </c>
      <c r="C109" s="37" t="s">
        <v>47</v>
      </c>
      <c r="D109" s="36" t="s">
        <v>8</v>
      </c>
      <c r="E109" s="36" t="s">
        <v>219</v>
      </c>
      <c r="F109" s="36" t="s">
        <v>62</v>
      </c>
      <c r="G109" s="13">
        <v>5.2640000000000002</v>
      </c>
      <c r="H109" s="44"/>
      <c r="I109" s="44"/>
    </row>
    <row r="110" spans="1:9" s="34" customFormat="1" ht="51" x14ac:dyDescent="0.25">
      <c r="A110" s="38"/>
      <c r="B110" s="35" t="s">
        <v>216</v>
      </c>
      <c r="C110" s="36" t="s">
        <v>47</v>
      </c>
      <c r="D110" s="36" t="s">
        <v>8</v>
      </c>
      <c r="E110" s="36" t="s">
        <v>217</v>
      </c>
      <c r="F110" s="36"/>
      <c r="G110" s="13">
        <f>SUM(G111+G113)</f>
        <v>49.2</v>
      </c>
      <c r="H110" s="44"/>
      <c r="I110" s="44"/>
    </row>
    <row r="111" spans="1:9" s="34" customFormat="1" ht="51" x14ac:dyDescent="0.25">
      <c r="A111" s="38"/>
      <c r="B111" s="35" t="s">
        <v>212</v>
      </c>
      <c r="C111" s="36" t="s">
        <v>47</v>
      </c>
      <c r="D111" s="36" t="s">
        <v>8</v>
      </c>
      <c r="E111" s="36" t="s">
        <v>220</v>
      </c>
      <c r="F111" s="36"/>
      <c r="G111" s="13">
        <f>SUM(G112)</f>
        <v>40.28</v>
      </c>
      <c r="H111" s="44"/>
      <c r="I111" s="44"/>
    </row>
    <row r="112" spans="1:9" s="34" customFormat="1" ht="25.5" x14ac:dyDescent="0.25">
      <c r="A112" s="38"/>
      <c r="B112" s="39" t="s">
        <v>63</v>
      </c>
      <c r="C112" s="37" t="s">
        <v>47</v>
      </c>
      <c r="D112" s="36" t="s">
        <v>162</v>
      </c>
      <c r="E112" s="36" t="s">
        <v>220</v>
      </c>
      <c r="F112" s="36" t="s">
        <v>62</v>
      </c>
      <c r="G112" s="13">
        <v>40.28</v>
      </c>
      <c r="H112" s="44"/>
      <c r="I112" s="44"/>
    </row>
    <row r="113" spans="1:9" s="34" customFormat="1" ht="51" x14ac:dyDescent="0.25">
      <c r="A113" s="38"/>
      <c r="B113" s="35" t="s">
        <v>211</v>
      </c>
      <c r="C113" s="37" t="s">
        <v>47</v>
      </c>
      <c r="D113" s="36" t="s">
        <v>8</v>
      </c>
      <c r="E113" s="36" t="s">
        <v>221</v>
      </c>
      <c r="F113" s="36"/>
      <c r="G113" s="13">
        <f>SUM(G114)</f>
        <v>8.92</v>
      </c>
      <c r="H113" s="44"/>
      <c r="I113" s="44"/>
    </row>
    <row r="114" spans="1:9" s="34" customFormat="1" ht="25.5" x14ac:dyDescent="0.25">
      <c r="A114" s="38"/>
      <c r="B114" s="39" t="s">
        <v>63</v>
      </c>
      <c r="C114" s="37" t="s">
        <v>47</v>
      </c>
      <c r="D114" s="36" t="s">
        <v>8</v>
      </c>
      <c r="E114" s="36" t="s">
        <v>221</v>
      </c>
      <c r="F114" s="36" t="s">
        <v>62</v>
      </c>
      <c r="G114" s="13">
        <v>8.92</v>
      </c>
      <c r="H114" s="44"/>
      <c r="I114" s="44"/>
    </row>
    <row r="115" spans="1:9" s="34" customFormat="1" ht="25.5" x14ac:dyDescent="0.25">
      <c r="A115" s="38"/>
      <c r="B115" s="35" t="s">
        <v>222</v>
      </c>
      <c r="C115" s="36" t="s">
        <v>47</v>
      </c>
      <c r="D115" s="36" t="s">
        <v>8</v>
      </c>
      <c r="E115" s="36" t="s">
        <v>223</v>
      </c>
      <c r="F115" s="36"/>
      <c r="G115" s="13">
        <f>SUM(G116+G118)</f>
        <v>46.449999999999996</v>
      </c>
      <c r="H115" s="44"/>
      <c r="I115" s="44"/>
    </row>
    <row r="116" spans="1:9" s="34" customFormat="1" ht="51" x14ac:dyDescent="0.25">
      <c r="A116" s="38"/>
      <c r="B116" s="35" t="s">
        <v>212</v>
      </c>
      <c r="C116" s="36" t="s">
        <v>47</v>
      </c>
      <c r="D116" s="36" t="s">
        <v>8</v>
      </c>
      <c r="E116" s="36" t="s">
        <v>224</v>
      </c>
      <c r="F116" s="36"/>
      <c r="G116" s="13">
        <f>SUM(G117)</f>
        <v>37.988999999999997</v>
      </c>
      <c r="H116" s="44"/>
      <c r="I116" s="44"/>
    </row>
    <row r="117" spans="1:9" s="34" customFormat="1" ht="25.5" x14ac:dyDescent="0.25">
      <c r="A117" s="38"/>
      <c r="B117" s="39" t="s">
        <v>63</v>
      </c>
      <c r="C117" s="37" t="s">
        <v>47</v>
      </c>
      <c r="D117" s="36" t="s">
        <v>8</v>
      </c>
      <c r="E117" s="36" t="s">
        <v>224</v>
      </c>
      <c r="F117" s="36" t="s">
        <v>62</v>
      </c>
      <c r="G117" s="13">
        <v>37.988999999999997</v>
      </c>
      <c r="H117" s="44"/>
      <c r="I117" s="44"/>
    </row>
    <row r="118" spans="1:9" s="34" customFormat="1" ht="51" x14ac:dyDescent="0.25">
      <c r="A118" s="38"/>
      <c r="B118" s="35" t="s">
        <v>211</v>
      </c>
      <c r="C118" s="37" t="s">
        <v>47</v>
      </c>
      <c r="D118" s="36" t="s">
        <v>8</v>
      </c>
      <c r="E118" s="36" t="s">
        <v>225</v>
      </c>
      <c r="F118" s="36"/>
      <c r="G118" s="13">
        <f>SUM(G119)</f>
        <v>8.4610000000000003</v>
      </c>
      <c r="H118" s="44"/>
      <c r="I118" s="44"/>
    </row>
    <row r="119" spans="1:9" s="34" customFormat="1" ht="25.5" x14ac:dyDescent="0.25">
      <c r="A119" s="38"/>
      <c r="B119" s="39" t="s">
        <v>63</v>
      </c>
      <c r="C119" s="37" t="s">
        <v>47</v>
      </c>
      <c r="D119" s="36" t="s">
        <v>8</v>
      </c>
      <c r="E119" s="36" t="s">
        <v>225</v>
      </c>
      <c r="F119" s="36" t="s">
        <v>62</v>
      </c>
      <c r="G119" s="13">
        <v>8.4610000000000003</v>
      </c>
      <c r="H119" s="44"/>
      <c r="I119" s="44"/>
    </row>
    <row r="120" spans="1:9" s="34" customFormat="1" ht="51" x14ac:dyDescent="0.25">
      <c r="A120" s="38"/>
      <c r="B120" s="35" t="s">
        <v>226</v>
      </c>
      <c r="C120" s="36" t="s">
        <v>47</v>
      </c>
      <c r="D120" s="36" t="s">
        <v>8</v>
      </c>
      <c r="E120" s="36" t="s">
        <v>227</v>
      </c>
      <c r="F120" s="36"/>
      <c r="G120" s="13">
        <f>SUM(G121+G123)</f>
        <v>12.700000000000001</v>
      </c>
      <c r="H120" s="44"/>
      <c r="I120" s="44"/>
    </row>
    <row r="121" spans="1:9" s="34" customFormat="1" ht="51" x14ac:dyDescent="0.25">
      <c r="A121" s="38"/>
      <c r="B121" s="35" t="s">
        <v>212</v>
      </c>
      <c r="C121" s="36" t="s">
        <v>47</v>
      </c>
      <c r="D121" s="36" t="s">
        <v>8</v>
      </c>
      <c r="E121" s="36" t="s">
        <v>228</v>
      </c>
      <c r="F121" s="36"/>
      <c r="G121" s="13">
        <f>SUM(G122)</f>
        <v>11.428000000000001</v>
      </c>
      <c r="H121" s="44"/>
      <c r="I121" s="44"/>
    </row>
    <row r="122" spans="1:9" s="34" customFormat="1" ht="25.5" x14ac:dyDescent="0.25">
      <c r="A122" s="38"/>
      <c r="B122" s="39" t="s">
        <v>63</v>
      </c>
      <c r="C122" s="37" t="s">
        <v>47</v>
      </c>
      <c r="D122" s="36" t="s">
        <v>8</v>
      </c>
      <c r="E122" s="36" t="s">
        <v>228</v>
      </c>
      <c r="F122" s="36" t="s">
        <v>62</v>
      </c>
      <c r="G122" s="13">
        <v>11.428000000000001</v>
      </c>
      <c r="H122" s="44"/>
      <c r="I122" s="44"/>
    </row>
    <row r="123" spans="1:9" s="34" customFormat="1" ht="51" x14ac:dyDescent="0.25">
      <c r="A123" s="38"/>
      <c r="B123" s="35" t="s">
        <v>211</v>
      </c>
      <c r="C123" s="37" t="s">
        <v>47</v>
      </c>
      <c r="D123" s="36" t="s">
        <v>8</v>
      </c>
      <c r="E123" s="36" t="s">
        <v>229</v>
      </c>
      <c r="F123" s="36"/>
      <c r="G123" s="13">
        <f>SUM(G124)</f>
        <v>1.272</v>
      </c>
      <c r="H123" s="44"/>
      <c r="I123" s="44"/>
    </row>
    <row r="124" spans="1:9" s="34" customFormat="1" ht="25.5" x14ac:dyDescent="0.25">
      <c r="A124" s="38"/>
      <c r="B124" s="39" t="s">
        <v>63</v>
      </c>
      <c r="C124" s="37" t="s">
        <v>47</v>
      </c>
      <c r="D124" s="36" t="s">
        <v>8</v>
      </c>
      <c r="E124" s="36" t="s">
        <v>229</v>
      </c>
      <c r="F124" s="36" t="s">
        <v>62</v>
      </c>
      <c r="G124" s="13">
        <v>1.272</v>
      </c>
      <c r="H124" s="44"/>
      <c r="I124" s="44"/>
    </row>
    <row r="125" spans="1:9" s="34" customFormat="1" ht="25.5" x14ac:dyDescent="0.25">
      <c r="A125" s="38"/>
      <c r="B125" s="35" t="s">
        <v>230</v>
      </c>
      <c r="C125" s="36" t="s">
        <v>47</v>
      </c>
      <c r="D125" s="36" t="s">
        <v>8</v>
      </c>
      <c r="E125" s="36" t="s">
        <v>231</v>
      </c>
      <c r="F125" s="36"/>
      <c r="G125" s="13">
        <f>SUM(G126+G128+G130)</f>
        <v>235.45</v>
      </c>
      <c r="H125" s="44"/>
      <c r="I125" s="44"/>
    </row>
    <row r="126" spans="1:9" s="34" customFormat="1" ht="51" x14ac:dyDescent="0.25">
      <c r="A126" s="38"/>
      <c r="B126" s="35" t="s">
        <v>212</v>
      </c>
      <c r="C126" s="36" t="s">
        <v>47</v>
      </c>
      <c r="D126" s="36" t="s">
        <v>8</v>
      </c>
      <c r="E126" s="36" t="s">
        <v>232</v>
      </c>
      <c r="F126" s="36"/>
      <c r="G126" s="13">
        <f>SUM(G127)</f>
        <v>9.3670000000000009</v>
      </c>
      <c r="H126" s="44"/>
      <c r="I126" s="44"/>
    </row>
    <row r="127" spans="1:9" s="34" customFormat="1" ht="25.5" x14ac:dyDescent="0.25">
      <c r="A127" s="38"/>
      <c r="B127" s="39" t="s">
        <v>63</v>
      </c>
      <c r="C127" s="37" t="s">
        <v>47</v>
      </c>
      <c r="D127" s="36" t="s">
        <v>8</v>
      </c>
      <c r="E127" s="36" t="s">
        <v>232</v>
      </c>
      <c r="F127" s="36" t="s">
        <v>62</v>
      </c>
      <c r="G127" s="13">
        <v>9.3670000000000009</v>
      </c>
      <c r="H127" s="44"/>
      <c r="I127" s="44"/>
    </row>
    <row r="128" spans="1:9" s="34" customFormat="1" ht="51" x14ac:dyDescent="0.25">
      <c r="A128" s="38"/>
      <c r="B128" s="35" t="s">
        <v>211</v>
      </c>
      <c r="C128" s="37" t="s">
        <v>47</v>
      </c>
      <c r="D128" s="36" t="s">
        <v>8</v>
      </c>
      <c r="E128" s="36" t="s">
        <v>233</v>
      </c>
      <c r="F128" s="36"/>
      <c r="G128" s="13">
        <f>SUM(G129)</f>
        <v>1.083</v>
      </c>
      <c r="H128" s="44"/>
      <c r="I128" s="44"/>
    </row>
    <row r="129" spans="1:9" s="34" customFormat="1" ht="25.5" x14ac:dyDescent="0.25">
      <c r="A129" s="38"/>
      <c r="B129" s="39" t="s">
        <v>63</v>
      </c>
      <c r="C129" s="37" t="s">
        <v>47</v>
      </c>
      <c r="D129" s="36" t="s">
        <v>8</v>
      </c>
      <c r="E129" s="36" t="s">
        <v>233</v>
      </c>
      <c r="F129" s="36" t="s">
        <v>62</v>
      </c>
      <c r="G129" s="13">
        <v>1.083</v>
      </c>
      <c r="H129" s="44"/>
      <c r="I129" s="44"/>
    </row>
    <row r="130" spans="1:9" s="2" customFormat="1" ht="15" x14ac:dyDescent="0.25">
      <c r="A130" s="38"/>
      <c r="B130" s="35" t="s">
        <v>84</v>
      </c>
      <c r="C130" s="37" t="s">
        <v>47</v>
      </c>
      <c r="D130" s="36" t="s">
        <v>8</v>
      </c>
      <c r="E130" s="36" t="s">
        <v>234</v>
      </c>
      <c r="F130" s="36"/>
      <c r="G130" s="24">
        <f>G131</f>
        <v>225</v>
      </c>
      <c r="H130" s="44"/>
      <c r="I130" s="44"/>
    </row>
    <row r="131" spans="1:9" s="2" customFormat="1" ht="25.5" x14ac:dyDescent="0.25">
      <c r="A131" s="38"/>
      <c r="B131" s="39" t="s">
        <v>63</v>
      </c>
      <c r="C131" s="37" t="s">
        <v>47</v>
      </c>
      <c r="D131" s="36" t="s">
        <v>8</v>
      </c>
      <c r="E131" s="36" t="s">
        <v>234</v>
      </c>
      <c r="F131" s="36" t="s">
        <v>62</v>
      </c>
      <c r="G131" s="24">
        <v>225</v>
      </c>
      <c r="H131" s="44"/>
      <c r="I131" s="44"/>
    </row>
    <row r="132" spans="1:9" s="1" customFormat="1" ht="38.25" x14ac:dyDescent="0.2">
      <c r="A132" s="23"/>
      <c r="B132" s="35" t="s">
        <v>197</v>
      </c>
      <c r="C132" s="36" t="s">
        <v>47</v>
      </c>
      <c r="D132" s="36" t="s">
        <v>8</v>
      </c>
      <c r="E132" s="36" t="s">
        <v>133</v>
      </c>
      <c r="F132" s="36"/>
      <c r="G132" s="24">
        <f>G133</f>
        <v>15.6</v>
      </c>
      <c r="H132" s="56"/>
      <c r="I132" s="56"/>
    </row>
    <row r="133" spans="1:9" s="1" customFormat="1" ht="51" customHeight="1" x14ac:dyDescent="0.2">
      <c r="A133" s="23"/>
      <c r="B133" s="39" t="s">
        <v>198</v>
      </c>
      <c r="C133" s="36" t="s">
        <v>47</v>
      </c>
      <c r="D133" s="36" t="s">
        <v>8</v>
      </c>
      <c r="E133" s="36" t="s">
        <v>134</v>
      </c>
      <c r="F133" s="36"/>
      <c r="G133" s="24">
        <f>G134</f>
        <v>15.6</v>
      </c>
      <c r="H133" s="56"/>
      <c r="I133" s="56"/>
    </row>
    <row r="134" spans="1:9" s="1" customFormat="1" ht="25.5" x14ac:dyDescent="0.2">
      <c r="A134" s="23"/>
      <c r="B134" s="39" t="s">
        <v>166</v>
      </c>
      <c r="C134" s="36" t="s">
        <v>47</v>
      </c>
      <c r="D134" s="36" t="s">
        <v>8</v>
      </c>
      <c r="E134" s="36" t="s">
        <v>164</v>
      </c>
      <c r="F134" s="36"/>
      <c r="G134" s="24">
        <f>G135</f>
        <v>15.6</v>
      </c>
      <c r="H134" s="56"/>
      <c r="I134" s="56"/>
    </row>
    <row r="135" spans="1:9" s="1" customFormat="1" ht="27.75" customHeight="1" x14ac:dyDescent="0.2">
      <c r="A135" s="23"/>
      <c r="B135" s="35" t="s">
        <v>87</v>
      </c>
      <c r="C135" s="36" t="s">
        <v>47</v>
      </c>
      <c r="D135" s="36" t="s">
        <v>8</v>
      </c>
      <c r="E135" s="36" t="s">
        <v>165</v>
      </c>
      <c r="F135" s="36"/>
      <c r="G135" s="24">
        <f>G136</f>
        <v>15.6</v>
      </c>
      <c r="H135" s="56"/>
      <c r="I135" s="56"/>
    </row>
    <row r="136" spans="1:9" s="1" customFormat="1" ht="25.5" x14ac:dyDescent="0.2">
      <c r="A136" s="23"/>
      <c r="B136" s="39" t="s">
        <v>63</v>
      </c>
      <c r="C136" s="36" t="s">
        <v>47</v>
      </c>
      <c r="D136" s="36" t="s">
        <v>8</v>
      </c>
      <c r="E136" s="36" t="s">
        <v>165</v>
      </c>
      <c r="F136" s="36" t="s">
        <v>62</v>
      </c>
      <c r="G136" s="24">
        <v>15.6</v>
      </c>
      <c r="H136" s="56"/>
      <c r="I136" s="56"/>
    </row>
    <row r="137" spans="1:9" s="1" customFormat="1" ht="25.5" x14ac:dyDescent="0.2">
      <c r="A137" s="23"/>
      <c r="B137" s="39" t="s">
        <v>186</v>
      </c>
      <c r="C137" s="36" t="s">
        <v>47</v>
      </c>
      <c r="D137" s="36" t="s">
        <v>8</v>
      </c>
      <c r="E137" s="36" t="s">
        <v>107</v>
      </c>
      <c r="F137" s="36"/>
      <c r="G137" s="24">
        <f>G138</f>
        <v>156</v>
      </c>
      <c r="H137" s="56"/>
      <c r="I137" s="56"/>
    </row>
    <row r="138" spans="1:9" s="1" customFormat="1" ht="51" x14ac:dyDescent="0.2">
      <c r="A138" s="23"/>
      <c r="B138" s="39" t="s">
        <v>199</v>
      </c>
      <c r="C138" s="36" t="s">
        <v>47</v>
      </c>
      <c r="D138" s="36" t="s">
        <v>8</v>
      </c>
      <c r="E138" s="36" t="s">
        <v>168</v>
      </c>
      <c r="F138" s="36"/>
      <c r="G138" s="24">
        <f>G139</f>
        <v>156</v>
      </c>
      <c r="H138" s="56"/>
      <c r="I138" s="56"/>
    </row>
    <row r="139" spans="1:9" s="1" customFormat="1" ht="25.5" x14ac:dyDescent="0.2">
      <c r="A139" s="23"/>
      <c r="B139" s="39" t="s">
        <v>169</v>
      </c>
      <c r="C139" s="36" t="s">
        <v>47</v>
      </c>
      <c r="D139" s="36" t="s">
        <v>8</v>
      </c>
      <c r="E139" s="36" t="s">
        <v>170</v>
      </c>
      <c r="F139" s="36"/>
      <c r="G139" s="24">
        <f>G140</f>
        <v>156</v>
      </c>
      <c r="H139" s="56"/>
      <c r="I139" s="56"/>
    </row>
    <row r="140" spans="1:9" s="1" customFormat="1" x14ac:dyDescent="0.2">
      <c r="A140" s="23"/>
      <c r="B140" s="39" t="s">
        <v>84</v>
      </c>
      <c r="C140" s="36" t="s">
        <v>47</v>
      </c>
      <c r="D140" s="36" t="s">
        <v>8</v>
      </c>
      <c r="E140" s="36" t="s">
        <v>171</v>
      </c>
      <c r="F140" s="36"/>
      <c r="G140" s="24">
        <f>G141</f>
        <v>156</v>
      </c>
      <c r="H140" s="56"/>
      <c r="I140" s="56"/>
    </row>
    <row r="141" spans="1:9" s="1" customFormat="1" ht="25.5" x14ac:dyDescent="0.2">
      <c r="A141" s="23"/>
      <c r="B141" s="39" t="s">
        <v>63</v>
      </c>
      <c r="C141" s="36" t="s">
        <v>47</v>
      </c>
      <c r="D141" s="36" t="s">
        <v>8</v>
      </c>
      <c r="E141" s="36" t="s">
        <v>171</v>
      </c>
      <c r="F141" s="36" t="s">
        <v>62</v>
      </c>
      <c r="G141" s="24">
        <v>156</v>
      </c>
      <c r="H141" s="56"/>
      <c r="I141" s="56"/>
    </row>
    <row r="142" spans="1:9" s="2" customFormat="1" ht="15" x14ac:dyDescent="0.25">
      <c r="A142" s="38"/>
      <c r="B142" s="35" t="s">
        <v>71</v>
      </c>
      <c r="C142" s="36" t="s">
        <v>47</v>
      </c>
      <c r="D142" s="36" t="s">
        <v>8</v>
      </c>
      <c r="E142" s="36" t="s">
        <v>93</v>
      </c>
      <c r="F142" s="36"/>
      <c r="G142" s="13">
        <f>G143+G145</f>
        <v>824</v>
      </c>
      <c r="H142" s="57"/>
      <c r="I142" s="57"/>
    </row>
    <row r="143" spans="1:9" s="2" customFormat="1" ht="15" x14ac:dyDescent="0.25">
      <c r="A143" s="38"/>
      <c r="B143" s="35" t="s">
        <v>24</v>
      </c>
      <c r="C143" s="36" t="s">
        <v>47</v>
      </c>
      <c r="D143" s="36" t="s">
        <v>8</v>
      </c>
      <c r="E143" s="36" t="s">
        <v>115</v>
      </c>
      <c r="F143" s="36"/>
      <c r="G143" s="13">
        <f>G144</f>
        <v>668</v>
      </c>
      <c r="H143" s="57"/>
      <c r="I143" s="57"/>
    </row>
    <row r="144" spans="1:9" s="2" customFormat="1" ht="25.5" x14ac:dyDescent="0.25">
      <c r="A144" s="38"/>
      <c r="B144" s="39" t="s">
        <v>63</v>
      </c>
      <c r="C144" s="36" t="s">
        <v>47</v>
      </c>
      <c r="D144" s="36" t="s">
        <v>8</v>
      </c>
      <c r="E144" s="36" t="s">
        <v>115</v>
      </c>
      <c r="F144" s="36" t="s">
        <v>62</v>
      </c>
      <c r="G144" s="13">
        <v>668</v>
      </c>
      <c r="H144" s="57"/>
      <c r="I144" s="57"/>
    </row>
    <row r="145" spans="1:9" s="2" customFormat="1" ht="15" x14ac:dyDescent="0.25">
      <c r="A145" s="38"/>
      <c r="B145" s="39" t="s">
        <v>84</v>
      </c>
      <c r="C145" s="36" t="s">
        <v>47</v>
      </c>
      <c r="D145" s="36" t="s">
        <v>8</v>
      </c>
      <c r="E145" s="36" t="s">
        <v>116</v>
      </c>
      <c r="F145" s="36"/>
      <c r="G145" s="13">
        <f>G146</f>
        <v>156</v>
      </c>
      <c r="H145" s="57"/>
      <c r="I145" s="57"/>
    </row>
    <row r="146" spans="1:9" s="2" customFormat="1" ht="25.5" x14ac:dyDescent="0.25">
      <c r="A146" s="38"/>
      <c r="B146" s="39" t="s">
        <v>63</v>
      </c>
      <c r="C146" s="36" t="s">
        <v>47</v>
      </c>
      <c r="D146" s="36" t="s">
        <v>8</v>
      </c>
      <c r="E146" s="36" t="s">
        <v>116</v>
      </c>
      <c r="F146" s="36" t="s">
        <v>62</v>
      </c>
      <c r="G146" s="13">
        <v>156</v>
      </c>
      <c r="H146" s="66"/>
      <c r="I146" s="67"/>
    </row>
    <row r="147" spans="1:9" s="2" customFormat="1" ht="15" x14ac:dyDescent="0.25">
      <c r="A147" s="38"/>
      <c r="B147" s="39" t="s">
        <v>163</v>
      </c>
      <c r="C147" s="36" t="s">
        <v>47</v>
      </c>
      <c r="D147" s="36" t="s">
        <v>162</v>
      </c>
      <c r="E147" s="36"/>
      <c r="F147" s="36"/>
      <c r="G147" s="13">
        <f>G148</f>
        <v>601.19999999999993</v>
      </c>
      <c r="H147" s="44"/>
      <c r="I147" s="44"/>
    </row>
    <row r="148" spans="1:9" s="2" customFormat="1" ht="51" x14ac:dyDescent="0.25">
      <c r="A148" s="38"/>
      <c r="B148" s="35" t="s">
        <v>193</v>
      </c>
      <c r="C148" s="36" t="s">
        <v>47</v>
      </c>
      <c r="D148" s="36" t="s">
        <v>162</v>
      </c>
      <c r="E148" s="36" t="s">
        <v>118</v>
      </c>
      <c r="F148" s="36"/>
      <c r="G148" s="13">
        <f>G149</f>
        <v>601.19999999999993</v>
      </c>
      <c r="H148" s="44"/>
      <c r="I148" s="44"/>
    </row>
    <row r="149" spans="1:9" s="2" customFormat="1" ht="76.5" x14ac:dyDescent="0.25">
      <c r="A149" s="38"/>
      <c r="B149" s="35" t="s">
        <v>200</v>
      </c>
      <c r="C149" s="36" t="s">
        <v>47</v>
      </c>
      <c r="D149" s="36" t="s">
        <v>162</v>
      </c>
      <c r="E149" s="36" t="s">
        <v>173</v>
      </c>
      <c r="F149" s="36"/>
      <c r="G149" s="24">
        <f>G150</f>
        <v>601.19999999999993</v>
      </c>
      <c r="H149" s="40" t="s">
        <v>201</v>
      </c>
      <c r="I149" s="44"/>
    </row>
    <row r="150" spans="1:9" s="2" customFormat="1" ht="25.5" x14ac:dyDescent="0.25">
      <c r="A150" s="38"/>
      <c r="B150" s="35" t="s">
        <v>174</v>
      </c>
      <c r="C150" s="36" t="s">
        <v>47</v>
      </c>
      <c r="D150" s="36" t="s">
        <v>162</v>
      </c>
      <c r="E150" s="36" t="s">
        <v>175</v>
      </c>
      <c r="F150" s="36"/>
      <c r="G150" s="24">
        <f>G151+G153</f>
        <v>601.19999999999993</v>
      </c>
      <c r="H150" s="44"/>
      <c r="I150" s="44"/>
    </row>
    <row r="151" spans="1:9" s="2" customFormat="1" ht="76.5" x14ac:dyDescent="0.25">
      <c r="A151" s="38"/>
      <c r="B151" s="35" t="s">
        <v>176</v>
      </c>
      <c r="C151" s="36" t="s">
        <v>47</v>
      </c>
      <c r="D151" s="36" t="s">
        <v>162</v>
      </c>
      <c r="E151" s="36" t="s">
        <v>177</v>
      </c>
      <c r="F151" s="36"/>
      <c r="G151" s="24">
        <f>G152</f>
        <v>589.14</v>
      </c>
      <c r="H151" s="44"/>
      <c r="I151" s="44"/>
    </row>
    <row r="152" spans="1:9" s="2" customFormat="1" ht="25.5" x14ac:dyDescent="0.25">
      <c r="A152" s="38"/>
      <c r="B152" s="39" t="s">
        <v>63</v>
      </c>
      <c r="C152" s="37" t="s">
        <v>47</v>
      </c>
      <c r="D152" s="36" t="s">
        <v>162</v>
      </c>
      <c r="E152" s="36" t="s">
        <v>177</v>
      </c>
      <c r="F152" s="36" t="s">
        <v>62</v>
      </c>
      <c r="G152" s="24">
        <v>589.14</v>
      </c>
      <c r="H152" s="44"/>
      <c r="I152" s="44"/>
    </row>
    <row r="153" spans="1:9" s="2" customFormat="1" ht="81.75" customHeight="1" x14ac:dyDescent="0.25">
      <c r="A153" s="38"/>
      <c r="B153" s="31" t="s">
        <v>178</v>
      </c>
      <c r="C153" s="37" t="s">
        <v>47</v>
      </c>
      <c r="D153" s="36" t="s">
        <v>162</v>
      </c>
      <c r="E153" s="36" t="s">
        <v>179</v>
      </c>
      <c r="F153" s="36"/>
      <c r="G153" s="24">
        <f>G154</f>
        <v>12.06</v>
      </c>
      <c r="H153" s="44"/>
      <c r="I153" s="44"/>
    </row>
    <row r="154" spans="1:9" s="2" customFormat="1" ht="25.5" x14ac:dyDescent="0.25">
      <c r="A154" s="38"/>
      <c r="B154" s="39" t="s">
        <v>63</v>
      </c>
      <c r="C154" s="37" t="s">
        <v>47</v>
      </c>
      <c r="D154" s="36" t="s">
        <v>162</v>
      </c>
      <c r="E154" s="36" t="s">
        <v>179</v>
      </c>
      <c r="F154" s="36" t="s">
        <v>62</v>
      </c>
      <c r="G154" s="24">
        <v>12.06</v>
      </c>
      <c r="H154" s="44"/>
      <c r="I154" s="44"/>
    </row>
    <row r="155" spans="1:9" s="2" customFormat="1" ht="15" x14ac:dyDescent="0.25">
      <c r="A155" s="38"/>
      <c r="B155" s="33" t="s">
        <v>32</v>
      </c>
      <c r="C155" s="32" t="s">
        <v>47</v>
      </c>
      <c r="D155" s="32" t="s">
        <v>33</v>
      </c>
      <c r="E155" s="32"/>
      <c r="F155" s="32"/>
      <c r="G155" s="19">
        <f>G156</f>
        <v>4075</v>
      </c>
      <c r="H155" s="44"/>
      <c r="I155" s="44"/>
    </row>
    <row r="156" spans="1:9" s="2" customFormat="1" ht="15" x14ac:dyDescent="0.25">
      <c r="A156" s="38"/>
      <c r="B156" s="35" t="s">
        <v>34</v>
      </c>
      <c r="C156" s="36" t="s">
        <v>47</v>
      </c>
      <c r="D156" s="36" t="s">
        <v>35</v>
      </c>
      <c r="E156" s="36"/>
      <c r="F156" s="36"/>
      <c r="G156" s="13">
        <f>G157</f>
        <v>4075</v>
      </c>
      <c r="H156" s="44"/>
      <c r="I156" s="44"/>
    </row>
    <row r="157" spans="1:9" s="2" customFormat="1" ht="15" x14ac:dyDescent="0.25">
      <c r="A157" s="38"/>
      <c r="B157" s="35" t="s">
        <v>71</v>
      </c>
      <c r="C157" s="36" t="s">
        <v>47</v>
      </c>
      <c r="D157" s="36" t="s">
        <v>35</v>
      </c>
      <c r="E157" s="36" t="s">
        <v>93</v>
      </c>
      <c r="F157" s="36"/>
      <c r="G157" s="13">
        <f>G158</f>
        <v>4075</v>
      </c>
      <c r="H157" s="44"/>
      <c r="I157" s="44"/>
    </row>
    <row r="158" spans="1:9" s="4" customFormat="1" ht="38.25" x14ac:dyDescent="0.2">
      <c r="A158" s="18"/>
      <c r="B158" s="35" t="s">
        <v>91</v>
      </c>
      <c r="C158" s="36" t="s">
        <v>47</v>
      </c>
      <c r="D158" s="36" t="s">
        <v>35</v>
      </c>
      <c r="E158" s="36" t="s">
        <v>117</v>
      </c>
      <c r="F158" s="36"/>
      <c r="G158" s="13">
        <f>G161+G159</f>
        <v>4075</v>
      </c>
      <c r="H158" s="58"/>
      <c r="I158" s="58"/>
    </row>
    <row r="159" spans="1:9" ht="25.5" x14ac:dyDescent="0.2">
      <c r="A159" s="18"/>
      <c r="B159" s="25" t="s">
        <v>63</v>
      </c>
      <c r="C159" s="36" t="s">
        <v>47</v>
      </c>
      <c r="D159" s="36" t="s">
        <v>35</v>
      </c>
      <c r="E159" s="36" t="s">
        <v>117</v>
      </c>
      <c r="F159" s="36" t="s">
        <v>62</v>
      </c>
      <c r="G159" s="13">
        <v>400</v>
      </c>
      <c r="H159" s="15"/>
      <c r="I159" s="15"/>
    </row>
    <row r="160" spans="1:9" ht="14.25" x14ac:dyDescent="0.2">
      <c r="A160" s="18"/>
      <c r="B160" s="28" t="s">
        <v>44</v>
      </c>
      <c r="C160" s="36"/>
      <c r="D160" s="36"/>
      <c r="E160" s="36"/>
      <c r="F160" s="36"/>
      <c r="G160" s="13">
        <v>400</v>
      </c>
      <c r="H160" s="15"/>
      <c r="I160" s="15"/>
    </row>
    <row r="161" spans="1:9" ht="14.25" x14ac:dyDescent="0.2">
      <c r="A161" s="18"/>
      <c r="B161" s="25" t="s">
        <v>59</v>
      </c>
      <c r="C161" s="36" t="s">
        <v>47</v>
      </c>
      <c r="D161" s="36" t="s">
        <v>35</v>
      </c>
      <c r="E161" s="36" t="s">
        <v>117</v>
      </c>
      <c r="F161" s="36" t="s">
        <v>58</v>
      </c>
      <c r="G161" s="13">
        <v>3675</v>
      </c>
      <c r="H161" s="15"/>
      <c r="I161" s="15"/>
    </row>
    <row r="162" spans="1:9" ht="14.25" x14ac:dyDescent="0.2">
      <c r="A162" s="18"/>
      <c r="B162" s="28" t="s">
        <v>44</v>
      </c>
      <c r="C162" s="36"/>
      <c r="D162" s="36"/>
      <c r="E162" s="36"/>
      <c r="F162" s="36"/>
      <c r="G162" s="13">
        <v>3675</v>
      </c>
      <c r="H162" s="15"/>
      <c r="I162" s="15"/>
    </row>
    <row r="163" spans="1:9" ht="14.25" x14ac:dyDescent="0.2">
      <c r="A163" s="18"/>
      <c r="B163" s="30" t="s">
        <v>25</v>
      </c>
      <c r="C163" s="32" t="s">
        <v>47</v>
      </c>
      <c r="D163" s="32" t="s">
        <v>53</v>
      </c>
      <c r="E163" s="32"/>
      <c r="F163" s="36"/>
      <c r="G163" s="19">
        <f>G164</f>
        <v>260</v>
      </c>
      <c r="H163" s="15"/>
      <c r="I163" s="15"/>
    </row>
    <row r="164" spans="1:9" ht="14.25" x14ac:dyDescent="0.2">
      <c r="A164" s="18"/>
      <c r="B164" s="35" t="s">
        <v>55</v>
      </c>
      <c r="C164" s="36" t="s">
        <v>47</v>
      </c>
      <c r="D164" s="36" t="s">
        <v>54</v>
      </c>
      <c r="E164" s="36"/>
      <c r="F164" s="36"/>
      <c r="G164" s="13">
        <f>G165</f>
        <v>260</v>
      </c>
      <c r="H164" s="15"/>
      <c r="I164" s="15"/>
    </row>
    <row r="165" spans="1:9" ht="25.5" x14ac:dyDescent="0.2">
      <c r="A165" s="18"/>
      <c r="B165" s="35" t="s">
        <v>187</v>
      </c>
      <c r="C165" s="36" t="s">
        <v>47</v>
      </c>
      <c r="D165" s="36" t="s">
        <v>54</v>
      </c>
      <c r="E165" s="36" t="s">
        <v>153</v>
      </c>
      <c r="F165" s="36"/>
      <c r="G165" s="13">
        <f>G166+G174</f>
        <v>260</v>
      </c>
      <c r="H165" s="15"/>
      <c r="I165" s="15"/>
    </row>
    <row r="166" spans="1:9" ht="41.25" customHeight="1" x14ac:dyDescent="0.2">
      <c r="A166" s="18"/>
      <c r="B166" s="35" t="s">
        <v>188</v>
      </c>
      <c r="C166" s="36" t="s">
        <v>47</v>
      </c>
      <c r="D166" s="36" t="s">
        <v>54</v>
      </c>
      <c r="E166" s="36" t="s">
        <v>154</v>
      </c>
      <c r="F166" s="36"/>
      <c r="G166" s="13">
        <f>G167+G171</f>
        <v>208</v>
      </c>
      <c r="H166" s="15"/>
      <c r="I166" s="15"/>
    </row>
    <row r="167" spans="1:9" ht="41.25" customHeight="1" x14ac:dyDescent="0.2">
      <c r="A167" s="18"/>
      <c r="B167" s="35" t="s">
        <v>151</v>
      </c>
      <c r="C167" s="36" t="s">
        <v>47</v>
      </c>
      <c r="D167" s="36" t="s">
        <v>54</v>
      </c>
      <c r="E167" s="36" t="s">
        <v>155</v>
      </c>
      <c r="F167" s="36"/>
      <c r="G167" s="13">
        <f>G168</f>
        <v>135.19999999999999</v>
      </c>
      <c r="H167" s="15"/>
      <c r="I167" s="15"/>
    </row>
    <row r="168" spans="1:9" ht="14.25" x14ac:dyDescent="0.2">
      <c r="A168" s="18"/>
      <c r="B168" s="35" t="s">
        <v>72</v>
      </c>
      <c r="C168" s="36" t="s">
        <v>47</v>
      </c>
      <c r="D168" s="36" t="s">
        <v>54</v>
      </c>
      <c r="E168" s="36" t="s">
        <v>156</v>
      </c>
      <c r="F168" s="36"/>
      <c r="G168" s="13">
        <f>G169</f>
        <v>135.19999999999999</v>
      </c>
      <c r="H168" s="15"/>
      <c r="I168" s="15"/>
    </row>
    <row r="169" spans="1:9" ht="25.5" x14ac:dyDescent="0.2">
      <c r="A169" s="18"/>
      <c r="B169" s="25" t="s">
        <v>63</v>
      </c>
      <c r="C169" s="36" t="s">
        <v>47</v>
      </c>
      <c r="D169" s="36" t="s">
        <v>54</v>
      </c>
      <c r="E169" s="36" t="s">
        <v>156</v>
      </c>
      <c r="F169" s="36" t="s">
        <v>62</v>
      </c>
      <c r="G169" s="13">
        <v>135.19999999999999</v>
      </c>
      <c r="H169" s="15"/>
      <c r="I169" s="15"/>
    </row>
    <row r="170" spans="1:9" ht="25.5" x14ac:dyDescent="0.2">
      <c r="A170" s="18"/>
      <c r="B170" s="28" t="s">
        <v>26</v>
      </c>
      <c r="C170" s="36"/>
      <c r="D170" s="36"/>
      <c r="E170" s="36"/>
      <c r="F170" s="36"/>
      <c r="G170" s="13">
        <v>135.19999999999999</v>
      </c>
      <c r="H170" s="15"/>
      <c r="I170" s="15"/>
    </row>
    <row r="171" spans="1:9" ht="41.25" customHeight="1" x14ac:dyDescent="0.2">
      <c r="A171" s="18"/>
      <c r="B171" s="35" t="s">
        <v>152</v>
      </c>
      <c r="C171" s="36" t="s">
        <v>47</v>
      </c>
      <c r="D171" s="36" t="s">
        <v>54</v>
      </c>
      <c r="E171" s="36" t="s">
        <v>158</v>
      </c>
      <c r="F171" s="36"/>
      <c r="G171" s="13">
        <f>G172</f>
        <v>72.8</v>
      </c>
      <c r="H171" s="15"/>
      <c r="I171" s="15"/>
    </row>
    <row r="172" spans="1:9" ht="14.25" x14ac:dyDescent="0.2">
      <c r="A172" s="18"/>
      <c r="B172" s="35" t="s">
        <v>72</v>
      </c>
      <c r="C172" s="36" t="s">
        <v>47</v>
      </c>
      <c r="D172" s="36" t="s">
        <v>54</v>
      </c>
      <c r="E172" s="36" t="s">
        <v>157</v>
      </c>
      <c r="F172" s="36"/>
      <c r="G172" s="13">
        <f>G173</f>
        <v>72.8</v>
      </c>
      <c r="H172" s="15"/>
      <c r="I172" s="15"/>
    </row>
    <row r="173" spans="1:9" ht="25.5" x14ac:dyDescent="0.2">
      <c r="A173" s="18"/>
      <c r="B173" s="25" t="s">
        <v>63</v>
      </c>
      <c r="C173" s="36" t="s">
        <v>47</v>
      </c>
      <c r="D173" s="36" t="s">
        <v>54</v>
      </c>
      <c r="E173" s="36" t="s">
        <v>157</v>
      </c>
      <c r="F173" s="36" t="s">
        <v>62</v>
      </c>
      <c r="G173" s="13">
        <v>72.8</v>
      </c>
      <c r="H173" s="15"/>
      <c r="I173" s="15"/>
    </row>
    <row r="174" spans="1:9" ht="38.25" x14ac:dyDescent="0.2">
      <c r="A174" s="18"/>
      <c r="B174" s="35" t="s">
        <v>189</v>
      </c>
      <c r="C174" s="36" t="s">
        <v>47</v>
      </c>
      <c r="D174" s="36" t="s">
        <v>54</v>
      </c>
      <c r="E174" s="36" t="s">
        <v>159</v>
      </c>
      <c r="F174" s="36"/>
      <c r="G174" s="13">
        <f>G175</f>
        <v>52</v>
      </c>
      <c r="H174" s="15"/>
      <c r="I174" s="15"/>
    </row>
    <row r="175" spans="1:9" ht="25.5" x14ac:dyDescent="0.2">
      <c r="A175" s="18"/>
      <c r="B175" s="35" t="s">
        <v>172</v>
      </c>
      <c r="C175" s="36" t="s">
        <v>47</v>
      </c>
      <c r="D175" s="36" t="s">
        <v>54</v>
      </c>
      <c r="E175" s="36" t="s">
        <v>160</v>
      </c>
      <c r="F175" s="36"/>
      <c r="G175" s="13">
        <f>G176</f>
        <v>52</v>
      </c>
      <c r="H175" s="15"/>
      <c r="I175" s="15"/>
    </row>
    <row r="176" spans="1:9" ht="14.25" x14ac:dyDescent="0.2">
      <c r="A176" s="18"/>
      <c r="B176" s="35" t="s">
        <v>72</v>
      </c>
      <c r="C176" s="36" t="s">
        <v>47</v>
      </c>
      <c r="D176" s="36" t="s">
        <v>54</v>
      </c>
      <c r="E176" s="36" t="s">
        <v>161</v>
      </c>
      <c r="F176" s="36"/>
      <c r="G176" s="13">
        <f>G177</f>
        <v>52</v>
      </c>
      <c r="H176" s="15"/>
      <c r="I176" s="15"/>
    </row>
    <row r="177" spans="1:9" ht="25.5" x14ac:dyDescent="0.2">
      <c r="A177" s="18"/>
      <c r="B177" s="25" t="s">
        <v>63</v>
      </c>
      <c r="C177" s="36" t="s">
        <v>47</v>
      </c>
      <c r="D177" s="36" t="s">
        <v>54</v>
      </c>
      <c r="E177" s="36" t="s">
        <v>161</v>
      </c>
      <c r="F177" s="36" t="s">
        <v>62</v>
      </c>
      <c r="G177" s="13">
        <v>52</v>
      </c>
      <c r="H177" s="15"/>
      <c r="I177" s="15"/>
    </row>
    <row r="178" spans="1:9" ht="25.5" x14ac:dyDescent="0.2">
      <c r="A178" s="18">
        <v>3</v>
      </c>
      <c r="B178" s="33" t="s">
        <v>52</v>
      </c>
      <c r="C178" s="32"/>
      <c r="D178" s="36"/>
      <c r="E178" s="36"/>
      <c r="F178" s="36"/>
      <c r="G178" s="19">
        <f>G179</f>
        <v>14472.800000000001</v>
      </c>
      <c r="H178" s="15"/>
      <c r="I178" s="15"/>
    </row>
    <row r="179" spans="1:9" ht="14.25" x14ac:dyDescent="0.2">
      <c r="A179" s="18"/>
      <c r="B179" s="33" t="s">
        <v>88</v>
      </c>
      <c r="C179" s="32" t="s">
        <v>47</v>
      </c>
      <c r="D179" s="32" t="s">
        <v>36</v>
      </c>
      <c r="E179" s="32"/>
      <c r="F179" s="32"/>
      <c r="G179" s="19">
        <f>G180</f>
        <v>14472.800000000001</v>
      </c>
      <c r="H179" s="15"/>
      <c r="I179" s="15"/>
    </row>
    <row r="180" spans="1:9" ht="14.25" x14ac:dyDescent="0.2">
      <c r="A180" s="18"/>
      <c r="B180" s="35" t="s">
        <v>38</v>
      </c>
      <c r="C180" s="36" t="s">
        <v>47</v>
      </c>
      <c r="D180" s="36" t="s">
        <v>37</v>
      </c>
      <c r="E180" s="36"/>
      <c r="F180" s="36"/>
      <c r="G180" s="13">
        <f>G181+G196</f>
        <v>14472.800000000001</v>
      </c>
      <c r="H180" s="15"/>
      <c r="I180" s="15"/>
    </row>
    <row r="181" spans="1:9" ht="25.5" x14ac:dyDescent="0.25">
      <c r="A181" s="38"/>
      <c r="B181" s="35" t="s">
        <v>183</v>
      </c>
      <c r="C181" s="36" t="s">
        <v>47</v>
      </c>
      <c r="D181" s="36" t="s">
        <v>37</v>
      </c>
      <c r="E181" s="36" t="s">
        <v>136</v>
      </c>
      <c r="F181" s="36"/>
      <c r="G181" s="13">
        <f>G182+G192</f>
        <v>457.6</v>
      </c>
      <c r="H181" s="15"/>
      <c r="I181" s="15"/>
    </row>
    <row r="182" spans="1:9" ht="38.25" x14ac:dyDescent="0.25">
      <c r="A182" s="38"/>
      <c r="B182" s="35" t="s">
        <v>184</v>
      </c>
      <c r="C182" s="36" t="s">
        <v>47</v>
      </c>
      <c r="D182" s="36" t="s">
        <v>37</v>
      </c>
      <c r="E182" s="36" t="s">
        <v>137</v>
      </c>
      <c r="F182" s="36"/>
      <c r="G182" s="13">
        <f>G183+G186+G189</f>
        <v>249.6</v>
      </c>
      <c r="H182" s="15"/>
      <c r="I182" s="15"/>
    </row>
    <row r="183" spans="1:9" ht="38.25" x14ac:dyDescent="0.25">
      <c r="A183" s="38"/>
      <c r="B183" s="35" t="s">
        <v>135</v>
      </c>
      <c r="C183" s="36" t="s">
        <v>47</v>
      </c>
      <c r="D183" s="36" t="s">
        <v>37</v>
      </c>
      <c r="E183" s="36" t="s">
        <v>138</v>
      </c>
      <c r="F183" s="36"/>
      <c r="G183" s="13">
        <f>G184</f>
        <v>10.4</v>
      </c>
      <c r="H183" s="15"/>
      <c r="I183" s="15"/>
    </row>
    <row r="184" spans="1:9" ht="15" x14ac:dyDescent="0.25">
      <c r="A184" s="38"/>
      <c r="B184" s="35" t="s">
        <v>85</v>
      </c>
      <c r="C184" s="37" t="s">
        <v>47</v>
      </c>
      <c r="D184" s="36" t="s">
        <v>37</v>
      </c>
      <c r="E184" s="36" t="s">
        <v>139</v>
      </c>
      <c r="F184" s="36"/>
      <c r="G184" s="13">
        <f>G185</f>
        <v>10.4</v>
      </c>
      <c r="H184" s="15"/>
      <c r="I184" s="15"/>
    </row>
    <row r="185" spans="1:9" ht="25.5" x14ac:dyDescent="0.25">
      <c r="A185" s="38"/>
      <c r="B185" s="25" t="s">
        <v>63</v>
      </c>
      <c r="C185" s="37" t="s">
        <v>47</v>
      </c>
      <c r="D185" s="36" t="s">
        <v>37</v>
      </c>
      <c r="E185" s="36" t="s">
        <v>139</v>
      </c>
      <c r="F185" s="36" t="s">
        <v>62</v>
      </c>
      <c r="G185" s="13">
        <v>10.4</v>
      </c>
      <c r="H185" s="15"/>
      <c r="I185" s="15"/>
    </row>
    <row r="186" spans="1:9" ht="38.25" x14ac:dyDescent="0.25">
      <c r="A186" s="38"/>
      <c r="B186" s="35" t="s">
        <v>140</v>
      </c>
      <c r="C186" s="36" t="s">
        <v>47</v>
      </c>
      <c r="D186" s="36" t="s">
        <v>37</v>
      </c>
      <c r="E186" s="36" t="s">
        <v>141</v>
      </c>
      <c r="F186" s="36"/>
      <c r="G186" s="13">
        <f>G187</f>
        <v>208</v>
      </c>
      <c r="H186" s="15"/>
      <c r="I186" s="15"/>
    </row>
    <row r="187" spans="1:9" ht="15" x14ac:dyDescent="0.25">
      <c r="A187" s="38"/>
      <c r="B187" s="35" t="s">
        <v>85</v>
      </c>
      <c r="C187" s="37" t="s">
        <v>47</v>
      </c>
      <c r="D187" s="36" t="s">
        <v>37</v>
      </c>
      <c r="E187" s="36" t="s">
        <v>142</v>
      </c>
      <c r="F187" s="36"/>
      <c r="G187" s="13">
        <f>G188</f>
        <v>208</v>
      </c>
      <c r="H187" s="15"/>
      <c r="I187" s="15"/>
    </row>
    <row r="188" spans="1:9" ht="25.5" x14ac:dyDescent="0.25">
      <c r="A188" s="38"/>
      <c r="B188" s="25" t="s">
        <v>63</v>
      </c>
      <c r="C188" s="37" t="s">
        <v>47</v>
      </c>
      <c r="D188" s="36" t="s">
        <v>37</v>
      </c>
      <c r="E188" s="36" t="s">
        <v>142</v>
      </c>
      <c r="F188" s="36" t="s">
        <v>62</v>
      </c>
      <c r="G188" s="13">
        <v>208</v>
      </c>
      <c r="H188" s="15"/>
      <c r="I188" s="15"/>
    </row>
    <row r="189" spans="1:9" ht="38.25" x14ac:dyDescent="0.25">
      <c r="A189" s="38"/>
      <c r="B189" s="35" t="s">
        <v>143</v>
      </c>
      <c r="C189" s="36" t="s">
        <v>47</v>
      </c>
      <c r="D189" s="36" t="s">
        <v>37</v>
      </c>
      <c r="E189" s="36" t="s">
        <v>144</v>
      </c>
      <c r="F189" s="36"/>
      <c r="G189" s="13">
        <f>G190</f>
        <v>31.2</v>
      </c>
      <c r="H189" s="15"/>
      <c r="I189" s="15"/>
    </row>
    <row r="190" spans="1:9" ht="15" x14ac:dyDescent="0.25">
      <c r="A190" s="38"/>
      <c r="B190" s="35" t="s">
        <v>85</v>
      </c>
      <c r="C190" s="37" t="s">
        <v>47</v>
      </c>
      <c r="D190" s="36" t="s">
        <v>37</v>
      </c>
      <c r="E190" s="36" t="s">
        <v>145</v>
      </c>
      <c r="F190" s="36"/>
      <c r="G190" s="13">
        <f>G191</f>
        <v>31.2</v>
      </c>
      <c r="H190" s="15"/>
      <c r="I190" s="15"/>
    </row>
    <row r="191" spans="1:9" ht="25.5" x14ac:dyDescent="0.25">
      <c r="A191" s="38"/>
      <c r="B191" s="25" t="s">
        <v>63</v>
      </c>
      <c r="C191" s="37" t="s">
        <v>47</v>
      </c>
      <c r="D191" s="36" t="s">
        <v>37</v>
      </c>
      <c r="E191" s="36" t="s">
        <v>145</v>
      </c>
      <c r="F191" s="36" t="s">
        <v>62</v>
      </c>
      <c r="G191" s="13">
        <v>31.2</v>
      </c>
      <c r="H191" s="15"/>
      <c r="I191" s="15"/>
    </row>
    <row r="192" spans="1:9" s="2" customFormat="1" ht="38.25" x14ac:dyDescent="0.25">
      <c r="A192" s="38"/>
      <c r="B192" s="35" t="s">
        <v>185</v>
      </c>
      <c r="C192" s="36" t="s">
        <v>47</v>
      </c>
      <c r="D192" s="36" t="s">
        <v>37</v>
      </c>
      <c r="E192" s="36" t="s">
        <v>147</v>
      </c>
      <c r="F192" s="36"/>
      <c r="G192" s="13">
        <f>G193</f>
        <v>208</v>
      </c>
      <c r="H192" s="44"/>
      <c r="I192" s="44"/>
    </row>
    <row r="193" spans="1:9" s="2" customFormat="1" ht="38.25" x14ac:dyDescent="0.25">
      <c r="A193" s="38"/>
      <c r="B193" s="35" t="s">
        <v>146</v>
      </c>
      <c r="C193" s="36" t="s">
        <v>47</v>
      </c>
      <c r="D193" s="36" t="s">
        <v>37</v>
      </c>
      <c r="E193" s="36" t="s">
        <v>148</v>
      </c>
      <c r="F193" s="36"/>
      <c r="G193" s="13">
        <f>G194</f>
        <v>208</v>
      </c>
      <c r="H193" s="44"/>
      <c r="I193" s="44"/>
    </row>
    <row r="194" spans="1:9" s="2" customFormat="1" ht="15" x14ac:dyDescent="0.25">
      <c r="A194" s="38"/>
      <c r="B194" s="35" t="s">
        <v>85</v>
      </c>
      <c r="C194" s="37" t="s">
        <v>47</v>
      </c>
      <c r="D194" s="36" t="s">
        <v>37</v>
      </c>
      <c r="E194" s="36" t="s">
        <v>149</v>
      </c>
      <c r="F194" s="36"/>
      <c r="G194" s="13">
        <f>G195</f>
        <v>208</v>
      </c>
      <c r="H194" s="44"/>
      <c r="I194" s="44"/>
    </row>
    <row r="195" spans="1:9" s="2" customFormat="1" ht="25.5" x14ac:dyDescent="0.25">
      <c r="A195" s="38"/>
      <c r="B195" s="25" t="s">
        <v>63</v>
      </c>
      <c r="C195" s="37" t="s">
        <v>47</v>
      </c>
      <c r="D195" s="36" t="s">
        <v>37</v>
      </c>
      <c r="E195" s="36" t="s">
        <v>149</v>
      </c>
      <c r="F195" s="36" t="s">
        <v>62</v>
      </c>
      <c r="G195" s="13">
        <v>208</v>
      </c>
      <c r="H195" s="44"/>
      <c r="I195" s="44"/>
    </row>
    <row r="196" spans="1:9" s="2" customFormat="1" ht="15" x14ac:dyDescent="0.25">
      <c r="A196" s="38"/>
      <c r="B196" s="35" t="s">
        <v>71</v>
      </c>
      <c r="C196" s="36" t="s">
        <v>47</v>
      </c>
      <c r="D196" s="36" t="s">
        <v>37</v>
      </c>
      <c r="E196" s="36" t="s">
        <v>93</v>
      </c>
      <c r="F196" s="36"/>
      <c r="G196" s="13">
        <f>G197</f>
        <v>14015.2</v>
      </c>
      <c r="H196" s="44"/>
      <c r="I196" s="44"/>
    </row>
    <row r="197" spans="1:9" s="2" customFormat="1" ht="15" x14ac:dyDescent="0.25">
      <c r="A197" s="38"/>
      <c r="B197" s="35" t="s">
        <v>85</v>
      </c>
      <c r="C197" s="36" t="s">
        <v>47</v>
      </c>
      <c r="D197" s="36" t="s">
        <v>37</v>
      </c>
      <c r="E197" s="36" t="s">
        <v>150</v>
      </c>
      <c r="F197" s="36"/>
      <c r="G197" s="13">
        <f>G198+G199+G200</f>
        <v>14015.2</v>
      </c>
      <c r="H197" s="44"/>
      <c r="I197" s="44"/>
    </row>
    <row r="198" spans="1:9" s="2" customFormat="1" ht="51" x14ac:dyDescent="0.25">
      <c r="A198" s="38"/>
      <c r="B198" s="27" t="s">
        <v>60</v>
      </c>
      <c r="C198" s="36" t="s">
        <v>47</v>
      </c>
      <c r="D198" s="36" t="s">
        <v>37</v>
      </c>
      <c r="E198" s="36" t="s">
        <v>150</v>
      </c>
      <c r="F198" s="36" t="s">
        <v>61</v>
      </c>
      <c r="G198" s="13">
        <v>11683.2</v>
      </c>
      <c r="H198" s="44"/>
      <c r="I198" s="44"/>
    </row>
    <row r="199" spans="1:9" ht="25.5" x14ac:dyDescent="0.25">
      <c r="A199" s="38"/>
      <c r="B199" s="39" t="s">
        <v>63</v>
      </c>
      <c r="C199" s="36" t="s">
        <v>47</v>
      </c>
      <c r="D199" s="36" t="s">
        <v>37</v>
      </c>
      <c r="E199" s="36" t="s">
        <v>150</v>
      </c>
      <c r="F199" s="36" t="s">
        <v>62</v>
      </c>
      <c r="G199" s="13">
        <v>2282</v>
      </c>
      <c r="H199" s="15"/>
      <c r="I199" s="15"/>
    </row>
    <row r="200" spans="1:9" ht="15" x14ac:dyDescent="0.25">
      <c r="A200" s="38"/>
      <c r="B200" s="39" t="s">
        <v>65</v>
      </c>
      <c r="C200" s="36" t="s">
        <v>47</v>
      </c>
      <c r="D200" s="36" t="s">
        <v>37</v>
      </c>
      <c r="E200" s="36" t="s">
        <v>150</v>
      </c>
      <c r="F200" s="36" t="s">
        <v>64</v>
      </c>
      <c r="G200" s="13">
        <v>50</v>
      </c>
      <c r="H200" s="15"/>
      <c r="I200" s="15"/>
    </row>
    <row r="201" spans="1:9" ht="15" x14ac:dyDescent="0.25">
      <c r="A201" s="38"/>
      <c r="B201" s="53" t="s">
        <v>5</v>
      </c>
      <c r="C201" s="59"/>
      <c r="D201" s="32"/>
      <c r="E201" s="32"/>
      <c r="F201" s="32"/>
      <c r="G201" s="19">
        <f>G14+G22+G47+G55+G91+G163+G155+G179+G70</f>
        <v>51111.290150000008</v>
      </c>
      <c r="H201" s="15"/>
      <c r="I201" s="15"/>
    </row>
    <row r="202" spans="1:9" ht="15" x14ac:dyDescent="0.25">
      <c r="A202" s="8"/>
      <c r="C202" s="2"/>
      <c r="D202" s="2"/>
      <c r="E202" s="2"/>
      <c r="F202" s="2"/>
    </row>
    <row r="203" spans="1:9" ht="15" x14ac:dyDescent="0.25">
      <c r="A203" s="8"/>
      <c r="B203" s="14"/>
      <c r="C203" s="2"/>
      <c r="D203" s="2"/>
      <c r="E203" s="2"/>
      <c r="F203" s="2"/>
      <c r="G203" s="6"/>
    </row>
    <row r="204" spans="1:9" ht="16.5" customHeight="1" x14ac:dyDescent="0.3">
      <c r="A204" s="9"/>
      <c r="B204" s="14"/>
      <c r="C204" s="2"/>
      <c r="D204" s="2"/>
      <c r="E204" s="16"/>
      <c r="F204" s="2"/>
      <c r="G204" s="17"/>
    </row>
    <row r="205" spans="1:9" x14ac:dyDescent="0.2">
      <c r="C205" s="2"/>
      <c r="D205" s="2"/>
      <c r="E205" s="2"/>
      <c r="F205" s="2"/>
      <c r="G205" s="6"/>
    </row>
    <row r="206" spans="1:9" x14ac:dyDescent="0.2">
      <c r="C206" s="2"/>
      <c r="D206" s="2"/>
      <c r="E206" s="2"/>
      <c r="F206" s="2"/>
      <c r="G206" s="6"/>
    </row>
    <row r="207" spans="1:9" x14ac:dyDescent="0.2">
      <c r="C207" s="2"/>
      <c r="D207" s="2"/>
      <c r="E207" s="2"/>
      <c r="F207" s="2"/>
      <c r="G207" s="7"/>
    </row>
    <row r="208" spans="1:9" x14ac:dyDescent="0.2">
      <c r="C208" s="2"/>
      <c r="D208" s="2"/>
      <c r="E208" s="2"/>
      <c r="F208" s="2"/>
    </row>
    <row r="209" spans="3:6" x14ac:dyDescent="0.2">
      <c r="C209" s="2"/>
      <c r="D209" s="2"/>
      <c r="E209" s="2"/>
      <c r="F209" s="2"/>
    </row>
    <row r="210" spans="3:6" x14ac:dyDescent="0.2">
      <c r="C210" s="2"/>
      <c r="D210" s="2"/>
      <c r="E210" s="2"/>
      <c r="F210" s="2"/>
    </row>
    <row r="211" spans="3:6" x14ac:dyDescent="0.2">
      <c r="C211" s="2"/>
      <c r="D211" s="2"/>
      <c r="E211" s="2"/>
      <c r="F211" s="2"/>
    </row>
    <row r="212" spans="3:6" x14ac:dyDescent="0.2">
      <c r="C212" s="2"/>
      <c r="D212" s="2"/>
      <c r="E212" s="2"/>
      <c r="F212" s="2"/>
    </row>
    <row r="213" spans="3:6" x14ac:dyDescent="0.2">
      <c r="C213" s="2"/>
      <c r="D213" s="2"/>
      <c r="E213" s="2"/>
      <c r="F213" s="2"/>
    </row>
    <row r="214" spans="3:6" x14ac:dyDescent="0.2">
      <c r="C214" s="2"/>
      <c r="D214" s="2"/>
      <c r="E214" s="2"/>
      <c r="F214" s="2"/>
    </row>
    <row r="215" spans="3:6" x14ac:dyDescent="0.2">
      <c r="C215" s="2"/>
      <c r="D215" s="2"/>
      <c r="E215" s="2"/>
      <c r="F215" s="2"/>
    </row>
    <row r="216" spans="3:6" x14ac:dyDescent="0.2">
      <c r="C216" s="2"/>
      <c r="D216" s="2"/>
      <c r="E216" s="2"/>
      <c r="F216" s="2"/>
    </row>
    <row r="217" spans="3:6" x14ac:dyDescent="0.2">
      <c r="C217" s="2"/>
      <c r="D217" s="2"/>
      <c r="E217" s="2"/>
      <c r="F217" s="2"/>
    </row>
    <row r="218" spans="3:6" x14ac:dyDescent="0.2">
      <c r="C218" s="2"/>
      <c r="D218" s="2"/>
      <c r="E218" s="2"/>
      <c r="F218" s="2"/>
    </row>
    <row r="219" spans="3:6" x14ac:dyDescent="0.2">
      <c r="C219" s="2"/>
      <c r="D219" s="2"/>
      <c r="E219" s="2"/>
      <c r="F219" s="2"/>
    </row>
    <row r="220" spans="3:6" x14ac:dyDescent="0.2">
      <c r="C220" s="2"/>
      <c r="D220" s="2"/>
      <c r="E220" s="2"/>
      <c r="F220" s="2"/>
    </row>
    <row r="221" spans="3:6" x14ac:dyDescent="0.2">
      <c r="C221" s="2"/>
      <c r="D221" s="2"/>
      <c r="E221" s="2"/>
      <c r="F221" s="2"/>
    </row>
    <row r="222" spans="3:6" x14ac:dyDescent="0.2">
      <c r="C222" s="2"/>
      <c r="D222" s="2"/>
      <c r="E222" s="2"/>
      <c r="F222" s="2"/>
    </row>
    <row r="223" spans="3:6" x14ac:dyDescent="0.2">
      <c r="C223" s="2"/>
      <c r="D223" s="2"/>
      <c r="E223" s="2"/>
      <c r="F223" s="2"/>
    </row>
    <row r="224" spans="3:6" x14ac:dyDescent="0.2">
      <c r="C224" s="2"/>
      <c r="D224" s="2"/>
      <c r="E224" s="2"/>
      <c r="F224" s="2"/>
    </row>
    <row r="225" spans="3:6" x14ac:dyDescent="0.2">
      <c r="C225" s="2"/>
      <c r="D225" s="2"/>
      <c r="E225" s="2"/>
      <c r="F225" s="2"/>
    </row>
    <row r="226" spans="3:6" x14ac:dyDescent="0.2">
      <c r="C226" s="2"/>
      <c r="D226" s="2"/>
      <c r="E226" s="2"/>
      <c r="F226" s="2"/>
    </row>
    <row r="227" spans="3:6" x14ac:dyDescent="0.2">
      <c r="C227" s="2"/>
      <c r="D227" s="2"/>
      <c r="E227" s="2"/>
      <c r="F227" s="2"/>
    </row>
    <row r="228" spans="3:6" x14ac:dyDescent="0.2">
      <c r="C228" s="2"/>
      <c r="D228" s="2"/>
      <c r="E228" s="2"/>
      <c r="F228" s="2"/>
    </row>
    <row r="229" spans="3:6" x14ac:dyDescent="0.2">
      <c r="C229" s="2"/>
      <c r="D229" s="2"/>
      <c r="E229" s="2"/>
      <c r="F229" s="2"/>
    </row>
    <row r="230" spans="3:6" x14ac:dyDescent="0.2">
      <c r="C230" s="2"/>
      <c r="D230" s="2"/>
      <c r="E230" s="2"/>
      <c r="F230" s="2"/>
    </row>
    <row r="231" spans="3:6" x14ac:dyDescent="0.2">
      <c r="C231" s="2"/>
      <c r="D231" s="2"/>
      <c r="E231" s="2"/>
      <c r="F231" s="2"/>
    </row>
    <row r="232" spans="3:6" x14ac:dyDescent="0.2">
      <c r="C232" s="2"/>
      <c r="D232" s="2"/>
      <c r="E232" s="2"/>
      <c r="F232" s="2"/>
    </row>
    <row r="233" spans="3:6" x14ac:dyDescent="0.2">
      <c r="C233" s="2"/>
      <c r="D233" s="2"/>
      <c r="E233" s="2"/>
      <c r="F233" s="2"/>
    </row>
    <row r="234" spans="3:6" x14ac:dyDescent="0.2">
      <c r="C234" s="2"/>
      <c r="D234" s="2"/>
      <c r="E234" s="2"/>
      <c r="F234" s="2"/>
    </row>
    <row r="235" spans="3:6" x14ac:dyDescent="0.2">
      <c r="C235" s="2"/>
      <c r="D235" s="2"/>
      <c r="E235" s="2"/>
      <c r="F235" s="2"/>
    </row>
    <row r="236" spans="3:6" x14ac:dyDescent="0.2">
      <c r="C236" s="2"/>
      <c r="D236" s="2"/>
      <c r="E236" s="2"/>
      <c r="F236" s="2"/>
    </row>
    <row r="237" spans="3:6" x14ac:dyDescent="0.2">
      <c r="C237" s="2"/>
      <c r="D237" s="2"/>
      <c r="E237" s="2"/>
      <c r="F237" s="2"/>
    </row>
    <row r="238" spans="3:6" x14ac:dyDescent="0.2">
      <c r="C238" s="2"/>
      <c r="D238" s="2"/>
      <c r="E238" s="2"/>
      <c r="F238" s="2"/>
    </row>
    <row r="239" spans="3:6" x14ac:dyDescent="0.2">
      <c r="C239" s="2"/>
      <c r="D239" s="2"/>
      <c r="E239" s="2"/>
      <c r="F239" s="2"/>
    </row>
    <row r="240" spans="3:6" x14ac:dyDescent="0.2">
      <c r="C240" s="2"/>
      <c r="D240" s="2"/>
      <c r="E240" s="2"/>
      <c r="F240" s="2"/>
    </row>
    <row r="241" spans="3:6" x14ac:dyDescent="0.2">
      <c r="C241" s="2"/>
      <c r="D241" s="2"/>
      <c r="E241" s="2"/>
      <c r="F241" s="2"/>
    </row>
    <row r="242" spans="3:6" x14ac:dyDescent="0.2">
      <c r="C242" s="2"/>
      <c r="D242" s="2"/>
      <c r="E242" s="2"/>
      <c r="F242" s="2"/>
    </row>
    <row r="243" spans="3:6" x14ac:dyDescent="0.2">
      <c r="C243" s="2"/>
      <c r="D243" s="2"/>
      <c r="E243" s="2"/>
      <c r="F243" s="2"/>
    </row>
    <row r="244" spans="3:6" x14ac:dyDescent="0.2">
      <c r="C244" s="2"/>
      <c r="D244" s="2"/>
      <c r="E244" s="2"/>
      <c r="F244" s="2"/>
    </row>
    <row r="245" spans="3:6" x14ac:dyDescent="0.2">
      <c r="C245" s="2"/>
      <c r="D245" s="2"/>
      <c r="E245" s="2"/>
      <c r="F245" s="2"/>
    </row>
    <row r="246" spans="3:6" x14ac:dyDescent="0.2">
      <c r="C246" s="2"/>
      <c r="D246" s="2"/>
      <c r="E246" s="2"/>
      <c r="F246" s="2"/>
    </row>
    <row r="247" spans="3:6" x14ac:dyDescent="0.2">
      <c r="C247" s="2"/>
      <c r="D247" s="2"/>
      <c r="E247" s="2"/>
      <c r="F247" s="2"/>
    </row>
    <row r="248" spans="3:6" x14ac:dyDescent="0.2">
      <c r="C248" s="2"/>
      <c r="D248" s="2"/>
      <c r="E248" s="2"/>
      <c r="F248" s="2"/>
    </row>
    <row r="249" spans="3:6" x14ac:dyDescent="0.2">
      <c r="C249" s="2"/>
      <c r="D249" s="2"/>
      <c r="E249" s="2"/>
      <c r="F249" s="2"/>
    </row>
    <row r="250" spans="3:6" x14ac:dyDescent="0.2">
      <c r="C250" s="2"/>
      <c r="D250" s="2"/>
      <c r="E250" s="2"/>
      <c r="F250" s="2"/>
    </row>
    <row r="251" spans="3:6" x14ac:dyDescent="0.2">
      <c r="C251" s="2"/>
      <c r="D251" s="2"/>
      <c r="E251" s="2"/>
      <c r="F251" s="2"/>
    </row>
    <row r="252" spans="3:6" x14ac:dyDescent="0.2">
      <c r="C252" s="2"/>
      <c r="D252" s="2"/>
      <c r="E252" s="2"/>
      <c r="F252" s="2"/>
    </row>
    <row r="253" spans="3:6" x14ac:dyDescent="0.2">
      <c r="C253" s="2"/>
      <c r="D253" s="2"/>
      <c r="E253" s="2"/>
      <c r="F253" s="2"/>
    </row>
    <row r="254" spans="3:6" x14ac:dyDescent="0.2">
      <c r="C254" s="2"/>
      <c r="D254" s="2"/>
      <c r="E254" s="2"/>
      <c r="F254" s="2"/>
    </row>
    <row r="255" spans="3:6" x14ac:dyDescent="0.2">
      <c r="C255" s="2"/>
      <c r="D255" s="2"/>
      <c r="E255" s="2"/>
      <c r="F255" s="2"/>
    </row>
    <row r="256" spans="3:6" x14ac:dyDescent="0.2">
      <c r="C256" s="2"/>
      <c r="D256" s="2"/>
      <c r="E256" s="2"/>
      <c r="F256" s="2"/>
    </row>
    <row r="257" spans="3:6" x14ac:dyDescent="0.2">
      <c r="C257" s="2"/>
      <c r="D257" s="2"/>
      <c r="E257" s="2"/>
      <c r="F257" s="2"/>
    </row>
    <row r="258" spans="3:6" x14ac:dyDescent="0.2">
      <c r="C258" s="2"/>
      <c r="D258" s="2"/>
      <c r="E258" s="2"/>
      <c r="F258" s="2"/>
    </row>
    <row r="259" spans="3:6" x14ac:dyDescent="0.2">
      <c r="C259" s="2"/>
      <c r="D259" s="2"/>
      <c r="E259" s="2"/>
      <c r="F259" s="2"/>
    </row>
    <row r="260" spans="3:6" x14ac:dyDescent="0.2">
      <c r="C260" s="2"/>
      <c r="D260" s="2"/>
      <c r="E260" s="2"/>
      <c r="F260" s="2"/>
    </row>
    <row r="261" spans="3:6" x14ac:dyDescent="0.2">
      <c r="C261" s="2"/>
      <c r="D261" s="2"/>
      <c r="E261" s="2"/>
      <c r="F261" s="2"/>
    </row>
    <row r="262" spans="3:6" x14ac:dyDescent="0.2">
      <c r="C262" s="2"/>
      <c r="D262" s="2"/>
      <c r="E262" s="2"/>
      <c r="F262" s="2"/>
    </row>
    <row r="263" spans="3:6" x14ac:dyDescent="0.2">
      <c r="C263" s="2"/>
      <c r="D263" s="2"/>
      <c r="E263" s="2"/>
      <c r="F263" s="2"/>
    </row>
    <row r="264" spans="3:6" x14ac:dyDescent="0.2">
      <c r="C264" s="2"/>
      <c r="D264" s="2"/>
      <c r="E264" s="2"/>
      <c r="F264" s="2"/>
    </row>
    <row r="265" spans="3:6" x14ac:dyDescent="0.2">
      <c r="C265" s="2"/>
      <c r="D265" s="2"/>
      <c r="E265" s="2"/>
      <c r="F265" s="2"/>
    </row>
    <row r="266" spans="3:6" x14ac:dyDescent="0.2">
      <c r="C266" s="2"/>
      <c r="D266" s="2"/>
      <c r="E266" s="2"/>
      <c r="F266" s="2"/>
    </row>
    <row r="267" spans="3:6" x14ac:dyDescent="0.2">
      <c r="C267" s="2"/>
      <c r="D267" s="2"/>
      <c r="E267" s="2"/>
      <c r="F267" s="2"/>
    </row>
    <row r="268" spans="3:6" x14ac:dyDescent="0.2">
      <c r="C268" s="2"/>
      <c r="D268" s="2"/>
      <c r="E268" s="2"/>
      <c r="F268" s="2"/>
    </row>
    <row r="269" spans="3:6" x14ac:dyDescent="0.2">
      <c r="C269" s="2"/>
      <c r="D269" s="2"/>
      <c r="E269" s="2"/>
      <c r="F269" s="2"/>
    </row>
    <row r="270" spans="3:6" x14ac:dyDescent="0.2">
      <c r="C270" s="2"/>
      <c r="D270" s="2"/>
      <c r="E270" s="2"/>
      <c r="F270" s="2"/>
    </row>
    <row r="271" spans="3:6" x14ac:dyDescent="0.2">
      <c r="C271" s="2"/>
      <c r="D271" s="2"/>
      <c r="E271" s="2"/>
      <c r="F271" s="2"/>
    </row>
    <row r="272" spans="3:6" x14ac:dyDescent="0.2">
      <c r="C272" s="2"/>
      <c r="D272" s="2"/>
      <c r="E272" s="2"/>
      <c r="F272" s="2"/>
    </row>
    <row r="273" spans="3:6" x14ac:dyDescent="0.2">
      <c r="C273" s="2"/>
      <c r="D273" s="2"/>
      <c r="E273" s="2"/>
      <c r="F273" s="2"/>
    </row>
    <row r="274" spans="3:6" x14ac:dyDescent="0.2">
      <c r="C274" s="2"/>
      <c r="D274" s="2"/>
      <c r="E274" s="2"/>
      <c r="F274" s="2"/>
    </row>
    <row r="275" spans="3:6" x14ac:dyDescent="0.2">
      <c r="C275" s="2"/>
      <c r="D275" s="2"/>
      <c r="E275" s="2"/>
      <c r="F275" s="2"/>
    </row>
    <row r="276" spans="3:6" x14ac:dyDescent="0.2">
      <c r="C276" s="2"/>
      <c r="D276" s="2"/>
      <c r="E276" s="2"/>
      <c r="F276" s="2"/>
    </row>
    <row r="277" spans="3:6" x14ac:dyDescent="0.2">
      <c r="C277" s="2"/>
      <c r="D277" s="2"/>
      <c r="E277" s="2"/>
      <c r="F277" s="2"/>
    </row>
    <row r="278" spans="3:6" x14ac:dyDescent="0.2">
      <c r="C278" s="2"/>
      <c r="D278" s="2"/>
      <c r="E278" s="2"/>
      <c r="F278" s="2"/>
    </row>
    <row r="279" spans="3:6" x14ac:dyDescent="0.2">
      <c r="C279" s="2"/>
      <c r="D279" s="2"/>
      <c r="E279" s="2"/>
      <c r="F279" s="2"/>
    </row>
    <row r="280" spans="3:6" x14ac:dyDescent="0.2">
      <c r="C280" s="2"/>
      <c r="D280" s="2"/>
      <c r="E280" s="2"/>
      <c r="F280" s="2"/>
    </row>
    <row r="281" spans="3:6" x14ac:dyDescent="0.2">
      <c r="C281" s="2"/>
      <c r="D281" s="2"/>
      <c r="E281" s="2"/>
      <c r="F281" s="2"/>
    </row>
    <row r="282" spans="3:6" x14ac:dyDescent="0.2">
      <c r="C282" s="2"/>
      <c r="D282" s="2"/>
      <c r="E282" s="2"/>
      <c r="F282" s="2"/>
    </row>
    <row r="283" spans="3:6" x14ac:dyDescent="0.2">
      <c r="C283" s="2"/>
      <c r="D283" s="2"/>
      <c r="E283" s="2"/>
      <c r="F283" s="2"/>
    </row>
    <row r="284" spans="3:6" x14ac:dyDescent="0.2">
      <c r="C284" s="2"/>
      <c r="D284" s="2"/>
      <c r="E284" s="2"/>
      <c r="F284" s="2"/>
    </row>
    <row r="285" spans="3:6" x14ac:dyDescent="0.2">
      <c r="C285" s="2"/>
      <c r="D285" s="2"/>
      <c r="E285" s="2"/>
      <c r="F285" s="2"/>
    </row>
  </sheetData>
  <mergeCells count="8">
    <mergeCell ref="G10:G11"/>
    <mergeCell ref="H146:I146"/>
    <mergeCell ref="H84:I84"/>
    <mergeCell ref="D3:G3"/>
    <mergeCell ref="C10:F10"/>
    <mergeCell ref="A8:G8"/>
    <mergeCell ref="A10:A11"/>
    <mergeCell ref="B10:B11"/>
  </mergeCells>
  <phoneticPr fontId="12" type="noConversion"/>
  <pageMargins left="1.0236220472440944" right="0.23622047244094491" top="0.51181102362204722" bottom="0.39370078740157483" header="0.15748031496062992" footer="0.15748031496062992"/>
  <pageSetup paperSize="9" scale="7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workbookViewId="0">
      <selection activeCell="E4" sqref="E4"/>
    </sheetView>
  </sheetViews>
  <sheetFormatPr defaultRowHeight="12.75" x14ac:dyDescent="0.2"/>
  <cols>
    <col min="2" max="2" width="12.140625" customWidth="1"/>
    <col min="3" max="3" width="13.140625" customWidth="1"/>
    <col min="4" max="4" width="15.140625" customWidth="1"/>
    <col min="5" max="5" width="12.42578125" customWidth="1"/>
  </cols>
  <sheetData>
    <row r="3" spans="1:5" x14ac:dyDescent="0.2">
      <c r="A3" s="60"/>
      <c r="B3" s="60">
        <v>103</v>
      </c>
      <c r="C3" s="60">
        <v>104</v>
      </c>
      <c r="D3" s="62" t="s">
        <v>235</v>
      </c>
      <c r="E3" s="62" t="s">
        <v>236</v>
      </c>
    </row>
    <row r="4" spans="1:5" x14ac:dyDescent="0.2">
      <c r="A4" s="60">
        <v>211</v>
      </c>
      <c r="B4" s="60"/>
      <c r="C4" s="60"/>
      <c r="D4" s="62">
        <v>3084576</v>
      </c>
      <c r="E4" s="62"/>
    </row>
    <row r="5" spans="1:5" x14ac:dyDescent="0.2">
      <c r="A5" s="60">
        <v>212</v>
      </c>
      <c r="B5" s="60"/>
      <c r="C5" s="60"/>
      <c r="D5" s="62">
        <v>374300</v>
      </c>
      <c r="E5" s="62"/>
    </row>
    <row r="6" spans="1:5" x14ac:dyDescent="0.2">
      <c r="A6" s="60">
        <v>213</v>
      </c>
      <c r="B6" s="60"/>
      <c r="C6" s="60"/>
      <c r="D6" s="62">
        <v>9351542</v>
      </c>
      <c r="E6" s="62"/>
    </row>
    <row r="7" spans="1:5" x14ac:dyDescent="0.2">
      <c r="A7" s="61"/>
      <c r="B7" s="61"/>
      <c r="C7" s="61"/>
      <c r="D7" s="63"/>
      <c r="E7" s="6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ведомственная</vt:lpstr>
      <vt:lpstr>Лист1</vt:lpstr>
      <vt:lpstr>ведомственная!Заголовки_для_печати</vt:lpstr>
      <vt:lpstr>ведомственная!Область_печати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Revenkova</dc:creator>
  <cp:lastModifiedBy>User</cp:lastModifiedBy>
  <cp:lastPrinted>2018-11-13T21:10:46Z</cp:lastPrinted>
  <dcterms:created xsi:type="dcterms:W3CDTF">2003-10-06T03:10:42Z</dcterms:created>
  <dcterms:modified xsi:type="dcterms:W3CDTF">2018-11-14T23:41:41Z</dcterms:modified>
</cp:coreProperties>
</file>