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05" windowWidth="19440" windowHeight="11760" tabRatio="858"/>
  </bookViews>
  <sheets>
    <sheet name="функциональная" sheetId="17" r:id="rId1"/>
  </sheets>
  <definedNames>
    <definedName name="_xlnm.Print_Titles" localSheetId="0">функциональная!$10:$12</definedName>
    <definedName name="_xlnm.Print_Area" localSheetId="0">функциональная!$A$1:$G$174</definedName>
  </definedNames>
  <calcPr calcId="144525"/>
</workbook>
</file>

<file path=xl/calcChain.xml><?xml version="1.0" encoding="utf-8"?>
<calcChain xmlns="http://schemas.openxmlformats.org/spreadsheetml/2006/main">
  <c r="G197" i="17" l="1"/>
  <c r="G195" i="17"/>
  <c r="G194" i="17" s="1"/>
  <c r="G193" i="17" s="1"/>
  <c r="G191" i="17"/>
  <c r="G190" i="17" s="1"/>
  <c r="G187" i="17"/>
  <c r="G186" i="17"/>
  <c r="G177" i="17"/>
  <c r="G176" i="17" s="1"/>
  <c r="G175" i="17" s="1"/>
  <c r="G174" i="17" s="1"/>
  <c r="G20" i="17"/>
  <c r="G19" i="17" s="1"/>
  <c r="G22" i="17"/>
  <c r="G16" i="17"/>
  <c r="G15" i="17" s="1"/>
  <c r="G14" i="17" s="1"/>
  <c r="G185" i="17" l="1"/>
  <c r="G184" i="17" s="1"/>
  <c r="G183" i="17" s="1"/>
  <c r="G182" i="17" s="1"/>
  <c r="G170" i="17"/>
  <c r="G169" i="17" s="1"/>
  <c r="G167" i="17"/>
  <c r="G166" i="17" s="1"/>
  <c r="G165" i="17" s="1"/>
  <c r="G163" i="17"/>
  <c r="G162" i="17" s="1"/>
  <c r="G160" i="17"/>
  <c r="G159" i="17" s="1"/>
  <c r="G157" i="17"/>
  <c r="G156" i="17" s="1"/>
  <c r="G150" i="17"/>
  <c r="G148" i="17"/>
  <c r="G142" i="17"/>
  <c r="G140" i="17"/>
  <c r="G137" i="17"/>
  <c r="G136" i="17" s="1"/>
  <c r="G135" i="17" s="1"/>
  <c r="G134" i="17" s="1"/>
  <c r="G132" i="17"/>
  <c r="G131" i="17" s="1"/>
  <c r="G130" i="17" s="1"/>
  <c r="G129" i="17" s="1"/>
  <c r="G127" i="17"/>
  <c r="G125" i="17"/>
  <c r="G123" i="17"/>
  <c r="G120" i="17"/>
  <c r="G118" i="17"/>
  <c r="G115" i="17"/>
  <c r="G113" i="17"/>
  <c r="G110" i="17"/>
  <c r="G108" i="17"/>
  <c r="G105" i="17"/>
  <c r="G103" i="17"/>
  <c r="G102" i="17" s="1"/>
  <c r="G99" i="17"/>
  <c r="G97" i="17"/>
  <c r="G91" i="17"/>
  <c r="G90" i="17"/>
  <c r="G89" i="17" s="1"/>
  <c r="G86" i="17"/>
  <c r="G85" i="17"/>
  <c r="G83" i="17"/>
  <c r="G82" i="17" s="1"/>
  <c r="G81" i="17" s="1"/>
  <c r="G80" i="17" s="1"/>
  <c r="G77" i="17"/>
  <c r="G76" i="17" s="1"/>
  <c r="G75" i="17" s="1"/>
  <c r="G74" i="17" s="1"/>
  <c r="G72" i="17"/>
  <c r="G71" i="17"/>
  <c r="G70" i="17" s="1"/>
  <c r="G69" i="17" s="1"/>
  <c r="G65" i="17"/>
  <c r="G64" i="17" s="1"/>
  <c r="G62" i="17"/>
  <c r="G61" i="17" s="1"/>
  <c r="G57" i="17"/>
  <c r="G55" i="17" s="1"/>
  <c r="G54" i="17" s="1"/>
  <c r="G47" i="17"/>
  <c r="G46" i="17" s="1"/>
  <c r="G45" i="17" s="1"/>
  <c r="G44" i="17" s="1"/>
  <c r="G42" i="17"/>
  <c r="G39" i="17"/>
  <c r="G38" i="17" s="1"/>
  <c r="G37" i="17" s="1"/>
  <c r="G35" i="17"/>
  <c r="G34" i="17" s="1"/>
  <c r="G33" i="17" s="1"/>
  <c r="G30" i="17"/>
  <c r="G26" i="17"/>
  <c r="G147" i="17" l="1"/>
  <c r="G146" i="17" s="1"/>
  <c r="G145" i="17" s="1"/>
  <c r="G144" i="17" s="1"/>
  <c r="G96" i="17"/>
  <c r="G95" i="17" s="1"/>
  <c r="G25" i="17"/>
  <c r="G24" i="17" s="1"/>
  <c r="G56" i="17"/>
  <c r="G60" i="17"/>
  <c r="G59" i="17" s="1"/>
  <c r="G53" i="17" s="1"/>
  <c r="G52" i="17" s="1"/>
  <c r="G139" i="17"/>
  <c r="G112" i="17"/>
  <c r="G18" i="17"/>
  <c r="G107" i="17"/>
  <c r="G117" i="17"/>
  <c r="G122" i="17"/>
  <c r="G79" i="17"/>
  <c r="G68" i="17"/>
  <c r="G155" i="17"/>
  <c r="G154" i="17" s="1"/>
  <c r="G153" i="17" s="1"/>
  <c r="G152" i="17" s="1"/>
  <c r="G13" i="17" l="1"/>
  <c r="G101" i="17"/>
  <c r="G94" i="17" s="1"/>
  <c r="G93" i="17" s="1"/>
  <c r="G88" i="17" s="1"/>
  <c r="G67" i="17"/>
</calcChain>
</file>

<file path=xl/sharedStrings.xml><?xml version="1.0" encoding="utf-8"?>
<sst xmlns="http://schemas.openxmlformats.org/spreadsheetml/2006/main" count="754" uniqueCount="215">
  <si>
    <t>Жилищно-коммунальное хозяйство</t>
  </si>
  <si>
    <t>Целевая статья</t>
  </si>
  <si>
    <t>Вид расходов</t>
  </si>
  <si>
    <t>№</t>
  </si>
  <si>
    <t>Наименование</t>
  </si>
  <si>
    <t xml:space="preserve">Годовой объем </t>
  </si>
  <si>
    <t>4</t>
  </si>
  <si>
    <t>5</t>
  </si>
  <si>
    <t>6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</si>
  <si>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</si>
  <si>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</si>
  <si>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</si>
  <si>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05</t>
  </si>
  <si>
    <t>Жилищное хозяйство</t>
  </si>
  <si>
    <t>Уличное освещение</t>
  </si>
  <si>
    <t>Физическая культура и спорт</t>
  </si>
  <si>
    <t xml:space="preserve"> - организация проведения официальных физкультурно-оздоровительных и спортивных мероприятий</t>
  </si>
  <si>
    <t>Мобилизационная 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</si>
  <si>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</si>
  <si>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02</t>
  </si>
  <si>
    <t>Национальная оборона</t>
  </si>
  <si>
    <t>Социальная политика</t>
  </si>
  <si>
    <t>10</t>
  </si>
  <si>
    <t>Социальное обеспечение населения</t>
  </si>
  <si>
    <t>08</t>
  </si>
  <si>
    <t>Культура</t>
  </si>
  <si>
    <t>03</t>
  </si>
  <si>
    <t>Национальная безопасность и правоохранительная деятельность</t>
  </si>
  <si>
    <t>Обеспечение пожарной безопасности</t>
  </si>
  <si>
    <t>за счет субвенции из краевого бюджета</t>
  </si>
  <si>
    <t>Резервные фонды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</si>
  <si>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</si>
  <si>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</si>
  <si>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11</t>
  </si>
  <si>
    <t>Другие вопросы в области физической культуры и спорта</t>
  </si>
  <si>
    <t>300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</si>
  <si>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</si>
  <si>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</si>
  <si>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</si>
  <si>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</si>
  <si>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Закупка товаров, работ и услуг для государственных (муниципальных) нужд</t>
  </si>
  <si>
    <t>800</t>
  </si>
  <si>
    <t>Иные бюджетные ассигнования</t>
  </si>
  <si>
    <t>Общегосударственные вопросы</t>
  </si>
  <si>
    <t>Национальная экономика</t>
  </si>
  <si>
    <t>04</t>
  </si>
  <si>
    <t>Дорожное хозяйство (дорожные фонды)</t>
  </si>
  <si>
    <t>Непрограммные расходы</t>
  </si>
  <si>
    <t>Мероприятия в области  спорта и физической культуры</t>
  </si>
  <si>
    <t>Оценка недвижимости, признание прав и регулирование отношений по  муниципальной собственности</t>
  </si>
  <si>
    <t>Председатель Собрания депутатов сельского поселения</t>
  </si>
  <si>
    <t>Обеспечение деятельности органов местного самоуправления, за исключением обособленных расходов, которым присваиваются уникальные коды</t>
  </si>
  <si>
    <t>Глава сельского поселения</t>
  </si>
  <si>
    <t xml:space="preserve">Резервный фонд администрации </t>
  </si>
  <si>
    <t xml:space="preserve">Расходы по обслуживанию и содержанию объектов имущества, составляющих казну муниципального образования </t>
  </si>
  <si>
    <t>Работы по формированию земельных участков (кадастровые работы)</t>
  </si>
  <si>
    <t>Противопожарная безопасность</t>
  </si>
  <si>
    <t>Другие вопросы в области национальной экономики</t>
  </si>
  <si>
    <t>Непрограммные мероприятия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</si>
  <si>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</t>
  </si>
  <si>
    <t>Прочие мероприятия по благоустройству</t>
  </si>
  <si>
    <t>Расходы на обеспечение деятельности учреждений</t>
  </si>
  <si>
    <t>Подраз- дел</t>
  </si>
  <si>
    <t>Раздел</t>
  </si>
  <si>
    <t>тыс.рублей</t>
  </si>
  <si>
    <t>13</t>
  </si>
  <si>
    <t>09</t>
  </si>
  <si>
    <t>12</t>
  </si>
  <si>
    <t>Строительство и содержание автомобильных дорог и инженерных сооружений на них в рамках благоустройства</t>
  </si>
  <si>
    <t>Культура, кинематография</t>
  </si>
  <si>
    <t>за счет субвенции из федерального бюджета</t>
  </si>
  <si>
    <t>Расходы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</si>
  <si>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9900000000</t>
  </si>
  <si>
    <t>9900010020</t>
  </si>
  <si>
    <t>9900010010</t>
  </si>
  <si>
    <t>9900010030</t>
  </si>
  <si>
    <t>9900040080</t>
  </si>
  <si>
    <t>9900010100</t>
  </si>
  <si>
    <t>9900012110</t>
  </si>
  <si>
    <t>9900012120</t>
  </si>
  <si>
    <t>9900051180</t>
  </si>
  <si>
    <t>0400000000</t>
  </si>
  <si>
    <t>0410000000</t>
  </si>
  <si>
    <t>Основное мероприятие "Оснащение учреждений, территории поселения средствами пожарной безопасности (оснащение автоматической пожарной сигнализации), обработка огнезащитным составом деревянных конструкций и одежды сцены, устройство запасных пожарных выходов)"</t>
  </si>
  <si>
    <t>0410100000</t>
  </si>
  <si>
    <t>0410112520</t>
  </si>
  <si>
    <t>0700000000</t>
  </si>
  <si>
    <t>0720000000</t>
  </si>
  <si>
    <t>Основное мероприятие "Проведение мероприятий по охране лесов от пожаров (наличие искусственных барьеров, препятствующих распространению лесных пожаров, средств оповещения, противопожарная пропаганда, пожарные водоемы)"</t>
  </si>
  <si>
    <t>0720100000</t>
  </si>
  <si>
    <t>0720112520</t>
  </si>
  <si>
    <t>Основное мероприятие "Приобретение средств пожаротушения"</t>
  </si>
  <si>
    <t>0720200000</t>
  </si>
  <si>
    <t>0720212520</t>
  </si>
  <si>
    <t>0200000000</t>
  </si>
  <si>
    <t>0230000000</t>
  </si>
  <si>
    <t xml:space="preserve">Основное мероприятие "Капитальный ремонт и ремонт автомобильных дорог общего пользования в населенных пунктах (в том числе элементов улично-дорожной сети, включая тротуары и парковки)"  </t>
  </si>
  <si>
    <t>0230100000</t>
  </si>
  <si>
    <t>0230112720</t>
  </si>
  <si>
    <t>0800000000</t>
  </si>
  <si>
    <t>0810000000</t>
  </si>
  <si>
    <t>Основное мероприятие "Капитальный ремонт, ремонт и содержание автомобильных дорог общего пользования местного значения поселения"</t>
  </si>
  <si>
    <t>0810212720</t>
  </si>
  <si>
    <t>9900012310</t>
  </si>
  <si>
    <t>9900012610</t>
  </si>
  <si>
    <t>0100000000</t>
  </si>
  <si>
    <t>0110000000</t>
  </si>
  <si>
    <t>Основное мероприятие "Разработка проектов планировки совмещенных с проектами межевания новых и застроенных территорий "</t>
  </si>
  <si>
    <t>0110100000</t>
  </si>
  <si>
    <t>0300000000</t>
  </si>
  <si>
    <t>0310000000</t>
  </si>
  <si>
    <t>9900012710</t>
  </si>
  <si>
    <t>9900012750</t>
  </si>
  <si>
    <t>0500000000</t>
  </si>
  <si>
    <t>0510000000</t>
  </si>
  <si>
    <t>Основное мероприятие "Организация и проведение мероприятий по сохранению нематериального культурного наследия народов Камчатского края"</t>
  </si>
  <si>
    <t>0510100000</t>
  </si>
  <si>
    <t>0510111010</t>
  </si>
  <si>
    <t>Основное мероприятие "Поддержка культурных мероприятий, включая организацию и проведение фестивалей, народных праздников, выставок и конкурсов народного творчества и др."</t>
  </si>
  <si>
    <t>0510200000</t>
  </si>
  <si>
    <t>0510211010</t>
  </si>
  <si>
    <t>Основное мероприятие "Участие художественных коллективов и исполнителей  в творческих мероприятиях, межрегионального и регионального значения."</t>
  </si>
  <si>
    <t>0510300000</t>
  </si>
  <si>
    <t>0510311010</t>
  </si>
  <si>
    <t>0520000000</t>
  </si>
  <si>
    <t>Основное мероприятие "Развитие инфраструктуры в сфере культуры (проектирование, строительство, проведение капитальных ремонтов зданий, укрепление материально-технической базы"</t>
  </si>
  <si>
    <t>0520100000</t>
  </si>
  <si>
    <t>0520111010</t>
  </si>
  <si>
    <t>9900011010</t>
  </si>
  <si>
    <t>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</si>
  <si>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9900040240</t>
  </si>
  <si>
    <t>0600000000</t>
  </si>
  <si>
    <t>0610000000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</si>
  <si>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</si>
  <si>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0610200000</t>
  </si>
  <si>
    <t>0610212910</t>
  </si>
  <si>
    <t>Основное мероприятие "Совершенствование материально-технической базы для занятий физической культурой и массовым спортом"</t>
  </si>
  <si>
    <t>0610300000</t>
  </si>
  <si>
    <t>0610312910</t>
  </si>
  <si>
    <t>0620000000</t>
  </si>
  <si>
    <t>0620200000</t>
  </si>
  <si>
    <t>0620212910</t>
  </si>
  <si>
    <t>Другие вопросы в области жилищно-коммунального хозяйства</t>
  </si>
  <si>
    <t xml:space="preserve">Основное мероприятие "Усовершенствование системы маршрутного ориентирования (дорожные знаки)"  </t>
  </si>
  <si>
    <t>0110112310</t>
  </si>
  <si>
    <t>0310600000</t>
  </si>
  <si>
    <t>0310612720</t>
  </si>
  <si>
    <t>0710000000</t>
  </si>
  <si>
    <t>Основное мероприятие "Ликвидации мест несанкционированного размещения отходов"</t>
  </si>
  <si>
    <t>0710300000</t>
  </si>
  <si>
    <t>0710312750</t>
  </si>
  <si>
    <t>Основное мероприятие "Содержание спортивных объектов для занятий физической культурой и массовым спортом"</t>
  </si>
  <si>
    <t>0210000000</t>
  </si>
  <si>
    <t>Основное мероприятие "Капитальный ремонт, замена ветхих и аварийных сетей"</t>
  </si>
  <si>
    <t>0210200000</t>
  </si>
  <si>
    <t>Решение вопросов местного значения поселения в рамках соответствующей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</t>
  </si>
  <si>
    <t>0210240060</t>
  </si>
  <si>
    <t>Решение вопросов местного значения поселения в рамках соответствующей государственной программы Камчатского края"Энергоэффективность,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 (софинансирование за счет средств местного бюджета)</t>
  </si>
  <si>
    <t>02102S0065</t>
  </si>
  <si>
    <t>1000000000</t>
  </si>
  <si>
    <t>1020000000</t>
  </si>
  <si>
    <t>1010000000</t>
  </si>
  <si>
    <t>1010100000</t>
  </si>
  <si>
    <t>10101R5550</t>
  </si>
  <si>
    <t>Благоустройство</t>
  </si>
  <si>
    <t>1020200000</t>
  </si>
  <si>
    <t>1020240060</t>
  </si>
  <si>
    <t>10202S0062</t>
  </si>
  <si>
    <t>1020400000</t>
  </si>
  <si>
    <t>10204S0062</t>
  </si>
  <si>
    <t>1020500000</t>
  </si>
  <si>
    <t>1020540060</t>
  </si>
  <si>
    <t>10205S0062</t>
  </si>
  <si>
    <t>1020600000</t>
  </si>
  <si>
    <t>1020640060</t>
  </si>
  <si>
    <t>10206S0062</t>
  </si>
  <si>
    <t>1020740060</t>
  </si>
  <si>
    <t>1020700000</t>
  </si>
  <si>
    <t>10207S0062</t>
  </si>
  <si>
    <t>1020712750</t>
  </si>
  <si>
    <t>Муниципальная программа "Защита населения, территории от чрезвычайных ситуаций, обеспечение пожарной безопасности на территории Новоавачинского сельского поселения на 2019-2023 годы"</t>
  </si>
  <si>
    <t>Муниципальная программа "Защита населения, территории от чрезвычайных ситуаций, обеспечение пожарной безопасности на территории Новоавачинского сельского поселения на 2019-2023 годы". Подпрограмма "Обеспечение пожарной безопасности"</t>
  </si>
  <si>
    <t>Муниципальная программа "Охрана окружающей среды в Новоавачинском сельском поселении на 2019-2023 годы"</t>
  </si>
  <si>
    <t>Муниципальная программа "Охрана окружающей среды в Новоавачинском сельском поселении на 2019-2023 годы". Подпрограмма "Обеспечение охраны, защиты и воспроизводства лесов"</t>
  </si>
  <si>
    <t>Муниципальная программа "Энергоэффективность, развитие энергетики и коммунального хозяйства, обеспечение жителей Новоавачинского сельского поселения коммунальными услугами и услугами по благоустройству территорий на 2019-2023 годы"</t>
  </si>
  <si>
    <t xml:space="preserve">Муниципальная программа "Энергоэффективность, развитие энергетики и коммунального хозяйства, обеспечение жителей Новоавачинского сельского поселения коммунальными услугами и услугами по благоустройству территорий на 2019-2023 годы". Подпрограмма "Комплексное благоустройство населенных пунктов" </t>
  </si>
  <si>
    <t>Муниципальная программа "Развитие транспортной системы в Новоавачинском сельском поселении на 2019-2023 годы"</t>
  </si>
  <si>
    <t>Муниципальная программа "Развитие транспортной системы в Новоавачинском сельском поселении на 2019-2023 годы". Подпрограмма "Развитие дорожного хозяйства"</t>
  </si>
  <si>
    <t>Муниципальная программа "Обеспечение доступным и комфортным жильем жителей Новоавачинского сельского поселения на 2019-2023 годы"</t>
  </si>
  <si>
    <t>Муниципальная программа "Обеспечение доступным и комфортным жильем жителей Новоавачинского сельского поселения на 2019-2023 годы". Подпрограмма "Стимулирование развития жилищного строительства"</t>
  </si>
  <si>
    <t>Муниципальная программа "Формирование современной городской среды в  Новоавачинском сельском поселении на  2018-2022 годы"</t>
  </si>
  <si>
    <t>Муниципальная программа "Формирование современной городской среды в  Новоавачинском сельском поселении на  2018-2022 годы" Подпрограмма "Современная городская среда в Новоавачинском сельском поселении"</t>
  </si>
  <si>
    <t>Основное мероприятие "Предоставление межбюджетных трансфертов муниципальным образованиям на поддержку муниципальных программ формирования городской среды"</t>
  </si>
  <si>
    <t>Решение вопросов местного значения поселения в рамках соответствующей государственной программы Камчатского края "Формирование современной городской среды в Камчатском крае " (софинансирование за счет средств краевого бюджета"</t>
  </si>
  <si>
    <t>Решение вопросов местного значения поселения в рамках соответствующей государственной программы Камчатского края "Формирование современной городской среды в Камчатском крае " (софинансирование за счет средств местного бюджета)</t>
  </si>
  <si>
    <t>Муниципальная программа "Формирование современной городской среды в  Новоавачинском сельском поселении на  2018-2022 годы" Подпрограмма "Благоустройство территорий Новоавачинского сельского поселения"</t>
  </si>
  <si>
    <t>Основное мероприятие "Ландшафтная организация территорий, в том числе озеленение"</t>
  </si>
  <si>
    <t>Решение вопросов местного значения поселения в рамках соответствующей государственной программы Камчатского края "Формирование современной городской среды в Камчатском крае " (софинансирование за счет средств краевого бюджета)</t>
  </si>
  <si>
    <t>Основное мероприятие "Приобретение строительно-дорожной и коммунальной техники, устройство площадок под установку мусоросбрных контейнеров, приобретение мусоросборных контейнеров, благоустройство муниципальтных учреждений"</t>
  </si>
  <si>
    <t>Основное мероприятие "Ремонт и устройство уличных сетей наружного освещения"</t>
  </si>
  <si>
    <t>Основное мероприятие "Обустройство мест массового отдыха населения, мест традиционного захоронения, а также ремонт и устройство ограждений объектов социальной сферы, парков, скверов"</t>
  </si>
  <si>
    <t>Основное мероприятие "Устройство, проектирование детских и других придомовых площадок"</t>
  </si>
  <si>
    <t>Муниципальная программа  «Профилактика правонарушений, терроризма, экстремизма в Новоавачинском сельском поселении на 2019-2023 годы»</t>
  </si>
  <si>
    <t>Муниципальная программа «Профилактика правонарушений, терроризма, экстремизма в Новоавачинском сельском поселении на 2019-2023 годы». Подпрограмма «Профилактика правонарушений, преступлений и повышение безопасности дорожного движения»</t>
  </si>
  <si>
    <t xml:space="preserve">Муниципальная программа "Охрана окружающей среды в Новоавачинском сельском поселении на 2019-2023 годы". Подпрограмма "Охрана окружающей среды и обеспечение экологической безопасности" </t>
  </si>
  <si>
    <t xml:space="preserve">Муниципальная программа "Энергоэффективность, развитие энергетики и коммунального хозяйства, обеспечение жителей Новоавачинского сельского поселения коммунальными услугами и услугами по благоустройству территорий на 2019-2023 годы". Подпрограмма "Энергосбережение и повышение энергетической эффективности" </t>
  </si>
  <si>
    <t>Муниципальная программа "Развитие физической культуры в Новоавачинском сельском поселении на 2019-2023 годы"</t>
  </si>
  <si>
    <t xml:space="preserve">Муниципальная программа "Развитие физической культуры в Новоавачинском сельском поселении на 2019-2023 годы". Подпрограмма "Развитие физической культуры и массового спорта" </t>
  </si>
  <si>
    <t xml:space="preserve">Муниципальная программа "Развитие физической культуры в Новоавачинском сельском поселении на 2019-2023 годы". Подпрограмма "Совершенствование спортивной инфраструктуры" </t>
  </si>
  <si>
    <t>Муниципальная программа "Развитие культуры в Новоавачинском сельском поселении на 2019-2023 годы"</t>
  </si>
  <si>
    <t xml:space="preserve">Муниципальная программа "Развитие культуры в Новоавачинском сельском поселении на 2019-2023 годы". Подпрограмма "Традиционная культура и народное творчество" </t>
  </si>
  <si>
    <t xml:space="preserve">Муниципальная программа "Развитие культуры в Новоавачинском сельском поселении на 2019-2023 годы". Подпрограмма "Обеспечение условий реализации Программы" </t>
  </si>
  <si>
    <t>1020440060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</si>
  <si>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Новоавачинского сельского поселения на 2019 год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</si>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</sst>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.000"/>
    <numFmt numFmtId="166" formatCode="0.00000"/>
    <numFmt numFmtId="167" formatCode="###0.00000"/>
    <numFmt numFmtId="168" formatCode="###0"/>
  </numFmts>
  <fonts count="19" x14ac:knownFonts="1"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i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6">
    <xf numFmtId="0" fontId="0" fillId="0" borderId="0" xfId="0"/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7" fontId="6" fillId="2" borderId="1" xfId="1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7" fontId="8" fillId="2" borderId="1" xfId="1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/>
    <xf numFmtId="49" fontId="6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wrapText="1"/>
    </xf>
    <xf numFmtId="0" fontId="0" fillId="2" borderId="0" xfId="0" applyFill="1"/>
    <xf numFmtId="0" fontId="4" fillId="2" borderId="0" xfId="0" applyFont="1" applyFill="1"/>
    <xf numFmtId="0" fontId="6" fillId="2" borderId="0" xfId="0" applyFont="1" applyFill="1" applyAlignment="1">
      <alignment horizontal="right"/>
    </xf>
    <xf numFmtId="0" fontId="11" fillId="2" borderId="0" xfId="0" applyFont="1" applyFill="1" applyAlignment="1"/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168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167" fontId="6" fillId="2" borderId="1" xfId="0" applyNumberFormat="1" applyFont="1" applyFill="1" applyBorder="1" applyAlignment="1">
      <alignment horizontal="right" vertical="center" wrapText="1"/>
    </xf>
    <xf numFmtId="49" fontId="6" fillId="2" borderId="3" xfId="0" applyNumberFormat="1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right" vertical="center" wrapText="1"/>
    </xf>
    <xf numFmtId="164" fontId="4" fillId="2" borderId="0" xfId="0" applyNumberFormat="1" applyFont="1" applyFill="1"/>
    <xf numFmtId="166" fontId="4" fillId="2" borderId="0" xfId="0" applyNumberFormat="1" applyFont="1" applyFill="1"/>
    <xf numFmtId="0" fontId="3" fillId="2" borderId="0" xfId="0" applyFont="1" applyFill="1"/>
    <xf numFmtId="0" fontId="2" fillId="2" borderId="0" xfId="0" applyFont="1" applyFill="1"/>
    <xf numFmtId="164" fontId="2" fillId="2" borderId="0" xfId="0" applyNumberFormat="1" applyFont="1" applyFill="1"/>
    <xf numFmtId="49" fontId="6" fillId="2" borderId="5" xfId="0" applyNumberFormat="1" applyFont="1" applyFill="1" applyBorder="1" applyAlignment="1">
      <alignment horizontal="left" vertical="center" wrapText="1"/>
    </xf>
    <xf numFmtId="165" fontId="2" fillId="2" borderId="0" xfId="0" applyNumberFormat="1" applyFont="1" applyFill="1"/>
    <xf numFmtId="0" fontId="1" fillId="2" borderId="0" xfId="0" applyFont="1" applyFill="1"/>
    <xf numFmtId="0" fontId="4" fillId="2" borderId="0" xfId="0" applyFont="1" applyFill="1" applyBorder="1"/>
    <xf numFmtId="49" fontId="6" fillId="2" borderId="6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/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67" fontId="14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wrapText="1"/>
    </xf>
    <xf numFmtId="49" fontId="6" fillId="2" borderId="6" xfId="0" applyNumberFormat="1" applyFont="1" applyFill="1" applyBorder="1" applyAlignment="1">
      <alignment horizontal="center" vertical="center"/>
    </xf>
    <xf numFmtId="167" fontId="6" fillId="2" borderId="6" xfId="1" applyNumberFormat="1" applyFont="1" applyFill="1" applyBorder="1" applyAlignment="1">
      <alignment horizontal="right" vertical="center" wrapText="1"/>
    </xf>
    <xf numFmtId="167" fontId="9" fillId="2" borderId="1" xfId="1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7" fontId="7" fillId="2" borderId="1" xfId="1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/>
    <xf numFmtId="0" fontId="17" fillId="2" borderId="1" xfId="0" applyFont="1" applyFill="1" applyBorder="1"/>
    <xf numFmtId="166" fontId="16" fillId="2" borderId="1" xfId="0" applyNumberFormat="1" applyFont="1" applyFill="1" applyBorder="1"/>
    <xf numFmtId="0" fontId="6" fillId="2" borderId="0" xfId="0" applyFont="1" applyFill="1" applyAlignment="1">
      <alignment horizontal="right"/>
    </xf>
    <xf numFmtId="0" fontId="12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8" fontId="6" fillId="2" borderId="6" xfId="0" applyNumberFormat="1" applyFont="1" applyFill="1" applyBorder="1" applyAlignment="1">
      <alignment horizontal="center" vertical="center" wrapText="1"/>
    </xf>
    <xf numFmtId="168" fontId="6" fillId="2" borderId="7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18" fillId="2" borderId="1" xfId="0" applyFont="1" applyFill="1" applyBorder="1" applyAlignment="1">
      <alignment vertical="top"/>
    </xf>
    <xf numFmtId="167" fontId="7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0</xdr:row>
      <xdr:rowOff>0</xdr:rowOff>
    </xdr:from>
    <xdr:to>
      <xdr:col>6</xdr:col>
      <xdr:colOff>1304925</xdr:colOff>
      <xdr:row>7</xdr:row>
      <xdr:rowOff>114300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743325" y="0"/>
          <a:ext cx="3419475" cy="13525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2860" rIns="27432" bIns="0" anchor="t" upright="1"/>
        <a:lstStyle/>
        <a:p>
          <a:pPr algn="r" rtl="0">
            <a:lnSpc>
              <a:spcPts val="1100"/>
            </a:lnSpc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Приложение 7</a:t>
          </a:r>
        </a:p>
        <a:p>
          <a:pPr marL="0" marR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100" b="0" i="0" baseline="0">
              <a:effectLst/>
              <a:latin typeface="+mn-lt"/>
              <a:ea typeface="+mn-ea"/>
              <a:cs typeface="+mn-cs"/>
            </a:rPr>
            <a:t>к Решению от __________2018 № ___ "О бюджете Новоавачинского сельского поселения  на 2019 год", принятому Решением Собрания депутатов Новоавачинского сельского поселения от __________2018  № ___</a:t>
          </a:r>
          <a:endParaRPr lang="ru-RU">
            <a:effectLst/>
          </a:endParaRPr>
        </a:p>
        <a:p>
          <a:pPr algn="r" rtl="0" eaLnBrk="1" fontAlgn="auto" latinLnBrk="0" hangingPunct="1"/>
          <a:endParaRPr lang="ru-RU" sz="10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97"/>
  <sheetViews>
    <sheetView tabSelected="1" topLeftCell="A182" zoomScaleNormal="100" zoomScaleSheetLayoutView="100" workbookViewId="0">
      <selection activeCell="G197" sqref="A1:G197"/>
    </sheetView>
  </sheetViews>
  <sheetFormatPr defaultRowHeight="12.75" x14ac:dyDescent="0.2"/>
  <cols>
    <col min="1" max="1" width="3.140625" style="15" customWidth="1"/>
    <col min="2" max="2" width="44.42578125" style="15" customWidth="1"/>
    <col min="3" max="3" width="8.42578125" style="15" customWidth="1"/>
    <col min="4" max="4" width="9.85546875" style="15" customWidth="1"/>
    <col min="5" max="5" width="10.85546875" style="15" customWidth="1"/>
    <col min="6" max="6" width="11.140625" style="15" customWidth="1"/>
    <col min="7" max="7" width="19.85546875" style="16" customWidth="1"/>
    <col min="8" max="8" width="13.5703125" style="15" customWidth="1"/>
    <col min="9" max="9" width="10.140625" style="15" customWidth="1"/>
    <col min="10" max="10" width="8.28515625" style="15" customWidth="1"/>
    <col min="11" max="11" width="7.7109375" style="15" customWidth="1"/>
    <col min="12" max="16384" width="9.140625" style="15"/>
  </cols>
  <sheetData>
    <row r="2" spans="1:10" x14ac:dyDescent="0.2">
      <c r="G2" s="17"/>
    </row>
    <row r="3" spans="1:10" x14ac:dyDescent="0.2">
      <c r="C3" s="66"/>
      <c r="D3" s="66"/>
      <c r="E3" s="66"/>
      <c r="F3" s="66"/>
      <c r="G3" s="66"/>
    </row>
    <row r="4" spans="1:10" x14ac:dyDescent="0.2">
      <c r="C4" s="17"/>
      <c r="D4" s="17"/>
      <c r="E4" s="17"/>
      <c r="F4" s="17"/>
      <c r="G4" s="17"/>
    </row>
    <row r="5" spans="1:10" x14ac:dyDescent="0.2">
      <c r="C5" s="17"/>
      <c r="D5" s="17"/>
      <c r="E5" s="17"/>
      <c r="F5" s="17"/>
      <c r="G5" s="17"/>
    </row>
    <row r="6" spans="1:10" x14ac:dyDescent="0.2">
      <c r="C6" s="17"/>
      <c r="D6" s="17"/>
      <c r="E6" s="17"/>
      <c r="F6" s="17"/>
      <c r="G6" s="17"/>
    </row>
    <row r="7" spans="1:10" ht="21" customHeight="1" x14ac:dyDescent="0.2">
      <c r="C7" s="17"/>
      <c r="D7" s="17"/>
      <c r="E7" s="17"/>
      <c r="F7" s="17"/>
      <c r="G7" s="17"/>
    </row>
    <row r="8" spans="1:10" ht="42" customHeight="1" x14ac:dyDescent="0.2">
      <c r="A8" s="67" t="s">
        <v>213</v>
      </c>
      <c r="B8" s="67"/>
      <c r="C8" s="67"/>
      <c r="D8" s="67"/>
      <c r="E8" s="67"/>
      <c r="F8" s="67"/>
      <c r="G8" s="67"/>
    </row>
    <row r="9" spans="1:10" ht="15.75" customHeight="1" x14ac:dyDescent="0.25">
      <c r="C9" s="18"/>
      <c r="D9" s="18"/>
      <c r="E9" s="18"/>
      <c r="F9" s="18"/>
      <c r="G9" s="17" t="s">
        <v>64</v>
      </c>
    </row>
    <row r="10" spans="1:10" ht="15.75" customHeight="1" x14ac:dyDescent="0.2">
      <c r="A10" s="68" t="s">
        <v>3</v>
      </c>
      <c r="B10" s="68" t="s">
        <v>4</v>
      </c>
      <c r="C10" s="71" t="s">
        <v>63</v>
      </c>
      <c r="D10" s="71" t="s">
        <v>62</v>
      </c>
      <c r="E10" s="71" t="s">
        <v>1</v>
      </c>
      <c r="F10" s="71" t="s">
        <v>2</v>
      </c>
      <c r="G10" s="69" t="s">
        <v>5</v>
      </c>
    </row>
    <row r="11" spans="1:10" s="16" customFormat="1" ht="39" customHeight="1" x14ac:dyDescent="0.2">
      <c r="A11" s="68"/>
      <c r="B11" s="68"/>
      <c r="C11" s="71"/>
      <c r="D11" s="71"/>
      <c r="E11" s="71"/>
      <c r="F11" s="71"/>
      <c r="G11" s="70"/>
    </row>
    <row r="12" spans="1:10" ht="15" x14ac:dyDescent="0.2">
      <c r="A12" s="19">
        <v>1</v>
      </c>
      <c r="B12" s="41">
        <v>2</v>
      </c>
      <c r="C12" s="20" t="s">
        <v>6</v>
      </c>
      <c r="D12" s="20"/>
      <c r="E12" s="20" t="s">
        <v>7</v>
      </c>
      <c r="F12" s="20" t="s">
        <v>8</v>
      </c>
      <c r="G12" s="21">
        <v>7</v>
      </c>
    </row>
    <row r="13" spans="1:10" s="72" customFormat="1" ht="21.75" customHeight="1" x14ac:dyDescent="0.2">
      <c r="A13" s="6"/>
      <c r="B13" s="56" t="s">
        <v>43</v>
      </c>
      <c r="C13" s="59" t="s">
        <v>9</v>
      </c>
      <c r="D13" s="60"/>
      <c r="E13" s="59"/>
      <c r="F13" s="59"/>
      <c r="G13" s="61">
        <f>SUM(G14+G18+G24+G33+G37)</f>
        <v>26957.879999999997</v>
      </c>
    </row>
    <row r="14" spans="1:10" ht="36.75" customHeight="1" x14ac:dyDescent="0.2">
      <c r="A14" s="9"/>
      <c r="B14" s="22" t="s">
        <v>32</v>
      </c>
      <c r="C14" s="50" t="s">
        <v>9</v>
      </c>
      <c r="D14" s="50" t="s">
        <v>19</v>
      </c>
      <c r="E14" s="50"/>
      <c r="F14" s="50"/>
      <c r="G14" s="47">
        <f>G15</f>
        <v>2879.3</v>
      </c>
      <c r="H14" s="16"/>
      <c r="I14" s="16"/>
      <c r="J14" s="16"/>
    </row>
    <row r="15" spans="1:10" ht="18" customHeight="1" x14ac:dyDescent="0.2">
      <c r="A15" s="9"/>
      <c r="B15" s="1" t="s">
        <v>47</v>
      </c>
      <c r="C15" s="50" t="s">
        <v>9</v>
      </c>
      <c r="D15" s="50" t="s">
        <v>19</v>
      </c>
      <c r="E15" s="50" t="s">
        <v>72</v>
      </c>
      <c r="F15" s="50"/>
      <c r="G15" s="47">
        <f>G16</f>
        <v>2879.3</v>
      </c>
      <c r="H15" s="16"/>
      <c r="I15" s="16"/>
      <c r="J15" s="16"/>
    </row>
    <row r="16" spans="1:10" ht="21" customHeight="1" x14ac:dyDescent="0.2">
      <c r="A16" s="9"/>
      <c r="B16" s="1" t="s">
        <v>52</v>
      </c>
      <c r="C16" s="50" t="s">
        <v>9</v>
      </c>
      <c r="D16" s="50" t="s">
        <v>19</v>
      </c>
      <c r="E16" s="50" t="s">
        <v>73</v>
      </c>
      <c r="F16" s="50"/>
      <c r="G16" s="47">
        <f>G17</f>
        <v>2879.3</v>
      </c>
      <c r="H16" s="16"/>
      <c r="I16" s="16"/>
      <c r="J16" s="16"/>
    </row>
    <row r="17" spans="1:10" ht="63" customHeight="1" x14ac:dyDescent="0.2">
      <c r="A17" s="9"/>
      <c r="B17" s="24" t="s">
        <v>37</v>
      </c>
      <c r="C17" s="50" t="s">
        <v>9</v>
      </c>
      <c r="D17" s="50" t="s">
        <v>19</v>
      </c>
      <c r="E17" s="50" t="s">
        <v>73</v>
      </c>
      <c r="F17" s="50" t="s">
        <v>38</v>
      </c>
      <c r="G17" s="47">
        <v>2879.3</v>
      </c>
      <c r="H17" s="16"/>
      <c r="I17" s="16"/>
      <c r="J17" s="16"/>
    </row>
    <row r="18" spans="1:10" ht="51" x14ac:dyDescent="0.2">
      <c r="A18" s="6"/>
      <c r="B18" s="1" t="s">
        <v>10</v>
      </c>
      <c r="C18" s="42" t="s">
        <v>9</v>
      </c>
      <c r="D18" s="42" t="s">
        <v>26</v>
      </c>
      <c r="E18" s="45"/>
      <c r="F18" s="45"/>
      <c r="G18" s="23">
        <f>G19</f>
        <v>3049.7000000000003</v>
      </c>
      <c r="H18" s="16"/>
      <c r="I18" s="16"/>
      <c r="J18" s="16"/>
    </row>
    <row r="19" spans="1:10" x14ac:dyDescent="0.2">
      <c r="A19" s="9"/>
      <c r="B19" s="1" t="s">
        <v>47</v>
      </c>
      <c r="C19" s="42" t="s">
        <v>9</v>
      </c>
      <c r="D19" s="42" t="s">
        <v>26</v>
      </c>
      <c r="E19" s="45" t="s">
        <v>72</v>
      </c>
      <c r="F19" s="45"/>
      <c r="G19" s="23">
        <f>SUM(G20+G22)</f>
        <v>3049.7000000000003</v>
      </c>
      <c r="H19" s="16"/>
      <c r="I19" s="16"/>
      <c r="J19" s="16"/>
    </row>
    <row r="20" spans="1:10" ht="25.5" x14ac:dyDescent="0.2">
      <c r="A20" s="9"/>
      <c r="B20" s="1" t="s">
        <v>50</v>
      </c>
      <c r="C20" s="50" t="s">
        <v>9</v>
      </c>
      <c r="D20" s="50" t="s">
        <v>26</v>
      </c>
      <c r="E20" s="50" t="s">
        <v>75</v>
      </c>
      <c r="F20" s="50"/>
      <c r="G20" s="23">
        <f>G21</f>
        <v>2877.8</v>
      </c>
      <c r="H20" s="16"/>
      <c r="I20" s="16"/>
      <c r="J20" s="16"/>
    </row>
    <row r="21" spans="1:10" ht="63.75" x14ac:dyDescent="0.2">
      <c r="A21" s="10"/>
      <c r="B21" s="24" t="s">
        <v>37</v>
      </c>
      <c r="C21" s="50" t="s">
        <v>9</v>
      </c>
      <c r="D21" s="50" t="s">
        <v>26</v>
      </c>
      <c r="E21" s="50" t="s">
        <v>75</v>
      </c>
      <c r="F21" s="50" t="s">
        <v>38</v>
      </c>
      <c r="G21" s="23">
        <v>2877.8</v>
      </c>
      <c r="H21" s="16"/>
      <c r="I21" s="16"/>
      <c r="J21" s="16"/>
    </row>
    <row r="22" spans="1:10" ht="38.25" x14ac:dyDescent="0.2">
      <c r="A22" s="10"/>
      <c r="B22" s="1" t="s">
        <v>51</v>
      </c>
      <c r="C22" s="50" t="s">
        <v>9</v>
      </c>
      <c r="D22" s="50" t="s">
        <v>26</v>
      </c>
      <c r="E22" s="50" t="s">
        <v>74</v>
      </c>
      <c r="F22" s="50"/>
      <c r="G22" s="23">
        <f>G23</f>
        <v>171.9</v>
      </c>
      <c r="H22" s="16"/>
      <c r="I22" s="16"/>
      <c r="J22" s="16"/>
    </row>
    <row r="23" spans="1:10" ht="25.5" x14ac:dyDescent="0.2">
      <c r="A23" s="10"/>
      <c r="B23" s="25" t="s">
        <v>40</v>
      </c>
      <c r="C23" s="50" t="s">
        <v>9</v>
      </c>
      <c r="D23" s="50" t="s">
        <v>26</v>
      </c>
      <c r="E23" s="50" t="s">
        <v>74</v>
      </c>
      <c r="F23" s="50" t="s">
        <v>39</v>
      </c>
      <c r="G23" s="23">
        <v>171.9</v>
      </c>
      <c r="H23" s="16"/>
      <c r="I23" s="16"/>
      <c r="J23" s="16"/>
    </row>
    <row r="24" spans="1:10" ht="56.25" customHeight="1" x14ac:dyDescent="0.2">
      <c r="A24" s="9"/>
      <c r="B24" s="1" t="s">
        <v>11</v>
      </c>
      <c r="C24" s="42" t="s">
        <v>9</v>
      </c>
      <c r="D24" s="42" t="s">
        <v>45</v>
      </c>
      <c r="E24" s="45"/>
      <c r="F24" s="45"/>
      <c r="G24" s="23">
        <f>G25</f>
        <v>19621.399999999998</v>
      </c>
      <c r="H24" s="16"/>
      <c r="I24" s="16"/>
      <c r="J24" s="16"/>
    </row>
    <row r="25" spans="1:10" x14ac:dyDescent="0.2">
      <c r="A25" s="9"/>
      <c r="B25" s="1" t="s">
        <v>47</v>
      </c>
      <c r="C25" s="42" t="s">
        <v>9</v>
      </c>
      <c r="D25" s="42" t="s">
        <v>45</v>
      </c>
      <c r="E25" s="45" t="s">
        <v>72</v>
      </c>
      <c r="F25" s="45"/>
      <c r="G25" s="23">
        <f>G26+G30</f>
        <v>19621.399999999998</v>
      </c>
      <c r="H25" s="16"/>
      <c r="I25" s="16"/>
      <c r="J25" s="16"/>
    </row>
    <row r="26" spans="1:10" ht="38.25" x14ac:dyDescent="0.2">
      <c r="A26" s="9"/>
      <c r="B26" s="1" t="s">
        <v>51</v>
      </c>
      <c r="C26" s="42" t="s">
        <v>9</v>
      </c>
      <c r="D26" s="42" t="s">
        <v>45</v>
      </c>
      <c r="E26" s="45" t="s">
        <v>74</v>
      </c>
      <c r="F26" s="45"/>
      <c r="G26" s="23">
        <f>G27+G28+G29</f>
        <v>19600.099999999999</v>
      </c>
      <c r="H26" s="16"/>
      <c r="I26" s="16"/>
      <c r="J26" s="16"/>
    </row>
    <row r="27" spans="1:10" ht="67.5" customHeight="1" x14ac:dyDescent="0.2">
      <c r="A27" s="9"/>
      <c r="B27" s="25" t="s">
        <v>37</v>
      </c>
      <c r="C27" s="42" t="s">
        <v>9</v>
      </c>
      <c r="D27" s="42" t="s">
        <v>45</v>
      </c>
      <c r="E27" s="45" t="s">
        <v>74</v>
      </c>
      <c r="F27" s="45" t="s">
        <v>38</v>
      </c>
      <c r="G27" s="23">
        <v>18540.099999999999</v>
      </c>
      <c r="H27" s="16"/>
      <c r="I27" s="16"/>
      <c r="J27" s="16"/>
    </row>
    <row r="28" spans="1:10" ht="25.5" x14ac:dyDescent="0.2">
      <c r="A28" s="9"/>
      <c r="B28" s="11" t="s">
        <v>40</v>
      </c>
      <c r="C28" s="42" t="s">
        <v>9</v>
      </c>
      <c r="D28" s="42" t="s">
        <v>45</v>
      </c>
      <c r="E28" s="45" t="s">
        <v>74</v>
      </c>
      <c r="F28" s="45" t="s">
        <v>39</v>
      </c>
      <c r="G28" s="23">
        <v>1050</v>
      </c>
      <c r="H28" s="16"/>
      <c r="I28" s="16"/>
      <c r="J28" s="16"/>
    </row>
    <row r="29" spans="1:10" x14ac:dyDescent="0.2">
      <c r="A29" s="9"/>
      <c r="B29" s="11" t="s">
        <v>42</v>
      </c>
      <c r="C29" s="42" t="s">
        <v>9</v>
      </c>
      <c r="D29" s="42" t="s">
        <v>45</v>
      </c>
      <c r="E29" s="45" t="s">
        <v>74</v>
      </c>
      <c r="F29" s="45" t="s">
        <v>41</v>
      </c>
      <c r="G29" s="23">
        <v>10</v>
      </c>
      <c r="H29" s="16"/>
      <c r="I29" s="16"/>
      <c r="J29" s="16"/>
    </row>
    <row r="30" spans="1:10" ht="63.75" x14ac:dyDescent="0.2">
      <c r="A30" s="9"/>
      <c r="B30" s="1" t="s">
        <v>71</v>
      </c>
      <c r="C30" s="42" t="s">
        <v>9</v>
      </c>
      <c r="D30" s="42" t="s">
        <v>45</v>
      </c>
      <c r="E30" s="45" t="s">
        <v>76</v>
      </c>
      <c r="F30" s="45"/>
      <c r="G30" s="23">
        <f>G31</f>
        <v>21.3</v>
      </c>
      <c r="H30" s="27"/>
      <c r="I30" s="16"/>
      <c r="J30" s="16"/>
    </row>
    <row r="31" spans="1:10" ht="25.5" x14ac:dyDescent="0.2">
      <c r="A31" s="9"/>
      <c r="B31" s="11" t="s">
        <v>40</v>
      </c>
      <c r="C31" s="3" t="s">
        <v>9</v>
      </c>
      <c r="D31" s="42" t="s">
        <v>45</v>
      </c>
      <c r="E31" s="45" t="s">
        <v>76</v>
      </c>
      <c r="F31" s="45" t="s">
        <v>39</v>
      </c>
      <c r="G31" s="23">
        <v>21.3</v>
      </c>
      <c r="H31" s="27"/>
      <c r="I31" s="16"/>
      <c r="J31" s="16"/>
    </row>
    <row r="32" spans="1:10" x14ac:dyDescent="0.2">
      <c r="A32" s="9"/>
      <c r="B32" s="26" t="s">
        <v>29</v>
      </c>
      <c r="C32" s="42" t="s">
        <v>9</v>
      </c>
      <c r="D32" s="42" t="s">
        <v>45</v>
      </c>
      <c r="E32" s="45"/>
      <c r="F32" s="45"/>
      <c r="G32" s="51">
        <v>21.3</v>
      </c>
      <c r="H32" s="16"/>
      <c r="I32" s="16"/>
      <c r="J32" s="16"/>
    </row>
    <row r="33" spans="1:10" x14ac:dyDescent="0.2">
      <c r="A33" s="9"/>
      <c r="B33" s="1" t="s">
        <v>30</v>
      </c>
      <c r="C33" s="3" t="s">
        <v>9</v>
      </c>
      <c r="D33" s="42" t="s">
        <v>33</v>
      </c>
      <c r="E33" s="45"/>
      <c r="F33" s="45"/>
      <c r="G33" s="23">
        <f>G34</f>
        <v>104</v>
      </c>
      <c r="H33" s="28"/>
      <c r="I33" s="16"/>
      <c r="J33" s="16"/>
    </row>
    <row r="34" spans="1:10" x14ac:dyDescent="0.2">
      <c r="A34" s="9"/>
      <c r="B34" s="1" t="s">
        <v>47</v>
      </c>
      <c r="C34" s="3" t="s">
        <v>9</v>
      </c>
      <c r="D34" s="42" t="s">
        <v>33</v>
      </c>
      <c r="E34" s="45" t="s">
        <v>72</v>
      </c>
      <c r="F34" s="45"/>
      <c r="G34" s="23">
        <f>G35</f>
        <v>104</v>
      </c>
      <c r="H34" s="28"/>
      <c r="I34" s="16"/>
      <c r="J34" s="16"/>
    </row>
    <row r="35" spans="1:10" x14ac:dyDescent="0.2">
      <c r="A35" s="9"/>
      <c r="B35" s="1" t="s">
        <v>53</v>
      </c>
      <c r="C35" s="42" t="s">
        <v>9</v>
      </c>
      <c r="D35" s="42" t="s">
        <v>33</v>
      </c>
      <c r="E35" s="45" t="s">
        <v>77</v>
      </c>
      <c r="F35" s="45"/>
      <c r="G35" s="23">
        <f>G36</f>
        <v>104</v>
      </c>
      <c r="H35" s="16"/>
      <c r="I35" s="16"/>
      <c r="J35" s="16"/>
    </row>
    <row r="36" spans="1:10" x14ac:dyDescent="0.2">
      <c r="A36" s="9"/>
      <c r="B36" s="11" t="s">
        <v>42</v>
      </c>
      <c r="C36" s="3" t="s">
        <v>9</v>
      </c>
      <c r="D36" s="42" t="s">
        <v>33</v>
      </c>
      <c r="E36" s="45" t="s">
        <v>77</v>
      </c>
      <c r="F36" s="45" t="s">
        <v>41</v>
      </c>
      <c r="G36" s="23">
        <v>104</v>
      </c>
      <c r="H36" s="16"/>
      <c r="I36" s="16"/>
      <c r="J36" s="16"/>
    </row>
    <row r="37" spans="1:10" x14ac:dyDescent="0.2">
      <c r="A37" s="9"/>
      <c r="B37" s="22" t="s">
        <v>31</v>
      </c>
      <c r="C37" s="3" t="s">
        <v>9</v>
      </c>
      <c r="D37" s="42" t="s">
        <v>65</v>
      </c>
      <c r="E37" s="45"/>
      <c r="F37" s="45"/>
      <c r="G37" s="23">
        <f>G38</f>
        <v>1303.48</v>
      </c>
      <c r="H37" s="16"/>
      <c r="I37" s="16"/>
      <c r="J37" s="16"/>
    </row>
    <row r="38" spans="1:10" x14ac:dyDescent="0.2">
      <c r="A38" s="9"/>
      <c r="B38" s="1" t="s">
        <v>47</v>
      </c>
      <c r="C38" s="42" t="s">
        <v>9</v>
      </c>
      <c r="D38" s="42" t="s">
        <v>65</v>
      </c>
      <c r="E38" s="45" t="s">
        <v>72</v>
      </c>
      <c r="F38" s="45"/>
      <c r="G38" s="23">
        <f>G39+G42</f>
        <v>1303.48</v>
      </c>
      <c r="H38" s="16"/>
      <c r="I38" s="16"/>
      <c r="J38" s="16"/>
    </row>
    <row r="39" spans="1:10" ht="60" customHeight="1" x14ac:dyDescent="0.2">
      <c r="A39" s="9"/>
      <c r="B39" s="22" t="s">
        <v>54</v>
      </c>
      <c r="C39" s="42" t="s">
        <v>9</v>
      </c>
      <c r="D39" s="42" t="s">
        <v>65</v>
      </c>
      <c r="E39" s="45" t="s">
        <v>78</v>
      </c>
      <c r="F39" s="45"/>
      <c r="G39" s="23">
        <f>G40+G41</f>
        <v>1103.48</v>
      </c>
      <c r="H39" s="16"/>
      <c r="I39" s="16"/>
      <c r="J39" s="16"/>
    </row>
    <row r="40" spans="1:10" ht="25.5" x14ac:dyDescent="0.2">
      <c r="A40" s="9"/>
      <c r="B40" s="24" t="s">
        <v>40</v>
      </c>
      <c r="C40" s="42" t="s">
        <v>9</v>
      </c>
      <c r="D40" s="42" t="s">
        <v>65</v>
      </c>
      <c r="E40" s="45" t="s">
        <v>78</v>
      </c>
      <c r="F40" s="45" t="s">
        <v>39</v>
      </c>
      <c r="G40" s="23">
        <v>1073.48</v>
      </c>
      <c r="H40" s="16"/>
      <c r="I40" s="16"/>
      <c r="J40" s="16"/>
    </row>
    <row r="41" spans="1:10" s="29" customFormat="1" ht="29.25" customHeight="1" x14ac:dyDescent="0.2">
      <c r="A41" s="12"/>
      <c r="B41" s="11" t="s">
        <v>42</v>
      </c>
      <c r="C41" s="42" t="s">
        <v>9</v>
      </c>
      <c r="D41" s="50" t="s">
        <v>65</v>
      </c>
      <c r="E41" s="45" t="s">
        <v>78</v>
      </c>
      <c r="F41" s="45" t="s">
        <v>41</v>
      </c>
      <c r="G41" s="23">
        <v>30</v>
      </c>
      <c r="H41" s="16"/>
    </row>
    <row r="42" spans="1:10" s="30" customFormat="1" ht="38.25" x14ac:dyDescent="0.2">
      <c r="A42" s="13"/>
      <c r="B42" s="22" t="s">
        <v>49</v>
      </c>
      <c r="C42" s="42" t="s">
        <v>9</v>
      </c>
      <c r="D42" s="42" t="s">
        <v>65</v>
      </c>
      <c r="E42" s="45" t="s">
        <v>79</v>
      </c>
      <c r="F42" s="45"/>
      <c r="G42" s="23">
        <f>G43</f>
        <v>200</v>
      </c>
    </row>
    <row r="43" spans="1:10" s="29" customFormat="1" ht="25.5" x14ac:dyDescent="0.2">
      <c r="A43" s="12"/>
      <c r="B43" s="11" t="s">
        <v>40</v>
      </c>
      <c r="C43" s="42" t="s">
        <v>9</v>
      </c>
      <c r="D43" s="42" t="s">
        <v>65</v>
      </c>
      <c r="E43" s="45" t="s">
        <v>79</v>
      </c>
      <c r="F43" s="45" t="s">
        <v>39</v>
      </c>
      <c r="G43" s="23">
        <v>200</v>
      </c>
      <c r="H43" s="16"/>
    </row>
    <row r="44" spans="1:10" s="30" customFormat="1" ht="20.25" customHeight="1" x14ac:dyDescent="0.2">
      <c r="A44" s="73"/>
      <c r="B44" s="56" t="s">
        <v>20</v>
      </c>
      <c r="C44" s="59" t="s">
        <v>19</v>
      </c>
      <c r="D44" s="60"/>
      <c r="E44" s="59"/>
      <c r="F44" s="59"/>
      <c r="G44" s="74">
        <f>G45</f>
        <v>456.4</v>
      </c>
    </row>
    <row r="45" spans="1:10" s="30" customFormat="1" x14ac:dyDescent="0.2">
      <c r="A45" s="13"/>
      <c r="B45" s="1" t="s">
        <v>17</v>
      </c>
      <c r="C45" s="42" t="s">
        <v>19</v>
      </c>
      <c r="D45" s="42" t="s">
        <v>26</v>
      </c>
      <c r="E45" s="45"/>
      <c r="F45" s="45"/>
      <c r="G45" s="23">
        <f>G46</f>
        <v>456.4</v>
      </c>
    </row>
    <row r="46" spans="1:10" s="30" customFormat="1" x14ac:dyDescent="0.2">
      <c r="A46" s="13"/>
      <c r="B46" s="1" t="s">
        <v>47</v>
      </c>
      <c r="C46" s="50" t="s">
        <v>19</v>
      </c>
      <c r="D46" s="42" t="s">
        <v>26</v>
      </c>
      <c r="E46" s="45" t="s">
        <v>72</v>
      </c>
      <c r="F46" s="4"/>
      <c r="G46" s="23">
        <f>G47</f>
        <v>456.4</v>
      </c>
    </row>
    <row r="47" spans="1:10" s="30" customFormat="1" ht="30" customHeight="1" x14ac:dyDescent="0.2">
      <c r="A47" s="13"/>
      <c r="B47" s="1" t="s">
        <v>18</v>
      </c>
      <c r="C47" s="42" t="s">
        <v>19</v>
      </c>
      <c r="D47" s="42" t="s">
        <v>26</v>
      </c>
      <c r="E47" s="45" t="s">
        <v>80</v>
      </c>
      <c r="F47" s="45"/>
      <c r="G47" s="23">
        <f>G48+G50</f>
        <v>456.4</v>
      </c>
    </row>
    <row r="48" spans="1:10" s="30" customFormat="1" ht="63.75" x14ac:dyDescent="0.2">
      <c r="A48" s="13"/>
      <c r="B48" s="24" t="s">
        <v>37</v>
      </c>
      <c r="C48" s="42" t="s">
        <v>19</v>
      </c>
      <c r="D48" s="42" t="s">
        <v>26</v>
      </c>
      <c r="E48" s="45" t="s">
        <v>80</v>
      </c>
      <c r="F48" s="45" t="s">
        <v>38</v>
      </c>
      <c r="G48" s="23">
        <v>367.5</v>
      </c>
    </row>
    <row r="49" spans="1:8" s="30" customFormat="1" x14ac:dyDescent="0.2">
      <c r="A49" s="12"/>
      <c r="B49" s="26" t="s">
        <v>70</v>
      </c>
      <c r="C49" s="42"/>
      <c r="D49" s="4"/>
      <c r="E49" s="45"/>
      <c r="F49" s="45"/>
      <c r="G49" s="51">
        <v>367.5</v>
      </c>
    </row>
    <row r="50" spans="1:8" s="30" customFormat="1" ht="25.5" x14ac:dyDescent="0.2">
      <c r="A50" s="13"/>
      <c r="B50" s="24" t="s">
        <v>40</v>
      </c>
      <c r="C50" s="42" t="s">
        <v>19</v>
      </c>
      <c r="D50" s="42" t="s">
        <v>26</v>
      </c>
      <c r="E50" s="45" t="s">
        <v>80</v>
      </c>
      <c r="F50" s="45" t="s">
        <v>39</v>
      </c>
      <c r="G50" s="23">
        <v>88.9</v>
      </c>
      <c r="H50" s="27"/>
    </row>
    <row r="51" spans="1:8" s="30" customFormat="1" x14ac:dyDescent="0.2">
      <c r="A51" s="13"/>
      <c r="B51" s="26" t="s">
        <v>70</v>
      </c>
      <c r="C51" s="42"/>
      <c r="D51" s="42"/>
      <c r="E51" s="45"/>
      <c r="F51" s="45"/>
      <c r="G51" s="51">
        <v>88.9</v>
      </c>
      <c r="H51" s="27"/>
    </row>
    <row r="52" spans="1:8" s="30" customFormat="1" ht="28.5" x14ac:dyDescent="0.2">
      <c r="A52" s="73"/>
      <c r="B52" s="56" t="s">
        <v>27</v>
      </c>
      <c r="C52" s="59" t="s">
        <v>26</v>
      </c>
      <c r="D52" s="60"/>
      <c r="E52" s="59"/>
      <c r="F52" s="59"/>
      <c r="G52" s="74">
        <f>G53</f>
        <v>166.4</v>
      </c>
      <c r="H52" s="27"/>
    </row>
    <row r="53" spans="1:8" s="30" customFormat="1" x14ac:dyDescent="0.2">
      <c r="A53" s="13"/>
      <c r="B53" s="1" t="s">
        <v>28</v>
      </c>
      <c r="C53" s="42" t="s">
        <v>26</v>
      </c>
      <c r="D53" s="42" t="s">
        <v>22</v>
      </c>
      <c r="E53" s="45"/>
      <c r="F53" s="45"/>
      <c r="G53" s="23">
        <f>G59+G54</f>
        <v>166.4</v>
      </c>
      <c r="H53" s="27"/>
    </row>
    <row r="54" spans="1:8" s="30" customFormat="1" ht="63.75" x14ac:dyDescent="0.2">
      <c r="A54" s="13"/>
      <c r="B54" s="1" t="s">
        <v>180</v>
      </c>
      <c r="C54" s="42" t="s">
        <v>26</v>
      </c>
      <c r="D54" s="42" t="s">
        <v>22</v>
      </c>
      <c r="E54" s="45" t="s">
        <v>81</v>
      </c>
      <c r="F54" s="45"/>
      <c r="G54" s="23">
        <f>G55</f>
        <v>52</v>
      </c>
      <c r="H54" s="27"/>
    </row>
    <row r="55" spans="1:8" s="30" customFormat="1" ht="76.5" x14ac:dyDescent="0.2">
      <c r="A55" s="13"/>
      <c r="B55" s="1" t="s">
        <v>181</v>
      </c>
      <c r="C55" s="42" t="s">
        <v>26</v>
      </c>
      <c r="D55" s="42" t="s">
        <v>22</v>
      </c>
      <c r="E55" s="45" t="s">
        <v>82</v>
      </c>
      <c r="F55" s="45"/>
      <c r="G55" s="23">
        <f>G57</f>
        <v>52</v>
      </c>
      <c r="H55" s="31"/>
    </row>
    <row r="56" spans="1:8" s="30" customFormat="1" ht="62.25" customHeight="1" x14ac:dyDescent="0.2">
      <c r="A56" s="13"/>
      <c r="B56" s="1" t="s">
        <v>83</v>
      </c>
      <c r="C56" s="42" t="s">
        <v>26</v>
      </c>
      <c r="D56" s="42" t="s">
        <v>22</v>
      </c>
      <c r="E56" s="45" t="s">
        <v>84</v>
      </c>
      <c r="F56" s="45"/>
      <c r="G56" s="23">
        <f>G57</f>
        <v>52</v>
      </c>
      <c r="H56" s="27"/>
    </row>
    <row r="57" spans="1:8" s="30" customFormat="1" ht="29.25" customHeight="1" x14ac:dyDescent="0.2">
      <c r="A57" s="13"/>
      <c r="B57" s="1" t="s">
        <v>56</v>
      </c>
      <c r="C57" s="42" t="s">
        <v>26</v>
      </c>
      <c r="D57" s="42" t="s">
        <v>22</v>
      </c>
      <c r="E57" s="45" t="s">
        <v>85</v>
      </c>
      <c r="F57" s="45"/>
      <c r="G57" s="23">
        <f>G58</f>
        <v>52</v>
      </c>
      <c r="H57" s="27"/>
    </row>
    <row r="58" spans="1:8" s="30" customFormat="1" ht="27" customHeight="1" x14ac:dyDescent="0.2">
      <c r="A58" s="13"/>
      <c r="B58" s="24" t="s">
        <v>40</v>
      </c>
      <c r="C58" s="42" t="s">
        <v>26</v>
      </c>
      <c r="D58" s="42" t="s">
        <v>22</v>
      </c>
      <c r="E58" s="45" t="s">
        <v>85</v>
      </c>
      <c r="F58" s="45" t="s">
        <v>39</v>
      </c>
      <c r="G58" s="23">
        <v>52</v>
      </c>
      <c r="H58" s="31"/>
    </row>
    <row r="59" spans="1:8" s="30" customFormat="1" ht="38.25" x14ac:dyDescent="0.2">
      <c r="A59" s="13"/>
      <c r="B59" s="1" t="s">
        <v>182</v>
      </c>
      <c r="C59" s="42" t="s">
        <v>26</v>
      </c>
      <c r="D59" s="42" t="s">
        <v>22</v>
      </c>
      <c r="E59" s="45" t="s">
        <v>86</v>
      </c>
      <c r="F59" s="45"/>
      <c r="G59" s="23">
        <f>G60</f>
        <v>114.4</v>
      </c>
      <c r="H59" s="31"/>
    </row>
    <row r="60" spans="1:8" s="30" customFormat="1" ht="51" x14ac:dyDescent="0.2">
      <c r="A60" s="13"/>
      <c r="B60" s="1" t="s">
        <v>183</v>
      </c>
      <c r="C60" s="42" t="s">
        <v>26</v>
      </c>
      <c r="D60" s="42" t="s">
        <v>22</v>
      </c>
      <c r="E60" s="45" t="s">
        <v>87</v>
      </c>
      <c r="F60" s="45"/>
      <c r="G60" s="23">
        <f>G61+G64</f>
        <v>114.4</v>
      </c>
      <c r="H60" s="31"/>
    </row>
    <row r="61" spans="1:8" s="30" customFormat="1" ht="63.75" x14ac:dyDescent="0.2">
      <c r="A61" s="13"/>
      <c r="B61" s="1" t="s">
        <v>88</v>
      </c>
      <c r="C61" s="42" t="s">
        <v>26</v>
      </c>
      <c r="D61" s="42" t="s">
        <v>22</v>
      </c>
      <c r="E61" s="45" t="s">
        <v>89</v>
      </c>
      <c r="F61" s="45"/>
      <c r="G61" s="23">
        <f>G62</f>
        <v>83.2</v>
      </c>
      <c r="H61" s="31"/>
    </row>
    <row r="62" spans="1:8" s="30" customFormat="1" x14ac:dyDescent="0.2">
      <c r="A62" s="13"/>
      <c r="B62" s="1" t="s">
        <v>56</v>
      </c>
      <c r="C62" s="42" t="s">
        <v>26</v>
      </c>
      <c r="D62" s="42" t="s">
        <v>22</v>
      </c>
      <c r="E62" s="45" t="s">
        <v>90</v>
      </c>
      <c r="F62" s="45"/>
      <c r="G62" s="23">
        <f>G63</f>
        <v>83.2</v>
      </c>
      <c r="H62" s="27"/>
    </row>
    <row r="63" spans="1:8" s="30" customFormat="1" ht="25.5" x14ac:dyDescent="0.2">
      <c r="A63" s="13"/>
      <c r="B63" s="11" t="s">
        <v>40</v>
      </c>
      <c r="C63" s="42" t="s">
        <v>26</v>
      </c>
      <c r="D63" s="42" t="s">
        <v>22</v>
      </c>
      <c r="E63" s="45" t="s">
        <v>90</v>
      </c>
      <c r="F63" s="45" t="s">
        <v>39</v>
      </c>
      <c r="G63" s="23">
        <v>83.2</v>
      </c>
      <c r="H63" s="27"/>
    </row>
    <row r="64" spans="1:8" s="30" customFormat="1" ht="25.5" x14ac:dyDescent="0.2">
      <c r="A64" s="13"/>
      <c r="B64" s="1" t="s">
        <v>91</v>
      </c>
      <c r="C64" s="50" t="s">
        <v>26</v>
      </c>
      <c r="D64" s="50" t="s">
        <v>22</v>
      </c>
      <c r="E64" s="45" t="s">
        <v>92</v>
      </c>
      <c r="F64" s="45"/>
      <c r="G64" s="23">
        <f>G65</f>
        <v>31.2</v>
      </c>
      <c r="H64" s="27"/>
    </row>
    <row r="65" spans="1:10" s="30" customFormat="1" x14ac:dyDescent="0.2">
      <c r="A65" s="13"/>
      <c r="B65" s="1" t="s">
        <v>56</v>
      </c>
      <c r="C65" s="50" t="s">
        <v>26</v>
      </c>
      <c r="D65" s="50" t="s">
        <v>22</v>
      </c>
      <c r="E65" s="45" t="s">
        <v>93</v>
      </c>
      <c r="F65" s="45"/>
      <c r="G65" s="23">
        <f>G66</f>
        <v>31.2</v>
      </c>
      <c r="H65" s="27"/>
    </row>
    <row r="66" spans="1:10" s="30" customFormat="1" ht="25.5" x14ac:dyDescent="0.2">
      <c r="A66" s="13"/>
      <c r="B66" s="11" t="s">
        <v>40</v>
      </c>
      <c r="C66" s="50" t="s">
        <v>26</v>
      </c>
      <c r="D66" s="50" t="s">
        <v>22</v>
      </c>
      <c r="E66" s="45" t="s">
        <v>93</v>
      </c>
      <c r="F66" s="45" t="s">
        <v>39</v>
      </c>
      <c r="G66" s="23">
        <v>31.2</v>
      </c>
      <c r="H66" s="27"/>
    </row>
    <row r="67" spans="1:10" s="30" customFormat="1" ht="19.5" customHeight="1" x14ac:dyDescent="0.2">
      <c r="A67" s="73"/>
      <c r="B67" s="57" t="s">
        <v>44</v>
      </c>
      <c r="C67" s="75" t="s">
        <v>45</v>
      </c>
      <c r="D67" s="60"/>
      <c r="E67" s="60"/>
      <c r="F67" s="60"/>
      <c r="G67" s="74">
        <f>G68+G79</f>
        <v>2373.6370999999999</v>
      </c>
      <c r="H67" s="31"/>
    </row>
    <row r="68" spans="1:10" s="30" customFormat="1" ht="19.5" customHeight="1" x14ac:dyDescent="0.2">
      <c r="A68" s="13"/>
      <c r="B68" s="32" t="s">
        <v>46</v>
      </c>
      <c r="C68" s="42" t="s">
        <v>45</v>
      </c>
      <c r="D68" s="42" t="s">
        <v>66</v>
      </c>
      <c r="E68" s="45"/>
      <c r="F68" s="45"/>
      <c r="G68" s="23">
        <f>G69+G74</f>
        <v>1923.6370999999999</v>
      </c>
    </row>
    <row r="69" spans="1:10" s="30" customFormat="1" ht="61.5" customHeight="1" x14ac:dyDescent="0.2">
      <c r="A69" s="13"/>
      <c r="B69" s="1" t="s">
        <v>184</v>
      </c>
      <c r="C69" s="42" t="s">
        <v>45</v>
      </c>
      <c r="D69" s="42" t="s">
        <v>66</v>
      </c>
      <c r="E69" s="45" t="s">
        <v>94</v>
      </c>
      <c r="F69" s="45"/>
      <c r="G69" s="23">
        <f>G70</f>
        <v>987.6</v>
      </c>
    </row>
    <row r="70" spans="1:10" s="30" customFormat="1" ht="84" customHeight="1" x14ac:dyDescent="0.2">
      <c r="A70" s="13"/>
      <c r="B70" s="1" t="s">
        <v>185</v>
      </c>
      <c r="C70" s="42" t="s">
        <v>45</v>
      </c>
      <c r="D70" s="42" t="s">
        <v>66</v>
      </c>
      <c r="E70" s="45" t="s">
        <v>95</v>
      </c>
      <c r="F70" s="45"/>
      <c r="G70" s="23">
        <f>G71</f>
        <v>987.6</v>
      </c>
    </row>
    <row r="71" spans="1:10" s="30" customFormat="1" ht="51" x14ac:dyDescent="0.2">
      <c r="A71" s="13"/>
      <c r="B71" s="1" t="s">
        <v>96</v>
      </c>
      <c r="C71" s="42" t="s">
        <v>45</v>
      </c>
      <c r="D71" s="42" t="s">
        <v>66</v>
      </c>
      <c r="E71" s="45" t="s">
        <v>97</v>
      </c>
      <c r="F71" s="45"/>
      <c r="G71" s="23">
        <f>G72</f>
        <v>987.6</v>
      </c>
    </row>
    <row r="72" spans="1:10" s="30" customFormat="1" ht="39" customHeight="1" x14ac:dyDescent="0.2">
      <c r="A72" s="13"/>
      <c r="B72" s="1" t="s">
        <v>68</v>
      </c>
      <c r="C72" s="42" t="s">
        <v>45</v>
      </c>
      <c r="D72" s="42" t="s">
        <v>66</v>
      </c>
      <c r="E72" s="45" t="s">
        <v>98</v>
      </c>
      <c r="F72" s="45"/>
      <c r="G72" s="23">
        <f>G73</f>
        <v>987.6</v>
      </c>
    </row>
    <row r="73" spans="1:10" s="30" customFormat="1" ht="33.75" customHeight="1" x14ac:dyDescent="0.2">
      <c r="A73" s="13"/>
      <c r="B73" s="11" t="s">
        <v>40</v>
      </c>
      <c r="C73" s="42" t="s">
        <v>45</v>
      </c>
      <c r="D73" s="42" t="s">
        <v>66</v>
      </c>
      <c r="E73" s="45" t="s">
        <v>98</v>
      </c>
      <c r="F73" s="45" t="s">
        <v>39</v>
      </c>
      <c r="G73" s="23">
        <v>987.6</v>
      </c>
    </row>
    <row r="74" spans="1:10" s="30" customFormat="1" ht="38.25" customHeight="1" x14ac:dyDescent="0.2">
      <c r="A74" s="13"/>
      <c r="B74" s="1" t="s">
        <v>186</v>
      </c>
      <c r="C74" s="42" t="s">
        <v>45</v>
      </c>
      <c r="D74" s="42" t="s">
        <v>66</v>
      </c>
      <c r="E74" s="45" t="s">
        <v>99</v>
      </c>
      <c r="F74" s="45"/>
      <c r="G74" s="23">
        <f>G75</f>
        <v>936.03710000000001</v>
      </c>
    </row>
    <row r="75" spans="1:10" s="30" customFormat="1" ht="51" x14ac:dyDescent="0.2">
      <c r="A75" s="13"/>
      <c r="B75" s="1" t="s">
        <v>187</v>
      </c>
      <c r="C75" s="42" t="s">
        <v>45</v>
      </c>
      <c r="D75" s="42" t="s">
        <v>66</v>
      </c>
      <c r="E75" s="45" t="s">
        <v>100</v>
      </c>
      <c r="F75" s="45"/>
      <c r="G75" s="23">
        <f>G76</f>
        <v>936.03710000000001</v>
      </c>
    </row>
    <row r="76" spans="1:10" s="30" customFormat="1" ht="38.25" x14ac:dyDescent="0.2">
      <c r="A76" s="13"/>
      <c r="B76" s="1" t="s">
        <v>101</v>
      </c>
      <c r="C76" s="42" t="s">
        <v>45</v>
      </c>
      <c r="D76" s="50" t="s">
        <v>66</v>
      </c>
      <c r="E76" s="45" t="s">
        <v>102</v>
      </c>
      <c r="F76" s="45"/>
      <c r="G76" s="23">
        <f>G77</f>
        <v>936.03710000000001</v>
      </c>
    </row>
    <row r="77" spans="1:10" s="30" customFormat="1" ht="38.25" x14ac:dyDescent="0.2">
      <c r="A77" s="9"/>
      <c r="B77" s="1" t="s">
        <v>68</v>
      </c>
      <c r="C77" s="42" t="s">
        <v>45</v>
      </c>
      <c r="D77" s="50" t="s">
        <v>66</v>
      </c>
      <c r="E77" s="45" t="s">
        <v>102</v>
      </c>
      <c r="F77" s="45"/>
      <c r="G77" s="23">
        <f>G78</f>
        <v>936.03710000000001</v>
      </c>
      <c r="H77" s="33"/>
    </row>
    <row r="78" spans="1:10" s="30" customFormat="1" ht="25.5" x14ac:dyDescent="0.2">
      <c r="A78" s="6"/>
      <c r="B78" s="11" t="s">
        <v>40</v>
      </c>
      <c r="C78" s="42" t="s">
        <v>45</v>
      </c>
      <c r="D78" s="50" t="s">
        <v>66</v>
      </c>
      <c r="E78" s="45" t="s">
        <v>102</v>
      </c>
      <c r="F78" s="45" t="s">
        <v>39</v>
      </c>
      <c r="G78" s="23">
        <v>936.03710000000001</v>
      </c>
    </row>
    <row r="79" spans="1:10" ht="25.5" x14ac:dyDescent="0.2">
      <c r="A79" s="6"/>
      <c r="B79" s="11" t="s">
        <v>57</v>
      </c>
      <c r="C79" s="42" t="s">
        <v>45</v>
      </c>
      <c r="D79" s="42" t="s">
        <v>67</v>
      </c>
      <c r="E79" s="45"/>
      <c r="F79" s="45"/>
      <c r="G79" s="23">
        <f>G85+G80</f>
        <v>450</v>
      </c>
      <c r="H79" s="16"/>
      <c r="I79" s="16"/>
      <c r="J79" s="16"/>
    </row>
    <row r="80" spans="1:10" ht="36" customHeight="1" x14ac:dyDescent="0.25">
      <c r="A80" s="14"/>
      <c r="B80" s="1" t="s">
        <v>188</v>
      </c>
      <c r="C80" s="42" t="s">
        <v>45</v>
      </c>
      <c r="D80" s="42" t="s">
        <v>67</v>
      </c>
      <c r="E80" s="45" t="s">
        <v>105</v>
      </c>
      <c r="F80" s="4"/>
      <c r="G80" s="5">
        <f>G81</f>
        <v>250</v>
      </c>
      <c r="H80" s="16"/>
      <c r="I80" s="16"/>
      <c r="J80" s="16"/>
    </row>
    <row r="81" spans="1:10" ht="62.25" customHeight="1" x14ac:dyDescent="0.25">
      <c r="A81" s="14"/>
      <c r="B81" s="1" t="s">
        <v>189</v>
      </c>
      <c r="C81" s="42" t="s">
        <v>45</v>
      </c>
      <c r="D81" s="42" t="s">
        <v>67</v>
      </c>
      <c r="E81" s="45" t="s">
        <v>106</v>
      </c>
      <c r="F81" s="4"/>
      <c r="G81" s="5">
        <f>G82</f>
        <v>250</v>
      </c>
      <c r="H81" s="16"/>
      <c r="I81" s="16"/>
      <c r="J81" s="16"/>
    </row>
    <row r="82" spans="1:10" ht="53.25" customHeight="1" x14ac:dyDescent="0.2">
      <c r="A82" s="13"/>
      <c r="B82" s="1" t="s">
        <v>107</v>
      </c>
      <c r="C82" s="42" t="s">
        <v>45</v>
      </c>
      <c r="D82" s="42" t="s">
        <v>67</v>
      </c>
      <c r="E82" s="45" t="s">
        <v>108</v>
      </c>
      <c r="F82" s="4"/>
      <c r="G82" s="5">
        <f>G83</f>
        <v>250</v>
      </c>
      <c r="H82" s="16"/>
      <c r="I82" s="16"/>
      <c r="J82" s="16"/>
    </row>
    <row r="83" spans="1:10" s="16" customFormat="1" ht="25.5" x14ac:dyDescent="0.2">
      <c r="A83" s="13"/>
      <c r="B83" s="11" t="s">
        <v>55</v>
      </c>
      <c r="C83" s="3" t="s">
        <v>45</v>
      </c>
      <c r="D83" s="42" t="s">
        <v>67</v>
      </c>
      <c r="E83" s="45" t="s">
        <v>144</v>
      </c>
      <c r="F83" s="45"/>
      <c r="G83" s="5">
        <f>G84</f>
        <v>250</v>
      </c>
    </row>
    <row r="84" spans="1:10" s="16" customFormat="1" ht="25.5" x14ac:dyDescent="0.2">
      <c r="A84" s="13"/>
      <c r="B84" s="11" t="s">
        <v>40</v>
      </c>
      <c r="C84" s="3" t="s">
        <v>45</v>
      </c>
      <c r="D84" s="42" t="s">
        <v>67</v>
      </c>
      <c r="E84" s="45" t="s">
        <v>144</v>
      </c>
      <c r="F84" s="45" t="s">
        <v>39</v>
      </c>
      <c r="G84" s="5">
        <v>250</v>
      </c>
    </row>
    <row r="85" spans="1:10" x14ac:dyDescent="0.2">
      <c r="A85" s="13"/>
      <c r="B85" s="11" t="s">
        <v>47</v>
      </c>
      <c r="C85" s="50" t="s">
        <v>45</v>
      </c>
      <c r="D85" s="50" t="s">
        <v>67</v>
      </c>
      <c r="E85" s="45" t="s">
        <v>72</v>
      </c>
      <c r="F85" s="45"/>
      <c r="G85" s="23">
        <f>G86</f>
        <v>200</v>
      </c>
      <c r="H85" s="16"/>
      <c r="I85" s="16"/>
      <c r="J85" s="16"/>
    </row>
    <row r="86" spans="1:10" s="16" customFormat="1" ht="25.5" x14ac:dyDescent="0.2">
      <c r="A86" s="9"/>
      <c r="B86" s="11" t="s">
        <v>55</v>
      </c>
      <c r="C86" s="3" t="s">
        <v>45</v>
      </c>
      <c r="D86" s="50" t="s">
        <v>67</v>
      </c>
      <c r="E86" s="45" t="s">
        <v>103</v>
      </c>
      <c r="F86" s="45"/>
      <c r="G86" s="23">
        <f>G87</f>
        <v>200</v>
      </c>
    </row>
    <row r="87" spans="1:10" s="16" customFormat="1" ht="25.5" x14ac:dyDescent="0.25">
      <c r="A87" s="14"/>
      <c r="B87" s="11" t="s">
        <v>40</v>
      </c>
      <c r="C87" s="3" t="s">
        <v>45</v>
      </c>
      <c r="D87" s="50" t="s">
        <v>67</v>
      </c>
      <c r="E87" s="45" t="s">
        <v>103</v>
      </c>
      <c r="F87" s="45" t="s">
        <v>39</v>
      </c>
      <c r="G87" s="23">
        <v>200</v>
      </c>
      <c r="H87" s="31"/>
    </row>
    <row r="88" spans="1:10" s="16" customFormat="1" ht="25.5" customHeight="1" x14ac:dyDescent="0.25">
      <c r="A88" s="14"/>
      <c r="B88" s="57" t="s">
        <v>0</v>
      </c>
      <c r="C88" s="59" t="s">
        <v>12</v>
      </c>
      <c r="D88" s="60"/>
      <c r="E88" s="59"/>
      <c r="F88" s="59"/>
      <c r="G88" s="61">
        <f>G89+G93+G144</f>
        <v>2349.1730499999999</v>
      </c>
    </row>
    <row r="89" spans="1:10" s="16" customFormat="1" ht="15" x14ac:dyDescent="0.25">
      <c r="A89" s="14"/>
      <c r="B89" s="1" t="s">
        <v>13</v>
      </c>
      <c r="C89" s="42" t="s">
        <v>12</v>
      </c>
      <c r="D89" s="42" t="s">
        <v>9</v>
      </c>
      <c r="E89" s="4"/>
      <c r="F89" s="4"/>
      <c r="G89" s="5">
        <f>SUM(G90)</f>
        <v>333.9</v>
      </c>
    </row>
    <row r="90" spans="1:10" s="16" customFormat="1" ht="25.5" customHeight="1" x14ac:dyDescent="0.25">
      <c r="A90" s="14"/>
      <c r="B90" s="1" t="s">
        <v>58</v>
      </c>
      <c r="C90" s="42" t="s">
        <v>12</v>
      </c>
      <c r="D90" s="42" t="s">
        <v>9</v>
      </c>
      <c r="E90" s="45" t="s">
        <v>72</v>
      </c>
      <c r="F90" s="4"/>
      <c r="G90" s="5">
        <f>G91</f>
        <v>333.9</v>
      </c>
      <c r="H90" s="31"/>
    </row>
    <row r="91" spans="1:10" s="38" customFormat="1" ht="66.75" customHeight="1" x14ac:dyDescent="0.25">
      <c r="A91" s="14"/>
      <c r="B91" s="1" t="s">
        <v>59</v>
      </c>
      <c r="C91" s="3" t="s">
        <v>12</v>
      </c>
      <c r="D91" s="43" t="s">
        <v>26</v>
      </c>
      <c r="E91" s="45" t="s">
        <v>104</v>
      </c>
      <c r="F91" s="4"/>
      <c r="G91" s="5">
        <f>G92</f>
        <v>333.9</v>
      </c>
    </row>
    <row r="92" spans="1:10" s="37" customFormat="1" ht="45" customHeight="1" x14ac:dyDescent="0.2">
      <c r="A92" s="13"/>
      <c r="B92" s="24" t="s">
        <v>40</v>
      </c>
      <c r="C92" s="3" t="s">
        <v>12</v>
      </c>
      <c r="D92" s="42" t="s">
        <v>26</v>
      </c>
      <c r="E92" s="45" t="s">
        <v>104</v>
      </c>
      <c r="F92" s="45" t="s">
        <v>39</v>
      </c>
      <c r="G92" s="5">
        <v>333.9</v>
      </c>
    </row>
    <row r="93" spans="1:10" s="16" customFormat="1" ht="18.75" customHeight="1" x14ac:dyDescent="0.2">
      <c r="A93" s="13"/>
      <c r="B93" s="1" t="s">
        <v>164</v>
      </c>
      <c r="C93" s="42" t="s">
        <v>12</v>
      </c>
      <c r="D93" s="42" t="s">
        <v>26</v>
      </c>
      <c r="E93" s="45"/>
      <c r="F93" s="45"/>
      <c r="G93" s="5">
        <f>SUM(G129+G134+G139+G94)</f>
        <v>1414.07305</v>
      </c>
    </row>
    <row r="94" spans="1:10" s="16" customFormat="1" ht="39" customHeight="1" x14ac:dyDescent="0.2">
      <c r="A94" s="13"/>
      <c r="B94" s="1" t="s">
        <v>190</v>
      </c>
      <c r="C94" s="42" t="s">
        <v>12</v>
      </c>
      <c r="D94" s="42" t="s">
        <v>26</v>
      </c>
      <c r="E94" s="45" t="s">
        <v>159</v>
      </c>
      <c r="F94" s="45"/>
      <c r="G94" s="5">
        <f>SUM(G95+G101)</f>
        <v>418.47305</v>
      </c>
    </row>
    <row r="95" spans="1:10" s="16" customFormat="1" ht="76.5" customHeight="1" x14ac:dyDescent="0.2">
      <c r="A95" s="13"/>
      <c r="B95" s="1" t="s">
        <v>191</v>
      </c>
      <c r="C95" s="44" t="s">
        <v>12</v>
      </c>
      <c r="D95" s="44" t="s">
        <v>26</v>
      </c>
      <c r="E95" s="45" t="s">
        <v>161</v>
      </c>
      <c r="F95" s="45"/>
      <c r="G95" s="5">
        <f>SUM(G96)</f>
        <v>69.184049999999999</v>
      </c>
    </row>
    <row r="96" spans="1:10" s="16" customFormat="1" ht="60.75" customHeight="1" x14ac:dyDescent="0.2">
      <c r="A96" s="13"/>
      <c r="B96" s="1" t="s">
        <v>192</v>
      </c>
      <c r="C96" s="44" t="s">
        <v>12</v>
      </c>
      <c r="D96" s="44" t="s">
        <v>26</v>
      </c>
      <c r="E96" s="45" t="s">
        <v>162</v>
      </c>
      <c r="F96" s="45"/>
      <c r="G96" s="5">
        <f>SUM(G97+G99)</f>
        <v>69.184049999999999</v>
      </c>
    </row>
    <row r="97" spans="1:8" s="16" customFormat="1" ht="87.75" customHeight="1" x14ac:dyDescent="0.2">
      <c r="A97" s="13"/>
      <c r="B97" s="1" t="s">
        <v>193</v>
      </c>
      <c r="C97" s="44" t="s">
        <v>12</v>
      </c>
      <c r="D97" s="44" t="s">
        <v>26</v>
      </c>
      <c r="E97" s="45" t="s">
        <v>163</v>
      </c>
      <c r="F97" s="45"/>
      <c r="G97" s="5">
        <f>SUM(G98)</f>
        <v>54.184049999999999</v>
      </c>
    </row>
    <row r="98" spans="1:8" s="16" customFormat="1" ht="25.5" x14ac:dyDescent="0.2">
      <c r="A98" s="13"/>
      <c r="B98" s="11" t="s">
        <v>40</v>
      </c>
      <c r="C98" s="44" t="s">
        <v>12</v>
      </c>
      <c r="D98" s="44" t="s">
        <v>26</v>
      </c>
      <c r="E98" s="45" t="s">
        <v>163</v>
      </c>
      <c r="F98" s="45" t="s">
        <v>39</v>
      </c>
      <c r="G98" s="5">
        <v>54.184049999999999</v>
      </c>
    </row>
    <row r="99" spans="1:8" s="16" customFormat="1" ht="76.5" x14ac:dyDescent="0.2">
      <c r="A99" s="13"/>
      <c r="B99" s="1" t="s">
        <v>194</v>
      </c>
      <c r="C99" s="44" t="s">
        <v>12</v>
      </c>
      <c r="D99" s="44" t="s">
        <v>26</v>
      </c>
      <c r="E99" s="45" t="s">
        <v>163</v>
      </c>
      <c r="F99" s="45"/>
      <c r="G99" s="5">
        <f>SUM(G100)</f>
        <v>15</v>
      </c>
    </row>
    <row r="100" spans="1:8" s="16" customFormat="1" ht="76.5" customHeight="1" x14ac:dyDescent="0.2">
      <c r="A100" s="13"/>
      <c r="B100" s="11" t="s">
        <v>40</v>
      </c>
      <c r="C100" s="45" t="s">
        <v>12</v>
      </c>
      <c r="D100" s="45" t="s">
        <v>26</v>
      </c>
      <c r="E100" s="45" t="s">
        <v>163</v>
      </c>
      <c r="F100" s="45" t="s">
        <v>39</v>
      </c>
      <c r="G100" s="5">
        <v>15</v>
      </c>
    </row>
    <row r="101" spans="1:8" s="16" customFormat="1" ht="84" customHeight="1" x14ac:dyDescent="0.2">
      <c r="A101" s="13"/>
      <c r="B101" s="1" t="s">
        <v>195</v>
      </c>
      <c r="C101" s="45" t="s">
        <v>12</v>
      </c>
      <c r="D101" s="45" t="s">
        <v>26</v>
      </c>
      <c r="E101" s="45" t="s">
        <v>160</v>
      </c>
      <c r="F101" s="45"/>
      <c r="G101" s="5">
        <f>SUM(G102+G107+G112+G117+G122)</f>
        <v>349.28899999999999</v>
      </c>
    </row>
    <row r="102" spans="1:8" s="16" customFormat="1" ht="52.5" customHeight="1" x14ac:dyDescent="0.2">
      <c r="A102" s="13"/>
      <c r="B102" s="1" t="s">
        <v>196</v>
      </c>
      <c r="C102" s="44" t="s">
        <v>12</v>
      </c>
      <c r="D102" s="44" t="s">
        <v>26</v>
      </c>
      <c r="E102" s="45" t="s">
        <v>165</v>
      </c>
      <c r="F102" s="45"/>
      <c r="G102" s="5">
        <f>SUM(G103+G105)</f>
        <v>5.4889999999999999</v>
      </c>
    </row>
    <row r="103" spans="1:8" s="16" customFormat="1" ht="76.5" x14ac:dyDescent="0.2">
      <c r="A103" s="13"/>
      <c r="B103" s="1" t="s">
        <v>197</v>
      </c>
      <c r="C103" s="45" t="s">
        <v>12</v>
      </c>
      <c r="D103" s="45" t="s">
        <v>26</v>
      </c>
      <c r="E103" s="45" t="s">
        <v>166</v>
      </c>
      <c r="F103" s="45"/>
      <c r="G103" s="5">
        <f>SUM(G104)</f>
        <v>0.22500000000000001</v>
      </c>
    </row>
    <row r="104" spans="1:8" s="16" customFormat="1" ht="25.5" x14ac:dyDescent="0.2">
      <c r="A104" s="13"/>
      <c r="B104" s="11" t="s">
        <v>40</v>
      </c>
      <c r="C104" s="42" t="s">
        <v>12</v>
      </c>
      <c r="D104" s="42" t="s">
        <v>26</v>
      </c>
      <c r="E104" s="45" t="s">
        <v>166</v>
      </c>
      <c r="F104" s="45" t="s">
        <v>39</v>
      </c>
      <c r="G104" s="5">
        <v>0.22500000000000001</v>
      </c>
    </row>
    <row r="105" spans="1:8" s="16" customFormat="1" ht="96.75" customHeight="1" x14ac:dyDescent="0.2">
      <c r="A105" s="13"/>
      <c r="B105" s="1" t="s">
        <v>194</v>
      </c>
      <c r="C105" s="42" t="s">
        <v>12</v>
      </c>
      <c r="D105" s="42" t="s">
        <v>26</v>
      </c>
      <c r="E105" s="45" t="s">
        <v>167</v>
      </c>
      <c r="F105" s="45"/>
      <c r="G105" s="5">
        <f>SUM(G106)</f>
        <v>5.2640000000000002</v>
      </c>
    </row>
    <row r="106" spans="1:8" s="16" customFormat="1" ht="50.25" customHeight="1" x14ac:dyDescent="0.2">
      <c r="A106" s="13"/>
      <c r="B106" s="11" t="s">
        <v>40</v>
      </c>
      <c r="C106" s="42" t="s">
        <v>12</v>
      </c>
      <c r="D106" s="42" t="s">
        <v>26</v>
      </c>
      <c r="E106" s="45" t="s">
        <v>167</v>
      </c>
      <c r="F106" s="45" t="s">
        <v>39</v>
      </c>
      <c r="G106" s="5">
        <v>5.2640000000000002</v>
      </c>
    </row>
    <row r="107" spans="1:8" s="16" customFormat="1" ht="76.5" x14ac:dyDescent="0.2">
      <c r="A107" s="13"/>
      <c r="B107" s="1" t="s">
        <v>198</v>
      </c>
      <c r="C107" s="42" t="s">
        <v>12</v>
      </c>
      <c r="D107" s="42" t="s">
        <v>26</v>
      </c>
      <c r="E107" s="45" t="s">
        <v>168</v>
      </c>
      <c r="F107" s="45"/>
      <c r="G107" s="5">
        <f>SUM(G108+G110)</f>
        <v>49.2</v>
      </c>
    </row>
    <row r="108" spans="1:8" s="16" customFormat="1" ht="76.5" x14ac:dyDescent="0.2">
      <c r="A108" s="13"/>
      <c r="B108" s="1" t="s">
        <v>197</v>
      </c>
      <c r="C108" s="42" t="s">
        <v>12</v>
      </c>
      <c r="D108" s="42" t="s">
        <v>26</v>
      </c>
      <c r="E108" s="45" t="s">
        <v>212</v>
      </c>
      <c r="F108" s="45"/>
      <c r="G108" s="5">
        <f>SUM(G109)</f>
        <v>40.28</v>
      </c>
    </row>
    <row r="109" spans="1:8" s="16" customFormat="1" ht="25.5" x14ac:dyDescent="0.2">
      <c r="A109" s="13"/>
      <c r="B109" s="11" t="s">
        <v>40</v>
      </c>
      <c r="C109" s="42" t="s">
        <v>12</v>
      </c>
      <c r="D109" s="42" t="s">
        <v>26</v>
      </c>
      <c r="E109" s="45" t="s">
        <v>212</v>
      </c>
      <c r="F109" s="45" t="s">
        <v>39</v>
      </c>
      <c r="G109" s="5">
        <v>40.28</v>
      </c>
    </row>
    <row r="110" spans="1:8" s="16" customFormat="1" ht="76.5" x14ac:dyDescent="0.25">
      <c r="A110" s="14"/>
      <c r="B110" s="1" t="s">
        <v>194</v>
      </c>
      <c r="C110" s="40" t="s">
        <v>12</v>
      </c>
      <c r="D110" s="40" t="s">
        <v>26</v>
      </c>
      <c r="E110" s="45" t="s">
        <v>169</v>
      </c>
      <c r="F110" s="45"/>
      <c r="G110" s="5">
        <f>SUM(G111)</f>
        <v>8.92</v>
      </c>
    </row>
    <row r="111" spans="1:8" s="16" customFormat="1" ht="25.5" x14ac:dyDescent="0.25">
      <c r="A111" s="14"/>
      <c r="B111" s="11" t="s">
        <v>40</v>
      </c>
      <c r="C111" s="40" t="s">
        <v>12</v>
      </c>
      <c r="D111" s="40" t="s">
        <v>26</v>
      </c>
      <c r="E111" s="45" t="s">
        <v>169</v>
      </c>
      <c r="F111" s="45" t="s">
        <v>39</v>
      </c>
      <c r="G111" s="5">
        <v>8.92</v>
      </c>
      <c r="H111" s="31"/>
    </row>
    <row r="112" spans="1:8" s="16" customFormat="1" ht="25.5" x14ac:dyDescent="0.25">
      <c r="A112" s="14"/>
      <c r="B112" s="1" t="s">
        <v>199</v>
      </c>
      <c r="C112" s="40" t="s">
        <v>12</v>
      </c>
      <c r="D112" s="40" t="s">
        <v>26</v>
      </c>
      <c r="E112" s="45" t="s">
        <v>170</v>
      </c>
      <c r="F112" s="45"/>
      <c r="G112" s="5">
        <f>SUM(G113+G115)</f>
        <v>46.449999999999996</v>
      </c>
    </row>
    <row r="113" spans="1:8" s="16" customFormat="1" ht="76.5" x14ac:dyDescent="0.25">
      <c r="A113" s="14"/>
      <c r="B113" s="1" t="s">
        <v>197</v>
      </c>
      <c r="C113" s="40" t="s">
        <v>12</v>
      </c>
      <c r="D113" s="40" t="s">
        <v>26</v>
      </c>
      <c r="E113" s="45" t="s">
        <v>171</v>
      </c>
      <c r="F113" s="45"/>
      <c r="G113" s="5">
        <f>SUM(G114)</f>
        <v>37.988999999999997</v>
      </c>
    </row>
    <row r="114" spans="1:8" s="16" customFormat="1" ht="25.5" x14ac:dyDescent="0.25">
      <c r="A114" s="14"/>
      <c r="B114" s="11" t="s">
        <v>40</v>
      </c>
      <c r="C114" s="40" t="s">
        <v>12</v>
      </c>
      <c r="D114" s="40" t="s">
        <v>26</v>
      </c>
      <c r="E114" s="45" t="s">
        <v>171</v>
      </c>
      <c r="F114" s="45" t="s">
        <v>39</v>
      </c>
      <c r="G114" s="5">
        <v>37.988999999999997</v>
      </c>
    </row>
    <row r="115" spans="1:8" s="16" customFormat="1" ht="76.5" x14ac:dyDescent="0.25">
      <c r="A115" s="14"/>
      <c r="B115" s="1" t="s">
        <v>194</v>
      </c>
      <c r="C115" s="45" t="s">
        <v>12</v>
      </c>
      <c r="D115" s="45" t="s">
        <v>26</v>
      </c>
      <c r="E115" s="45" t="s">
        <v>172</v>
      </c>
      <c r="F115" s="45"/>
      <c r="G115" s="5">
        <f>SUM(G116)</f>
        <v>8.4610000000000003</v>
      </c>
    </row>
    <row r="116" spans="1:8" s="16" customFormat="1" ht="25.5" x14ac:dyDescent="0.25">
      <c r="A116" s="14"/>
      <c r="B116" s="11" t="s">
        <v>40</v>
      </c>
      <c r="C116" s="45" t="s">
        <v>12</v>
      </c>
      <c r="D116" s="45" t="s">
        <v>26</v>
      </c>
      <c r="E116" s="45" t="s">
        <v>172</v>
      </c>
      <c r="F116" s="45" t="s">
        <v>39</v>
      </c>
      <c r="G116" s="5">
        <v>8.4610000000000003</v>
      </c>
    </row>
    <row r="117" spans="1:8" s="16" customFormat="1" ht="63.75" x14ac:dyDescent="0.25">
      <c r="A117" s="14"/>
      <c r="B117" s="1" t="s">
        <v>200</v>
      </c>
      <c r="C117" s="45" t="s">
        <v>12</v>
      </c>
      <c r="D117" s="45" t="s">
        <v>26</v>
      </c>
      <c r="E117" s="45" t="s">
        <v>173</v>
      </c>
      <c r="F117" s="45"/>
      <c r="G117" s="5">
        <f>SUM(G118+G120)</f>
        <v>12.700000000000001</v>
      </c>
    </row>
    <row r="118" spans="1:8" s="16" customFormat="1" ht="97.5" customHeight="1" x14ac:dyDescent="0.25">
      <c r="A118" s="14"/>
      <c r="B118" s="1" t="s">
        <v>197</v>
      </c>
      <c r="C118" s="45" t="s">
        <v>12</v>
      </c>
      <c r="D118" s="45" t="s">
        <v>26</v>
      </c>
      <c r="E118" s="45" t="s">
        <v>174</v>
      </c>
      <c r="F118" s="45"/>
      <c r="G118" s="5">
        <f>SUM(G119)</f>
        <v>11.428000000000001</v>
      </c>
    </row>
    <row r="119" spans="1:8" s="16" customFormat="1" ht="25.5" x14ac:dyDescent="0.25">
      <c r="A119" s="14"/>
      <c r="B119" s="11" t="s">
        <v>40</v>
      </c>
      <c r="C119" s="45" t="s">
        <v>12</v>
      </c>
      <c r="D119" s="45" t="s">
        <v>26</v>
      </c>
      <c r="E119" s="45" t="s">
        <v>174</v>
      </c>
      <c r="F119" s="45" t="s">
        <v>39</v>
      </c>
      <c r="G119" s="5">
        <v>11.428000000000001</v>
      </c>
    </row>
    <row r="120" spans="1:8" s="16" customFormat="1" ht="76.5" x14ac:dyDescent="0.25">
      <c r="A120" s="14"/>
      <c r="B120" s="1" t="s">
        <v>194</v>
      </c>
      <c r="C120" s="45" t="s">
        <v>12</v>
      </c>
      <c r="D120" s="45" t="s">
        <v>26</v>
      </c>
      <c r="E120" s="45" t="s">
        <v>175</v>
      </c>
      <c r="F120" s="45"/>
      <c r="G120" s="5">
        <f>SUM(G121)</f>
        <v>1.272</v>
      </c>
    </row>
    <row r="121" spans="1:8" s="16" customFormat="1" ht="25.5" x14ac:dyDescent="0.25">
      <c r="A121" s="14"/>
      <c r="B121" s="11" t="s">
        <v>40</v>
      </c>
      <c r="C121" s="45" t="s">
        <v>12</v>
      </c>
      <c r="D121" s="45" t="s">
        <v>26</v>
      </c>
      <c r="E121" s="45" t="s">
        <v>175</v>
      </c>
      <c r="F121" s="45" t="s">
        <v>39</v>
      </c>
      <c r="G121" s="5">
        <v>1.272</v>
      </c>
    </row>
    <row r="122" spans="1:8" s="16" customFormat="1" ht="38.25" x14ac:dyDescent="0.25">
      <c r="A122" s="14"/>
      <c r="B122" s="1" t="s">
        <v>201</v>
      </c>
      <c r="C122" s="40" t="s">
        <v>12</v>
      </c>
      <c r="D122" s="40" t="s">
        <v>26</v>
      </c>
      <c r="E122" s="45" t="s">
        <v>177</v>
      </c>
      <c r="F122" s="45"/>
      <c r="G122" s="5">
        <f>SUM(G123+G125+G127)</f>
        <v>235.45</v>
      </c>
      <c r="H122" s="31"/>
    </row>
    <row r="123" spans="1:8" s="16" customFormat="1" ht="76.5" x14ac:dyDescent="0.25">
      <c r="A123" s="14"/>
      <c r="B123" s="1" t="s">
        <v>197</v>
      </c>
      <c r="C123" s="40" t="s">
        <v>12</v>
      </c>
      <c r="D123" s="40" t="s">
        <v>26</v>
      </c>
      <c r="E123" s="45" t="s">
        <v>176</v>
      </c>
      <c r="F123" s="45"/>
      <c r="G123" s="5">
        <f>SUM(G124)</f>
        <v>9.3670000000000009</v>
      </c>
      <c r="H123" s="31"/>
    </row>
    <row r="124" spans="1:8" s="16" customFormat="1" ht="25.5" x14ac:dyDescent="0.25">
      <c r="A124" s="14"/>
      <c r="B124" s="11" t="s">
        <v>40</v>
      </c>
      <c r="C124" s="2" t="s">
        <v>12</v>
      </c>
      <c r="D124" s="40" t="s">
        <v>26</v>
      </c>
      <c r="E124" s="45" t="s">
        <v>176</v>
      </c>
      <c r="F124" s="45" t="s">
        <v>39</v>
      </c>
      <c r="G124" s="5">
        <v>9.3670000000000009</v>
      </c>
    </row>
    <row r="125" spans="1:8" s="16" customFormat="1" ht="99" customHeight="1" x14ac:dyDescent="0.25">
      <c r="A125" s="14"/>
      <c r="B125" s="1" t="s">
        <v>194</v>
      </c>
      <c r="C125" s="2" t="s">
        <v>12</v>
      </c>
      <c r="D125" s="40" t="s">
        <v>26</v>
      </c>
      <c r="E125" s="45" t="s">
        <v>178</v>
      </c>
      <c r="F125" s="45"/>
      <c r="G125" s="5">
        <f>SUM(G126)</f>
        <v>1.083</v>
      </c>
    </row>
    <row r="126" spans="1:8" s="16" customFormat="1" ht="25.5" x14ac:dyDescent="0.25">
      <c r="A126" s="14"/>
      <c r="B126" s="11" t="s">
        <v>40</v>
      </c>
      <c r="C126" s="45" t="s">
        <v>12</v>
      </c>
      <c r="D126" s="45" t="s">
        <v>26</v>
      </c>
      <c r="E126" s="45" t="s">
        <v>178</v>
      </c>
      <c r="F126" s="45" t="s">
        <v>39</v>
      </c>
      <c r="G126" s="5">
        <v>1.083</v>
      </c>
    </row>
    <row r="127" spans="1:8" s="16" customFormat="1" ht="15" x14ac:dyDescent="0.25">
      <c r="A127" s="14"/>
      <c r="B127" s="1" t="s">
        <v>60</v>
      </c>
      <c r="C127" s="45" t="s">
        <v>12</v>
      </c>
      <c r="D127" s="45" t="s">
        <v>26</v>
      </c>
      <c r="E127" s="45" t="s">
        <v>179</v>
      </c>
      <c r="F127" s="45"/>
      <c r="G127" s="23">
        <f>G128</f>
        <v>225</v>
      </c>
    </row>
    <row r="128" spans="1:8" s="16" customFormat="1" ht="25.5" x14ac:dyDescent="0.25">
      <c r="A128" s="14"/>
      <c r="B128" s="11" t="s">
        <v>40</v>
      </c>
      <c r="C128" s="45" t="s">
        <v>12</v>
      </c>
      <c r="D128" s="45" t="s">
        <v>26</v>
      </c>
      <c r="E128" s="45" t="s">
        <v>179</v>
      </c>
      <c r="F128" s="45" t="s">
        <v>39</v>
      </c>
      <c r="G128" s="23">
        <v>225</v>
      </c>
    </row>
    <row r="129" spans="1:10" s="16" customFormat="1" ht="51" x14ac:dyDescent="0.25">
      <c r="A129" s="14"/>
      <c r="B129" s="1" t="s">
        <v>202</v>
      </c>
      <c r="C129" s="45" t="s">
        <v>12</v>
      </c>
      <c r="D129" s="45" t="s">
        <v>26</v>
      </c>
      <c r="E129" s="45" t="s">
        <v>109</v>
      </c>
      <c r="F129" s="45"/>
      <c r="G129" s="23">
        <f>G130</f>
        <v>15.6</v>
      </c>
    </row>
    <row r="130" spans="1:10" s="16" customFormat="1" ht="76.5" x14ac:dyDescent="0.25">
      <c r="A130" s="14"/>
      <c r="B130" s="11" t="s">
        <v>203</v>
      </c>
      <c r="C130" s="45" t="s">
        <v>12</v>
      </c>
      <c r="D130" s="45" t="s">
        <v>26</v>
      </c>
      <c r="E130" s="45" t="s">
        <v>110</v>
      </c>
      <c r="F130" s="45"/>
      <c r="G130" s="23">
        <f>G131</f>
        <v>15.6</v>
      </c>
    </row>
    <row r="131" spans="1:10" s="16" customFormat="1" ht="38.25" x14ac:dyDescent="0.25">
      <c r="A131" s="14"/>
      <c r="B131" s="11" t="s">
        <v>143</v>
      </c>
      <c r="C131" s="45" t="s">
        <v>12</v>
      </c>
      <c r="D131" s="45" t="s">
        <v>26</v>
      </c>
      <c r="E131" s="45" t="s">
        <v>145</v>
      </c>
      <c r="F131" s="45"/>
      <c r="G131" s="23">
        <f>G132</f>
        <v>15.6</v>
      </c>
    </row>
    <row r="132" spans="1:10" s="16" customFormat="1" ht="38.25" x14ac:dyDescent="0.25">
      <c r="A132" s="14"/>
      <c r="B132" s="1" t="s">
        <v>68</v>
      </c>
      <c r="C132" s="45" t="s">
        <v>12</v>
      </c>
      <c r="D132" s="45" t="s">
        <v>26</v>
      </c>
      <c r="E132" s="45" t="s">
        <v>146</v>
      </c>
      <c r="F132" s="45"/>
      <c r="G132" s="23">
        <f>G133</f>
        <v>15.6</v>
      </c>
    </row>
    <row r="133" spans="1:10" s="16" customFormat="1" ht="25.5" x14ac:dyDescent="0.25">
      <c r="A133" s="14"/>
      <c r="B133" s="11" t="s">
        <v>40</v>
      </c>
      <c r="C133" s="45" t="s">
        <v>12</v>
      </c>
      <c r="D133" s="45" t="s">
        <v>26</v>
      </c>
      <c r="E133" s="45" t="s">
        <v>146</v>
      </c>
      <c r="F133" s="45" t="s">
        <v>39</v>
      </c>
      <c r="G133" s="23">
        <v>15.6</v>
      </c>
    </row>
    <row r="134" spans="1:10" s="16" customFormat="1" ht="38.25" x14ac:dyDescent="0.25">
      <c r="A134" s="14"/>
      <c r="B134" s="11" t="s">
        <v>182</v>
      </c>
      <c r="C134" s="45" t="s">
        <v>12</v>
      </c>
      <c r="D134" s="45" t="s">
        <v>26</v>
      </c>
      <c r="E134" s="45" t="s">
        <v>86</v>
      </c>
      <c r="F134" s="45"/>
      <c r="G134" s="23">
        <f>G135</f>
        <v>156</v>
      </c>
    </row>
    <row r="135" spans="1:10" s="16" customFormat="1" ht="63.75" x14ac:dyDescent="0.25">
      <c r="A135" s="14"/>
      <c r="B135" s="11" t="s">
        <v>204</v>
      </c>
      <c r="C135" s="45" t="s">
        <v>12</v>
      </c>
      <c r="D135" s="45" t="s">
        <v>26</v>
      </c>
      <c r="E135" s="45" t="s">
        <v>147</v>
      </c>
      <c r="F135" s="45"/>
      <c r="G135" s="23">
        <f>G136</f>
        <v>156</v>
      </c>
    </row>
    <row r="136" spans="1:10" s="16" customFormat="1" ht="25.5" x14ac:dyDescent="0.25">
      <c r="A136" s="14"/>
      <c r="B136" s="11" t="s">
        <v>148</v>
      </c>
      <c r="C136" s="45" t="s">
        <v>12</v>
      </c>
      <c r="D136" s="45" t="s">
        <v>26</v>
      </c>
      <c r="E136" s="45" t="s">
        <v>149</v>
      </c>
      <c r="F136" s="45"/>
      <c r="G136" s="23">
        <f>G137</f>
        <v>156</v>
      </c>
    </row>
    <row r="137" spans="1:10" s="16" customFormat="1" ht="15" x14ac:dyDescent="0.25">
      <c r="A137" s="14"/>
      <c r="B137" s="11" t="s">
        <v>60</v>
      </c>
      <c r="C137" s="45" t="s">
        <v>12</v>
      </c>
      <c r="D137" s="45" t="s">
        <v>26</v>
      </c>
      <c r="E137" s="45" t="s">
        <v>150</v>
      </c>
      <c r="F137" s="45"/>
      <c r="G137" s="23">
        <f>G138</f>
        <v>156</v>
      </c>
    </row>
    <row r="138" spans="1:10" s="16" customFormat="1" ht="39" customHeight="1" x14ac:dyDescent="0.25">
      <c r="A138" s="14"/>
      <c r="B138" s="11" t="s">
        <v>40</v>
      </c>
      <c r="C138" s="45" t="s">
        <v>12</v>
      </c>
      <c r="D138" s="45" t="s">
        <v>26</v>
      </c>
      <c r="E138" s="45" t="s">
        <v>150</v>
      </c>
      <c r="F138" s="45" t="s">
        <v>39</v>
      </c>
      <c r="G138" s="23">
        <v>156</v>
      </c>
    </row>
    <row r="139" spans="1:10" s="16" customFormat="1" ht="30" customHeight="1" x14ac:dyDescent="0.25">
      <c r="A139" s="14"/>
      <c r="B139" s="1" t="s">
        <v>47</v>
      </c>
      <c r="C139" s="45" t="s">
        <v>12</v>
      </c>
      <c r="D139" s="45" t="s">
        <v>26</v>
      </c>
      <c r="E139" s="45" t="s">
        <v>72</v>
      </c>
      <c r="F139" s="45"/>
      <c r="G139" s="5">
        <f>G140+G142</f>
        <v>824</v>
      </c>
    </row>
    <row r="140" spans="1:10" s="16" customFormat="1" ht="24.75" customHeight="1" x14ac:dyDescent="0.25">
      <c r="A140" s="14"/>
      <c r="B140" s="1" t="s">
        <v>14</v>
      </c>
      <c r="C140" s="45" t="s">
        <v>12</v>
      </c>
      <c r="D140" s="45" t="s">
        <v>26</v>
      </c>
      <c r="E140" s="45" t="s">
        <v>111</v>
      </c>
      <c r="F140" s="45"/>
      <c r="G140" s="5">
        <f>G141</f>
        <v>668</v>
      </c>
    </row>
    <row r="141" spans="1:10" s="16" customFormat="1" ht="25.5" x14ac:dyDescent="0.25">
      <c r="A141" s="14"/>
      <c r="B141" s="11" t="s">
        <v>40</v>
      </c>
      <c r="C141" s="45" t="s">
        <v>12</v>
      </c>
      <c r="D141" s="45" t="s">
        <v>26</v>
      </c>
      <c r="E141" s="45" t="s">
        <v>111</v>
      </c>
      <c r="F141" s="45" t="s">
        <v>39</v>
      </c>
      <c r="G141" s="5">
        <v>668</v>
      </c>
    </row>
    <row r="142" spans="1:10" s="16" customFormat="1" ht="15" x14ac:dyDescent="0.25">
      <c r="A142" s="14"/>
      <c r="B142" s="11" t="s">
        <v>60</v>
      </c>
      <c r="C142" s="2" t="s">
        <v>12</v>
      </c>
      <c r="D142" s="40" t="s">
        <v>26</v>
      </c>
      <c r="E142" s="45" t="s">
        <v>112</v>
      </c>
      <c r="F142" s="45"/>
      <c r="G142" s="5">
        <f>G143</f>
        <v>156</v>
      </c>
      <c r="H142" s="27"/>
    </row>
    <row r="143" spans="1:10" ht="36" customHeight="1" x14ac:dyDescent="0.25">
      <c r="A143" s="14"/>
      <c r="B143" s="11" t="s">
        <v>40</v>
      </c>
      <c r="C143" s="2" t="s">
        <v>12</v>
      </c>
      <c r="D143" s="40" t="s">
        <v>26</v>
      </c>
      <c r="E143" s="45" t="s">
        <v>112</v>
      </c>
      <c r="F143" s="45" t="s">
        <v>39</v>
      </c>
      <c r="G143" s="5">
        <v>156</v>
      </c>
      <c r="H143" s="16"/>
      <c r="I143" s="16"/>
      <c r="J143" s="16"/>
    </row>
    <row r="144" spans="1:10" ht="64.5" customHeight="1" x14ac:dyDescent="0.25">
      <c r="A144" s="14"/>
      <c r="B144" s="11" t="s">
        <v>142</v>
      </c>
      <c r="C144" s="2" t="s">
        <v>12</v>
      </c>
      <c r="D144" s="40" t="s">
        <v>12</v>
      </c>
      <c r="E144" s="45"/>
      <c r="F144" s="45"/>
      <c r="G144" s="5">
        <f>G145</f>
        <v>601.19999999999993</v>
      </c>
      <c r="H144" s="16"/>
      <c r="I144" s="16"/>
      <c r="J144" s="16"/>
    </row>
    <row r="145" spans="1:10" s="34" customFormat="1" ht="63.75" x14ac:dyDescent="0.25">
      <c r="A145" s="14"/>
      <c r="B145" s="1" t="s">
        <v>184</v>
      </c>
      <c r="C145" s="2" t="s">
        <v>12</v>
      </c>
      <c r="D145" s="40" t="s">
        <v>12</v>
      </c>
      <c r="E145" s="45" t="s">
        <v>94</v>
      </c>
      <c r="F145" s="45"/>
      <c r="G145" s="5">
        <f>G146</f>
        <v>601.19999999999993</v>
      </c>
      <c r="H145" s="27"/>
    </row>
    <row r="146" spans="1:10" ht="112.5" customHeight="1" x14ac:dyDescent="0.25">
      <c r="A146" s="14"/>
      <c r="B146" s="1" t="s">
        <v>205</v>
      </c>
      <c r="C146" s="2" t="s">
        <v>12</v>
      </c>
      <c r="D146" s="45" t="s">
        <v>12</v>
      </c>
      <c r="E146" s="45" t="s">
        <v>152</v>
      </c>
      <c r="F146" s="45"/>
      <c r="G146" s="23">
        <f>G147</f>
        <v>601.19999999999993</v>
      </c>
      <c r="H146" s="16"/>
      <c r="I146" s="16"/>
      <c r="J146" s="16"/>
    </row>
    <row r="147" spans="1:10" ht="25.5" x14ac:dyDescent="0.25">
      <c r="A147" s="14"/>
      <c r="B147" s="1" t="s">
        <v>153</v>
      </c>
      <c r="C147" s="2" t="s">
        <v>12</v>
      </c>
      <c r="D147" s="40" t="s">
        <v>12</v>
      </c>
      <c r="E147" s="45" t="s">
        <v>154</v>
      </c>
      <c r="F147" s="45"/>
      <c r="G147" s="23">
        <f>G148+G150</f>
        <v>601.19999999999993</v>
      </c>
      <c r="H147" s="16"/>
      <c r="I147" s="16"/>
      <c r="J147" s="16"/>
    </row>
    <row r="148" spans="1:10" ht="102" x14ac:dyDescent="0.25">
      <c r="A148" s="14"/>
      <c r="B148" s="1" t="s">
        <v>155</v>
      </c>
      <c r="C148" s="2" t="s">
        <v>12</v>
      </c>
      <c r="D148" s="40" t="s">
        <v>12</v>
      </c>
      <c r="E148" s="45" t="s">
        <v>156</v>
      </c>
      <c r="F148" s="45"/>
      <c r="G148" s="23">
        <f>G149</f>
        <v>589.14</v>
      </c>
      <c r="H148" s="16"/>
      <c r="I148" s="16"/>
      <c r="J148" s="16"/>
    </row>
    <row r="149" spans="1:10" ht="25.5" x14ac:dyDescent="0.25">
      <c r="A149" s="14"/>
      <c r="B149" s="11" t="s">
        <v>40</v>
      </c>
      <c r="C149" s="2" t="s">
        <v>12</v>
      </c>
      <c r="D149" s="40" t="s">
        <v>12</v>
      </c>
      <c r="E149" s="45" t="s">
        <v>156</v>
      </c>
      <c r="F149" s="45" t="s">
        <v>39</v>
      </c>
      <c r="G149" s="23">
        <v>589.14</v>
      </c>
      <c r="H149" s="16"/>
      <c r="I149" s="16"/>
      <c r="J149" s="16"/>
    </row>
    <row r="150" spans="1:10" ht="114.75" x14ac:dyDescent="0.25">
      <c r="A150" s="14"/>
      <c r="B150" s="46" t="s">
        <v>157</v>
      </c>
      <c r="C150" s="2" t="s">
        <v>12</v>
      </c>
      <c r="D150" s="40" t="s">
        <v>12</v>
      </c>
      <c r="E150" s="45" t="s">
        <v>158</v>
      </c>
      <c r="F150" s="45"/>
      <c r="G150" s="23">
        <f>G151</f>
        <v>12.06</v>
      </c>
      <c r="H150" s="16"/>
      <c r="I150" s="16"/>
      <c r="J150" s="16"/>
    </row>
    <row r="151" spans="1:10" s="16" customFormat="1" ht="25.5" x14ac:dyDescent="0.25">
      <c r="A151" s="14"/>
      <c r="B151" s="11" t="s">
        <v>40</v>
      </c>
      <c r="C151" s="40" t="s">
        <v>12</v>
      </c>
      <c r="D151" s="40" t="s">
        <v>12</v>
      </c>
      <c r="E151" s="45" t="s">
        <v>158</v>
      </c>
      <c r="F151" s="45" t="s">
        <v>39</v>
      </c>
      <c r="G151" s="23">
        <v>12.06</v>
      </c>
    </row>
    <row r="152" spans="1:10" s="16" customFormat="1" ht="15" x14ac:dyDescent="0.25">
      <c r="A152" s="14"/>
      <c r="B152" s="7" t="s">
        <v>69</v>
      </c>
      <c r="C152" s="49" t="s">
        <v>24</v>
      </c>
      <c r="D152" s="45"/>
      <c r="E152" s="4"/>
      <c r="F152" s="4"/>
      <c r="G152" s="8">
        <f>G153</f>
        <v>14472.800000000001</v>
      </c>
    </row>
    <row r="153" spans="1:10" s="16" customFormat="1" ht="15" x14ac:dyDescent="0.25">
      <c r="A153" s="14"/>
      <c r="B153" s="1" t="s">
        <v>25</v>
      </c>
      <c r="C153" s="45" t="s">
        <v>24</v>
      </c>
      <c r="D153" s="45" t="s">
        <v>9</v>
      </c>
      <c r="E153" s="45"/>
      <c r="F153" s="45"/>
      <c r="G153" s="5">
        <f>G154+G169</f>
        <v>14472.800000000001</v>
      </c>
    </row>
    <row r="154" spans="1:10" s="16" customFormat="1" ht="38.25" x14ac:dyDescent="0.25">
      <c r="A154" s="14"/>
      <c r="B154" s="1" t="s">
        <v>209</v>
      </c>
      <c r="C154" s="40" t="s">
        <v>24</v>
      </c>
      <c r="D154" s="40" t="s">
        <v>9</v>
      </c>
      <c r="E154" s="45" t="s">
        <v>113</v>
      </c>
      <c r="F154" s="45"/>
      <c r="G154" s="5">
        <f>G155+G165</f>
        <v>457.6</v>
      </c>
    </row>
    <row r="155" spans="1:10" s="16" customFormat="1" ht="51" x14ac:dyDescent="0.25">
      <c r="A155" s="14"/>
      <c r="B155" s="1" t="s">
        <v>210</v>
      </c>
      <c r="C155" s="40" t="s">
        <v>24</v>
      </c>
      <c r="D155" s="40" t="s">
        <v>9</v>
      </c>
      <c r="E155" s="45" t="s">
        <v>114</v>
      </c>
      <c r="F155" s="45"/>
      <c r="G155" s="5">
        <f>G156+G159+G162</f>
        <v>249.6</v>
      </c>
      <c r="H155" s="31"/>
    </row>
    <row r="156" spans="1:10" s="16" customFormat="1" ht="38.25" x14ac:dyDescent="0.2">
      <c r="A156" s="6"/>
      <c r="B156" s="1" t="s">
        <v>115</v>
      </c>
      <c r="C156" s="40" t="s">
        <v>24</v>
      </c>
      <c r="D156" s="40" t="s">
        <v>9</v>
      </c>
      <c r="E156" s="45" t="s">
        <v>116</v>
      </c>
      <c r="F156" s="45"/>
      <c r="G156" s="5">
        <f>G157</f>
        <v>10.4</v>
      </c>
      <c r="H156" s="31"/>
    </row>
    <row r="157" spans="1:10" s="16" customFormat="1" ht="14.25" x14ac:dyDescent="0.2">
      <c r="A157" s="6"/>
      <c r="B157" s="1" t="s">
        <v>61</v>
      </c>
      <c r="C157" s="40" t="s">
        <v>24</v>
      </c>
      <c r="D157" s="40" t="s">
        <v>9</v>
      </c>
      <c r="E157" s="45" t="s">
        <v>117</v>
      </c>
      <c r="F157" s="45"/>
      <c r="G157" s="5">
        <f>G158</f>
        <v>10.4</v>
      </c>
      <c r="H157" s="31"/>
    </row>
    <row r="158" spans="1:10" s="16" customFormat="1" ht="25.5" x14ac:dyDescent="0.2">
      <c r="A158" s="6"/>
      <c r="B158" s="24" t="s">
        <v>40</v>
      </c>
      <c r="C158" s="40" t="s">
        <v>24</v>
      </c>
      <c r="D158" s="40" t="s">
        <v>9</v>
      </c>
      <c r="E158" s="45" t="s">
        <v>117</v>
      </c>
      <c r="F158" s="45" t="s">
        <v>39</v>
      </c>
      <c r="G158" s="5">
        <v>10.4</v>
      </c>
      <c r="H158" s="31"/>
    </row>
    <row r="159" spans="1:10" s="30" customFormat="1" ht="73.5" customHeight="1" x14ac:dyDescent="0.2">
      <c r="A159" s="6"/>
      <c r="B159" s="1" t="s">
        <v>118</v>
      </c>
      <c r="C159" s="40" t="s">
        <v>24</v>
      </c>
      <c r="D159" s="40" t="s">
        <v>9</v>
      </c>
      <c r="E159" s="45" t="s">
        <v>119</v>
      </c>
      <c r="F159" s="45"/>
      <c r="G159" s="5">
        <f>G160</f>
        <v>208</v>
      </c>
      <c r="H159" s="33"/>
    </row>
    <row r="160" spans="1:10" s="30" customFormat="1" ht="14.25" x14ac:dyDescent="0.2">
      <c r="A160" s="6"/>
      <c r="B160" s="1" t="s">
        <v>61</v>
      </c>
      <c r="C160" s="40" t="s">
        <v>24</v>
      </c>
      <c r="D160" s="40" t="s">
        <v>9</v>
      </c>
      <c r="E160" s="45" t="s">
        <v>120</v>
      </c>
      <c r="F160" s="45"/>
      <c r="G160" s="5">
        <f>G161</f>
        <v>208</v>
      </c>
      <c r="H160" s="33"/>
    </row>
    <row r="161" spans="1:10" s="30" customFormat="1" ht="25.5" x14ac:dyDescent="0.2">
      <c r="A161" s="6"/>
      <c r="B161" s="24" t="s">
        <v>40</v>
      </c>
      <c r="C161" s="40" t="s">
        <v>24</v>
      </c>
      <c r="D161" s="45" t="s">
        <v>9</v>
      </c>
      <c r="E161" s="45" t="s">
        <v>120</v>
      </c>
      <c r="F161" s="45" t="s">
        <v>39</v>
      </c>
      <c r="G161" s="5">
        <v>208</v>
      </c>
    </row>
    <row r="162" spans="1:10" ht="51" x14ac:dyDescent="0.2">
      <c r="A162" s="6"/>
      <c r="B162" s="1" t="s">
        <v>121</v>
      </c>
      <c r="C162" s="40" t="s">
        <v>24</v>
      </c>
      <c r="D162" s="40" t="s">
        <v>9</v>
      </c>
      <c r="E162" s="45" t="s">
        <v>122</v>
      </c>
      <c r="F162" s="45"/>
      <c r="G162" s="5">
        <f>G163</f>
        <v>31.2</v>
      </c>
      <c r="H162" s="16"/>
      <c r="I162" s="16"/>
      <c r="J162" s="16"/>
    </row>
    <row r="163" spans="1:10" ht="14.25" x14ac:dyDescent="0.2">
      <c r="A163" s="6"/>
      <c r="B163" s="1" t="s">
        <v>61</v>
      </c>
      <c r="C163" s="40" t="s">
        <v>24</v>
      </c>
      <c r="D163" s="40" t="s">
        <v>9</v>
      </c>
      <c r="E163" s="45" t="s">
        <v>123</v>
      </c>
      <c r="F163" s="45"/>
      <c r="G163" s="5">
        <f>G164</f>
        <v>31.2</v>
      </c>
      <c r="H163" s="16"/>
      <c r="I163" s="16"/>
      <c r="J163" s="16"/>
    </row>
    <row r="164" spans="1:10" ht="25.5" x14ac:dyDescent="0.2">
      <c r="A164" s="6"/>
      <c r="B164" s="24" t="s">
        <v>40</v>
      </c>
      <c r="C164" s="40" t="s">
        <v>24</v>
      </c>
      <c r="D164" s="40" t="s">
        <v>9</v>
      </c>
      <c r="E164" s="45" t="s">
        <v>123</v>
      </c>
      <c r="F164" s="45" t="s">
        <v>39</v>
      </c>
      <c r="G164" s="5">
        <v>31.2</v>
      </c>
      <c r="H164" s="16"/>
      <c r="I164" s="16"/>
      <c r="J164" s="16"/>
    </row>
    <row r="165" spans="1:10" ht="69.75" customHeight="1" x14ac:dyDescent="0.2">
      <c r="A165" s="6"/>
      <c r="B165" s="1" t="s">
        <v>211</v>
      </c>
      <c r="C165" s="40" t="s">
        <v>24</v>
      </c>
      <c r="D165" s="40" t="s">
        <v>9</v>
      </c>
      <c r="E165" s="45" t="s">
        <v>124</v>
      </c>
      <c r="F165" s="45"/>
      <c r="G165" s="5">
        <f>G166</f>
        <v>208</v>
      </c>
      <c r="H165" s="16"/>
      <c r="I165" s="16"/>
      <c r="J165" s="16"/>
    </row>
    <row r="166" spans="1:10" ht="66.75" customHeight="1" x14ac:dyDescent="0.2">
      <c r="A166" s="6"/>
      <c r="B166" s="1" t="s">
        <v>125</v>
      </c>
      <c r="C166" s="40" t="s">
        <v>24</v>
      </c>
      <c r="D166" s="40" t="s">
        <v>9</v>
      </c>
      <c r="E166" s="45" t="s">
        <v>126</v>
      </c>
      <c r="F166" s="45"/>
      <c r="G166" s="5">
        <f>G167</f>
        <v>208</v>
      </c>
      <c r="H166" s="16"/>
      <c r="I166" s="16"/>
      <c r="J166" s="16"/>
    </row>
    <row r="167" spans="1:10" ht="14.25" x14ac:dyDescent="0.2">
      <c r="A167" s="6"/>
      <c r="B167" s="1" t="s">
        <v>61</v>
      </c>
      <c r="C167" s="40" t="s">
        <v>24</v>
      </c>
      <c r="D167" s="40" t="s">
        <v>9</v>
      </c>
      <c r="E167" s="45" t="s">
        <v>127</v>
      </c>
      <c r="F167" s="45"/>
      <c r="G167" s="5">
        <f>G168</f>
        <v>208</v>
      </c>
      <c r="H167" s="16"/>
      <c r="I167" s="16"/>
      <c r="J167" s="16"/>
    </row>
    <row r="168" spans="1:10" ht="40.5" customHeight="1" x14ac:dyDescent="0.2">
      <c r="A168" s="6"/>
      <c r="B168" s="24" t="s">
        <v>40</v>
      </c>
      <c r="C168" s="2" t="s">
        <v>24</v>
      </c>
      <c r="D168" s="40" t="s">
        <v>9</v>
      </c>
      <c r="E168" s="45" t="s">
        <v>127</v>
      </c>
      <c r="F168" s="45" t="s">
        <v>39</v>
      </c>
      <c r="G168" s="5">
        <v>208</v>
      </c>
      <c r="H168" s="31"/>
      <c r="I168" s="35"/>
      <c r="J168" s="16"/>
    </row>
    <row r="169" spans="1:10" ht="32.25" customHeight="1" x14ac:dyDescent="0.2">
      <c r="A169" s="6"/>
      <c r="B169" s="1" t="s">
        <v>47</v>
      </c>
      <c r="C169" s="2" t="s">
        <v>24</v>
      </c>
      <c r="D169" s="40" t="s">
        <v>9</v>
      </c>
      <c r="E169" s="45" t="s">
        <v>72</v>
      </c>
      <c r="F169" s="45"/>
      <c r="G169" s="5">
        <f>G170</f>
        <v>14015.2</v>
      </c>
      <c r="H169" s="16"/>
      <c r="I169" s="16"/>
      <c r="J169" s="16"/>
    </row>
    <row r="170" spans="1:10" ht="14.25" x14ac:dyDescent="0.2">
      <c r="A170" s="6"/>
      <c r="B170" s="1" t="s">
        <v>61</v>
      </c>
      <c r="C170" s="2" t="s">
        <v>24</v>
      </c>
      <c r="D170" s="40" t="s">
        <v>9</v>
      </c>
      <c r="E170" s="45" t="s">
        <v>128</v>
      </c>
      <c r="F170" s="45"/>
      <c r="G170" s="5">
        <f>G171+G172+G173</f>
        <v>14015.2</v>
      </c>
      <c r="H170" s="16"/>
      <c r="I170" s="16"/>
      <c r="J170" s="16"/>
    </row>
    <row r="171" spans="1:10" ht="63.75" x14ac:dyDescent="0.2">
      <c r="A171" s="6"/>
      <c r="B171" s="25" t="s">
        <v>37</v>
      </c>
      <c r="C171" s="36" t="s">
        <v>24</v>
      </c>
      <c r="D171" s="40" t="s">
        <v>9</v>
      </c>
      <c r="E171" s="45" t="s">
        <v>128</v>
      </c>
      <c r="F171" s="45" t="s">
        <v>38</v>
      </c>
      <c r="G171" s="5">
        <v>11683.2</v>
      </c>
      <c r="H171" s="16"/>
      <c r="I171" s="16"/>
      <c r="J171" s="16"/>
    </row>
    <row r="172" spans="1:10" ht="25.5" x14ac:dyDescent="0.2">
      <c r="A172" s="6"/>
      <c r="B172" s="11" t="s">
        <v>40</v>
      </c>
      <c r="C172" s="40" t="s">
        <v>24</v>
      </c>
      <c r="D172" s="40" t="s">
        <v>9</v>
      </c>
      <c r="E172" s="45" t="s">
        <v>128</v>
      </c>
      <c r="F172" s="45" t="s">
        <v>39</v>
      </c>
      <c r="G172" s="5">
        <v>2282</v>
      </c>
      <c r="H172" s="16"/>
      <c r="I172" s="16"/>
      <c r="J172" s="16"/>
    </row>
    <row r="173" spans="1:10" ht="14.25" x14ac:dyDescent="0.2">
      <c r="A173" s="6"/>
      <c r="B173" s="11" t="s">
        <v>42</v>
      </c>
      <c r="C173" s="39" t="s">
        <v>24</v>
      </c>
      <c r="D173" s="40" t="s">
        <v>9</v>
      </c>
      <c r="E173" s="45" t="s">
        <v>128</v>
      </c>
      <c r="F173" s="45" t="s">
        <v>41</v>
      </c>
      <c r="G173" s="5">
        <v>50</v>
      </c>
      <c r="H173" s="16"/>
      <c r="I173" s="16"/>
      <c r="J173" s="16"/>
    </row>
    <row r="174" spans="1:10" ht="15" x14ac:dyDescent="0.25">
      <c r="A174" s="14"/>
      <c r="B174" s="56" t="s">
        <v>21</v>
      </c>
      <c r="C174" s="59" t="s">
        <v>22</v>
      </c>
      <c r="D174" s="60"/>
      <c r="E174" s="59"/>
      <c r="F174" s="59"/>
      <c r="G174" s="61">
        <f>G175</f>
        <v>4075</v>
      </c>
      <c r="H174" s="16"/>
      <c r="I174" s="16"/>
      <c r="J174" s="16"/>
    </row>
    <row r="175" spans="1:10" ht="15" x14ac:dyDescent="0.25">
      <c r="A175" s="14"/>
      <c r="B175" s="1" t="s">
        <v>23</v>
      </c>
      <c r="C175" s="50" t="s">
        <v>22</v>
      </c>
      <c r="D175" s="50" t="s">
        <v>26</v>
      </c>
      <c r="E175" s="50"/>
      <c r="F175" s="50"/>
      <c r="G175" s="5">
        <f>G176</f>
        <v>4075</v>
      </c>
    </row>
    <row r="176" spans="1:10" ht="15" x14ac:dyDescent="0.25">
      <c r="A176" s="14"/>
      <c r="B176" s="1" t="s">
        <v>47</v>
      </c>
      <c r="C176" s="50" t="s">
        <v>22</v>
      </c>
      <c r="D176" s="50" t="s">
        <v>26</v>
      </c>
      <c r="E176" s="50" t="s">
        <v>72</v>
      </c>
      <c r="F176" s="50"/>
      <c r="G176" s="5">
        <f>G177</f>
        <v>4075</v>
      </c>
    </row>
    <row r="177" spans="1:7" ht="51" x14ac:dyDescent="0.25">
      <c r="A177" s="14"/>
      <c r="B177" s="1" t="s">
        <v>129</v>
      </c>
      <c r="C177" s="48" t="s">
        <v>22</v>
      </c>
      <c r="D177" s="50" t="s">
        <v>26</v>
      </c>
      <c r="E177" s="50" t="s">
        <v>130</v>
      </c>
      <c r="F177" s="50"/>
      <c r="G177" s="5">
        <f>G180+G178</f>
        <v>4075</v>
      </c>
    </row>
    <row r="178" spans="1:7" ht="25.5" x14ac:dyDescent="0.25">
      <c r="A178" s="14"/>
      <c r="B178" s="24" t="s">
        <v>40</v>
      </c>
      <c r="C178" s="48" t="s">
        <v>22</v>
      </c>
      <c r="D178" s="50" t="s">
        <v>26</v>
      </c>
      <c r="E178" s="50" t="s">
        <v>130</v>
      </c>
      <c r="F178" s="50" t="s">
        <v>39</v>
      </c>
      <c r="G178" s="5">
        <v>400</v>
      </c>
    </row>
    <row r="179" spans="1:7" ht="39.75" customHeight="1" x14ac:dyDescent="0.25">
      <c r="A179" s="14"/>
      <c r="B179" s="26" t="s">
        <v>29</v>
      </c>
      <c r="C179" s="48"/>
      <c r="D179" s="50"/>
      <c r="E179" s="50"/>
      <c r="F179" s="50"/>
      <c r="G179" s="55">
        <v>400</v>
      </c>
    </row>
    <row r="180" spans="1:7" ht="25.5" x14ac:dyDescent="0.25">
      <c r="A180" s="14"/>
      <c r="B180" s="24" t="s">
        <v>36</v>
      </c>
      <c r="C180" s="48" t="s">
        <v>22</v>
      </c>
      <c r="D180" s="50" t="s">
        <v>26</v>
      </c>
      <c r="E180" s="50" t="s">
        <v>130</v>
      </c>
      <c r="F180" s="50" t="s">
        <v>35</v>
      </c>
      <c r="G180" s="5">
        <v>3675</v>
      </c>
    </row>
    <row r="181" spans="1:7" ht="34.5" customHeight="1" x14ac:dyDescent="0.25">
      <c r="A181" s="14"/>
      <c r="B181" s="26" t="s">
        <v>29</v>
      </c>
      <c r="C181" s="48"/>
      <c r="D181" s="50"/>
      <c r="E181" s="50"/>
      <c r="F181" s="50"/>
      <c r="G181" s="55">
        <v>3675</v>
      </c>
    </row>
    <row r="182" spans="1:7" ht="40.5" customHeight="1" x14ac:dyDescent="0.25">
      <c r="A182" s="14"/>
      <c r="B182" s="58" t="s">
        <v>15</v>
      </c>
      <c r="C182" s="62" t="s">
        <v>33</v>
      </c>
      <c r="D182" s="60"/>
      <c r="E182" s="59"/>
      <c r="F182" s="60"/>
      <c r="G182" s="61">
        <f>G183</f>
        <v>260</v>
      </c>
    </row>
    <row r="183" spans="1:7" ht="25.5" x14ac:dyDescent="0.25">
      <c r="A183" s="14"/>
      <c r="B183" s="1" t="s">
        <v>34</v>
      </c>
      <c r="C183" s="48" t="s">
        <v>33</v>
      </c>
      <c r="D183" s="50" t="s">
        <v>12</v>
      </c>
      <c r="E183" s="50"/>
      <c r="F183" s="50"/>
      <c r="G183" s="5">
        <f>G184</f>
        <v>260</v>
      </c>
    </row>
    <row r="184" spans="1:7" ht="38.25" x14ac:dyDescent="0.25">
      <c r="A184" s="14"/>
      <c r="B184" s="1" t="s">
        <v>206</v>
      </c>
      <c r="C184" s="48" t="s">
        <v>33</v>
      </c>
      <c r="D184" s="50" t="s">
        <v>12</v>
      </c>
      <c r="E184" s="50" t="s">
        <v>131</v>
      </c>
      <c r="F184" s="50"/>
      <c r="G184" s="5">
        <f>G185+G193</f>
        <v>260</v>
      </c>
    </row>
    <row r="185" spans="1:7" ht="51" x14ac:dyDescent="0.25">
      <c r="A185" s="14"/>
      <c r="B185" s="1" t="s">
        <v>207</v>
      </c>
      <c r="C185" s="48" t="s">
        <v>33</v>
      </c>
      <c r="D185" s="50" t="s">
        <v>12</v>
      </c>
      <c r="E185" s="50" t="s">
        <v>132</v>
      </c>
      <c r="F185" s="50"/>
      <c r="G185" s="5">
        <f>G186+G190</f>
        <v>208</v>
      </c>
    </row>
    <row r="186" spans="1:7" ht="51" x14ac:dyDescent="0.25">
      <c r="A186" s="14"/>
      <c r="B186" s="1" t="s">
        <v>133</v>
      </c>
      <c r="C186" s="48" t="s">
        <v>33</v>
      </c>
      <c r="D186" s="50" t="s">
        <v>12</v>
      </c>
      <c r="E186" s="50" t="s">
        <v>134</v>
      </c>
      <c r="F186" s="50"/>
      <c r="G186" s="5">
        <f>G187</f>
        <v>135.19999999999999</v>
      </c>
    </row>
    <row r="187" spans="1:7" ht="25.5" x14ac:dyDescent="0.25">
      <c r="A187" s="14"/>
      <c r="B187" s="1" t="s">
        <v>48</v>
      </c>
      <c r="C187" s="48" t="s">
        <v>33</v>
      </c>
      <c r="D187" s="50" t="s">
        <v>12</v>
      </c>
      <c r="E187" s="50" t="s">
        <v>135</v>
      </c>
      <c r="F187" s="50"/>
      <c r="G187" s="5">
        <f>G188</f>
        <v>135.19999999999999</v>
      </c>
    </row>
    <row r="188" spans="1:7" ht="25.5" x14ac:dyDescent="0.25">
      <c r="A188" s="14"/>
      <c r="B188" s="24" t="s">
        <v>40</v>
      </c>
      <c r="C188" s="48" t="s">
        <v>33</v>
      </c>
      <c r="D188" s="50" t="s">
        <v>12</v>
      </c>
      <c r="E188" s="50" t="s">
        <v>135</v>
      </c>
      <c r="F188" s="50" t="s">
        <v>39</v>
      </c>
      <c r="G188" s="5">
        <v>135.19999999999999</v>
      </c>
    </row>
    <row r="189" spans="1:7" ht="38.25" x14ac:dyDescent="0.25">
      <c r="A189" s="14"/>
      <c r="B189" s="26" t="s">
        <v>16</v>
      </c>
      <c r="C189" s="48"/>
      <c r="D189" s="50"/>
      <c r="E189" s="50"/>
      <c r="F189" s="50"/>
      <c r="G189" s="55">
        <v>135.19999999999999</v>
      </c>
    </row>
    <row r="190" spans="1:7" ht="38.25" x14ac:dyDescent="0.25">
      <c r="A190" s="14"/>
      <c r="B190" s="1" t="s">
        <v>136</v>
      </c>
      <c r="C190" s="48" t="s">
        <v>33</v>
      </c>
      <c r="D190" s="50" t="s">
        <v>12</v>
      </c>
      <c r="E190" s="50" t="s">
        <v>137</v>
      </c>
      <c r="F190" s="50"/>
      <c r="G190" s="5">
        <f>G191</f>
        <v>72.8</v>
      </c>
    </row>
    <row r="191" spans="1:7" ht="25.5" x14ac:dyDescent="0.25">
      <c r="A191" s="14"/>
      <c r="B191" s="1" t="s">
        <v>48</v>
      </c>
      <c r="C191" s="48" t="s">
        <v>33</v>
      </c>
      <c r="D191" s="50" t="s">
        <v>12</v>
      </c>
      <c r="E191" s="50" t="s">
        <v>138</v>
      </c>
      <c r="F191" s="50"/>
      <c r="G191" s="5">
        <f>G192</f>
        <v>72.8</v>
      </c>
    </row>
    <row r="192" spans="1:7" ht="25.5" x14ac:dyDescent="0.25">
      <c r="A192" s="14"/>
      <c r="B192" s="24" t="s">
        <v>40</v>
      </c>
      <c r="C192" s="48" t="s">
        <v>33</v>
      </c>
      <c r="D192" s="50" t="s">
        <v>12</v>
      </c>
      <c r="E192" s="50" t="s">
        <v>138</v>
      </c>
      <c r="F192" s="50" t="s">
        <v>39</v>
      </c>
      <c r="G192" s="5">
        <v>72.8</v>
      </c>
    </row>
    <row r="193" spans="1:7" ht="51" x14ac:dyDescent="0.25">
      <c r="A193" s="14"/>
      <c r="B193" s="1" t="s">
        <v>208</v>
      </c>
      <c r="C193" s="48" t="s">
        <v>33</v>
      </c>
      <c r="D193" s="50" t="s">
        <v>12</v>
      </c>
      <c r="E193" s="50" t="s">
        <v>139</v>
      </c>
      <c r="F193" s="50"/>
      <c r="G193" s="5">
        <f>G194</f>
        <v>52</v>
      </c>
    </row>
    <row r="194" spans="1:7" ht="38.25" x14ac:dyDescent="0.25">
      <c r="A194" s="14"/>
      <c r="B194" s="1" t="s">
        <v>151</v>
      </c>
      <c r="C194" s="48" t="s">
        <v>33</v>
      </c>
      <c r="D194" s="50" t="s">
        <v>12</v>
      </c>
      <c r="E194" s="50" t="s">
        <v>140</v>
      </c>
      <c r="F194" s="50"/>
      <c r="G194" s="5">
        <f>G195</f>
        <v>52</v>
      </c>
    </row>
    <row r="195" spans="1:7" ht="25.5" x14ac:dyDescent="0.25">
      <c r="A195" s="14"/>
      <c r="B195" s="1" t="s">
        <v>48</v>
      </c>
      <c r="C195" s="48" t="s">
        <v>33</v>
      </c>
      <c r="D195" s="50" t="s">
        <v>12</v>
      </c>
      <c r="E195" s="50" t="s">
        <v>141</v>
      </c>
      <c r="F195" s="50"/>
      <c r="G195" s="5">
        <f>G196</f>
        <v>52</v>
      </c>
    </row>
    <row r="196" spans="1:7" ht="25.5" x14ac:dyDescent="0.25">
      <c r="A196" s="52"/>
      <c r="B196" s="25" t="s">
        <v>40</v>
      </c>
      <c r="C196" s="53" t="s">
        <v>33</v>
      </c>
      <c r="D196" s="36" t="s">
        <v>12</v>
      </c>
      <c r="E196" s="36" t="s">
        <v>141</v>
      </c>
      <c r="F196" s="36" t="s">
        <v>39</v>
      </c>
      <c r="G196" s="54">
        <v>52</v>
      </c>
    </row>
    <row r="197" spans="1:7" ht="15" x14ac:dyDescent="0.25">
      <c r="A197" s="10"/>
      <c r="B197" s="63" t="s">
        <v>214</v>
      </c>
      <c r="C197" s="64"/>
      <c r="D197" s="64"/>
      <c r="E197" s="64"/>
      <c r="F197" s="64"/>
      <c r="G197" s="65">
        <f>SUM(G13+G44+G52+G67+G88+G152+G174+G182)</f>
        <v>51111.290150000001</v>
      </c>
    </row>
  </sheetData>
  <mergeCells count="9">
    <mergeCell ref="C3:G3"/>
    <mergeCell ref="A8:G8"/>
    <mergeCell ref="A10:A11"/>
    <mergeCell ref="B10:B11"/>
    <mergeCell ref="G10:G11"/>
    <mergeCell ref="C10:C11"/>
    <mergeCell ref="D10:D11"/>
    <mergeCell ref="E10:E11"/>
    <mergeCell ref="F10:F11"/>
  </mergeCells>
  <phoneticPr fontId="10" type="noConversion"/>
  <pageMargins left="0.7" right="0.7" top="0.75" bottom="0.75" header="0.3" footer="0.3"/>
  <pageSetup paperSize="9" scale="82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функциональная</vt:lpstr>
      <vt:lpstr>функциональная!Заголовки_для_печати</vt:lpstr>
      <vt:lpstr>функциональная!Область_печати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Revenkova</dc:creator>
  <cp:lastModifiedBy>User</cp:lastModifiedBy>
  <cp:lastPrinted>2018-11-19T01:21:36Z</cp:lastPrinted>
  <dcterms:created xsi:type="dcterms:W3CDTF">2003-10-06T03:10:42Z</dcterms:created>
  <dcterms:modified xsi:type="dcterms:W3CDTF">2018-11-19T01:24:56Z</dcterms:modified>
</cp:coreProperties>
</file>