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6840" windowWidth="28830" windowHeight="570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E14" i="1" l="1"/>
  <c r="L29" i="1" l="1"/>
  <c r="I29" i="1"/>
  <c r="F29" i="1"/>
  <c r="L26" i="1"/>
  <c r="I26" i="1"/>
  <c r="F26" i="1"/>
  <c r="L23" i="1"/>
  <c r="I23" i="1"/>
  <c r="F23" i="1"/>
  <c r="L18" i="1"/>
  <c r="I18" i="1"/>
  <c r="F18" i="1"/>
  <c r="L15" i="1"/>
  <c r="I15" i="1"/>
  <c r="F15" i="1"/>
  <c r="M12" i="1"/>
  <c r="J12" i="1"/>
  <c r="G12" i="1"/>
  <c r="G11" i="1"/>
  <c r="K28" i="1"/>
  <c r="M28" i="1" s="1"/>
  <c r="K25" i="1"/>
  <c r="M25" i="1" s="1"/>
  <c r="K22" i="1"/>
  <c r="M22" i="1" s="1"/>
  <c r="K20" i="1"/>
  <c r="M20" i="1" s="1"/>
  <c r="K17" i="1"/>
  <c r="M17" i="1" s="1"/>
  <c r="K14" i="1"/>
  <c r="M14" i="1" s="1"/>
  <c r="K11" i="1"/>
  <c r="M11" i="1" s="1"/>
  <c r="H28" i="1"/>
  <c r="J28" i="1" s="1"/>
  <c r="H25" i="1"/>
  <c r="J25" i="1" s="1"/>
  <c r="H22" i="1"/>
  <c r="J22" i="1" s="1"/>
  <c r="H20" i="1"/>
  <c r="J20" i="1" s="1"/>
  <c r="H17" i="1"/>
  <c r="J17" i="1" s="1"/>
  <c r="H14" i="1"/>
  <c r="J14" i="1" s="1"/>
  <c r="H11" i="1"/>
  <c r="H24" i="1" s="1"/>
  <c r="J24" i="1" s="1"/>
  <c r="E28" i="1"/>
  <c r="G28" i="1" s="1"/>
  <c r="E27" i="1"/>
  <c r="G27" i="1" s="1"/>
  <c r="E25" i="1"/>
  <c r="G25" i="1" s="1"/>
  <c r="E24" i="1"/>
  <c r="G24" i="1" s="1"/>
  <c r="E22" i="1"/>
  <c r="G22" i="1" s="1"/>
  <c r="E21" i="1"/>
  <c r="G21" i="1" s="1"/>
  <c r="E20" i="1"/>
  <c r="G20" i="1" s="1"/>
  <c r="E19" i="1"/>
  <c r="G19" i="1" s="1"/>
  <c r="E17" i="1"/>
  <c r="G17" i="1" s="1"/>
  <c r="E16" i="1"/>
  <c r="G16" i="1" s="1"/>
  <c r="G14" i="1"/>
  <c r="E13" i="1"/>
  <c r="G13" i="1" s="1"/>
  <c r="G18" i="1" l="1"/>
  <c r="G29" i="1"/>
  <c r="H16" i="1"/>
  <c r="J16" i="1" s="1"/>
  <c r="J18" i="1" s="1"/>
  <c r="H21" i="1"/>
  <c r="J21" i="1" s="1"/>
  <c r="K27" i="1"/>
  <c r="M27" i="1" s="1"/>
  <c r="M29" i="1" s="1"/>
  <c r="F30" i="1"/>
  <c r="K21" i="1"/>
  <c r="M21" i="1" s="1"/>
  <c r="J26" i="1"/>
  <c r="H27" i="1"/>
  <c r="J27" i="1" s="1"/>
  <c r="J29" i="1" s="1"/>
  <c r="K16" i="1"/>
  <c r="M16" i="1" s="1"/>
  <c r="M18" i="1" s="1"/>
  <c r="I30" i="1"/>
  <c r="L30" i="1"/>
  <c r="G15" i="1"/>
  <c r="G23" i="1"/>
  <c r="G26" i="1"/>
  <c r="J11" i="1"/>
  <c r="H13" i="1"/>
  <c r="J13" i="1" s="1"/>
  <c r="H19" i="1"/>
  <c r="J19" i="1" s="1"/>
  <c r="K13" i="1"/>
  <c r="M13" i="1" s="1"/>
  <c r="M15" i="1" s="1"/>
  <c r="K19" i="1"/>
  <c r="M19" i="1" s="1"/>
  <c r="K24" i="1"/>
  <c r="M24" i="1" s="1"/>
  <c r="M26" i="1" s="1"/>
  <c r="J23" i="1" l="1"/>
  <c r="G30" i="1"/>
  <c r="M23" i="1"/>
  <c r="M30" i="1" s="1"/>
  <c r="J15" i="1"/>
  <c r="J30" i="1" l="1"/>
</calcChain>
</file>

<file path=xl/sharedStrings.xml><?xml version="1.0" encoding="utf-8"?>
<sst xmlns="http://schemas.openxmlformats.org/spreadsheetml/2006/main" count="50" uniqueCount="24">
  <si>
    <t>Наименование потребителей</t>
  </si>
  <si>
    <t>Поставщик</t>
  </si>
  <si>
    <t>№ п/п</t>
  </si>
  <si>
    <t>Встроенное помещение столовая по адресу: пос. Новый, ул. Молодежная,  д. 13.</t>
  </si>
  <si>
    <t>КГУП "Камчатский водоканал"</t>
  </si>
  <si>
    <t>Лимит потребления, м3</t>
  </si>
  <si>
    <t>Сумма, руб.</t>
  </si>
  <si>
    <t xml:space="preserve">Период </t>
  </si>
  <si>
    <t>01.01-30.06</t>
  </si>
  <si>
    <t>01.07-31.12</t>
  </si>
  <si>
    <t>Итого</t>
  </si>
  <si>
    <t>ВСЕГО</t>
  </si>
  <si>
    <t xml:space="preserve">Здание администрации по адресу: пос. Новый, ул. Молодежная,  д. 1А.   </t>
  </si>
  <si>
    <t>Нежилые помещения 1-5 1 этажа, встроенное помещение контора по адресу: пос. Новый, ул. Молодежная,  д. 2.</t>
  </si>
  <si>
    <t>Нежилое помещение 1 этажа по адресу: пос. Нагорный, ул. Совхозная, д. 22.</t>
  </si>
  <si>
    <t>Здание СДК по адресу: пос. Нагорный, ул. Первомайская, д. 7А.</t>
  </si>
  <si>
    <t>Здание сельский Дом культуры по адресу: пос. Новый, ул. Молодежная, д. 5.</t>
  </si>
  <si>
    <t>Хоккейная коробка по адресу: пос. Новый.</t>
  </si>
  <si>
    <t>Тариф за 1 м3 2025 (С НДС) руб.</t>
  </si>
  <si>
    <t>Тариф за 1 м3 2026 (С НДС) руб.</t>
  </si>
  <si>
    <t xml:space="preserve">  Приложение 6                                                                         к постановлению администрации Новоавачинского сельского поселения                                                                             от 30.05.2024  № 112</t>
  </si>
  <si>
    <t>Лимит потребления водоснабжения Новоавачинского сельского поселения на 2025 - 2027 годы.</t>
  </si>
  <si>
    <t>Тариф за 1 м3 2027 (С НДС) руб.</t>
  </si>
  <si>
    <t xml:space="preserve">  Приложение 6                                                                         к постановлению администрации Новоавачинского сельского поселения                                                                             от 09.08.2024  № 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</si>
</sst>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" fontId="2" fillId="0" borderId="1" xfId="0" applyNumberFormat="1" applyFont="1" applyFill="1" applyBorder="1" applyAlignment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right"/>
    </xf>
    <xf numFmtId="0" fontId="5" fillId="0" borderId="0" xfId="0" applyFont="1"/>
    <xf numFmtId="0" fontId="1" fillId="0" borderId="0" xfId="0" applyFont="1" applyAlignment="1">
      <alignment horizontal="right"/>
    </xf>
    <xf numFmtId="2" fontId="4" fillId="0" borderId="17" xfId="0" applyNumberFormat="1" applyFont="1" applyFill="1" applyBorder="1" applyAlignment="1"/>
    <xf numFmtId="4" fontId="4" fillId="0" borderId="17" xfId="0" applyNumberFormat="1" applyFont="1" applyFill="1" applyBorder="1" applyAlignment="1"/>
    <xf numFmtId="4" fontId="4" fillId="0" borderId="18" xfId="0" applyNumberFormat="1" applyFont="1" applyFill="1" applyBorder="1" applyAlignment="1"/>
    <xf numFmtId="0" fontId="2" fillId="0" borderId="6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/>
    <xf numFmtId="4" fontId="2" fillId="0" borderId="6" xfId="0" applyNumberFormat="1" applyFont="1" applyFill="1" applyBorder="1" applyAlignment="1"/>
    <xf numFmtId="4" fontId="2" fillId="2" borderId="6" xfId="0" applyNumberFormat="1" applyFont="1" applyFill="1" applyBorder="1"/>
    <xf numFmtId="4" fontId="2" fillId="0" borderId="6" xfId="0" applyNumberFormat="1" applyFont="1" applyFill="1" applyBorder="1"/>
    <xf numFmtId="2" fontId="2" fillId="0" borderId="6" xfId="0" applyNumberFormat="1" applyFont="1" applyFill="1" applyBorder="1" applyAlignment="1">
      <alignment horizontal="right"/>
    </xf>
    <xf numFmtId="2" fontId="4" fillId="0" borderId="17" xfId="0" applyNumberFormat="1" applyFont="1" applyFill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2" xfId="0" applyBorder="1"/>
    <xf numFmtId="4" fontId="4" fillId="0" borderId="22" xfId="0" applyNumberFormat="1" applyFont="1" applyFill="1" applyBorder="1" applyAlignment="1"/>
    <xf numFmtId="4" fontId="4" fillId="0" borderId="23" xfId="0" applyNumberFormat="1" applyFont="1" applyFill="1" applyBorder="1" applyAlignment="1"/>
    <xf numFmtId="2" fontId="2" fillId="0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/>
    <xf numFmtId="4" fontId="2" fillId="0" borderId="11" xfId="0" applyNumberFormat="1" applyFont="1" applyFill="1" applyBorder="1" applyAlignment="1"/>
    <xf numFmtId="4" fontId="2" fillId="0" borderId="8" xfId="0" applyNumberFormat="1" applyFont="1" applyFill="1" applyBorder="1"/>
    <xf numFmtId="4" fontId="2" fillId="0" borderId="11" xfId="0" applyNumberFormat="1" applyFont="1" applyFill="1" applyBorder="1"/>
    <xf numFmtId="2" fontId="2" fillId="0" borderId="8" xfId="0" applyNumberFormat="1" applyFont="1" applyFill="1" applyBorder="1" applyAlignment="1">
      <alignment horizontal="right"/>
    </xf>
    <xf numFmtId="2" fontId="2" fillId="0" borderId="1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4" fontId="4" fillId="0" borderId="27" xfId="0" applyNumberFormat="1" applyFont="1" applyFill="1" applyBorder="1" applyAlignment="1"/>
    <xf numFmtId="4" fontId="2" fillId="0" borderId="28" xfId="0" applyNumberFormat="1" applyFont="1" applyFill="1" applyBorder="1" applyAlignment="1"/>
    <xf numFmtId="2" fontId="2" fillId="0" borderId="3" xfId="0" applyNumberFormat="1" applyFont="1" applyFill="1" applyBorder="1" applyAlignment="1"/>
    <xf numFmtId="2" fontId="2" fillId="0" borderId="7" xfId="0" applyNumberFormat="1" applyFont="1" applyFill="1" applyBorder="1" applyAlignment="1"/>
    <xf numFmtId="2" fontId="2" fillId="0" borderId="2" xfId="0" applyNumberFormat="1" applyFont="1" applyFill="1" applyBorder="1" applyAlignment="1"/>
    <xf numFmtId="0" fontId="0" fillId="2" borderId="0" xfId="0" applyFill="1"/>
    <xf numFmtId="0" fontId="8" fillId="0" borderId="0" xfId="0" applyFont="1"/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right" vertical="center" wrapText="1"/>
    </xf>
    <xf numFmtId="0" fontId="4" fillId="0" borderId="25" xfId="0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"/>
  <sheetViews>
    <sheetView tabSelected="1" topLeftCell="A10" zoomScaleNormal="100" workbookViewId="0">
      <selection activeCell="K39" sqref="K39"/>
    </sheetView>
  </sheetViews>
  <sheetFormatPr defaultRowHeight="15" x14ac:dyDescent="0.25"/>
  <cols>
    <col min="2" max="2" width="40.28515625" customWidth="1"/>
    <col min="3" max="3" width="31" customWidth="1"/>
    <col min="4" max="4" width="15.7109375" customWidth="1"/>
    <col min="5" max="5" width="11.140625" customWidth="1"/>
    <col min="6" max="6" width="12.5703125" customWidth="1"/>
    <col min="7" max="7" width="10.85546875" customWidth="1"/>
    <col min="8" max="8" width="11.28515625" customWidth="1"/>
    <col min="9" max="9" width="12.5703125" customWidth="1"/>
    <col min="10" max="10" width="11.28515625" customWidth="1"/>
    <col min="11" max="11" width="12.28515625" customWidth="1"/>
    <col min="12" max="12" width="13.42578125" customWidth="1"/>
    <col min="13" max="13" width="11.140625" customWidth="1"/>
  </cols>
  <sheetData>
    <row r="1" spans="1:256" ht="79.5" customHeight="1" x14ac:dyDescent="0.25">
      <c r="J1" s="47" t="s">
        <v>23</v>
      </c>
      <c r="K1" s="47"/>
      <c r="L1" s="47"/>
      <c r="M1" s="47"/>
    </row>
    <row r="2" spans="1:256" ht="17.25" customHeight="1" x14ac:dyDescent="0.25">
      <c r="J2" s="46"/>
      <c r="K2" s="46"/>
      <c r="L2" s="46"/>
      <c r="M2" s="46"/>
    </row>
    <row r="3" spans="1:256" ht="74.25" customHeight="1" x14ac:dyDescent="0.25">
      <c r="G3" s="40"/>
      <c r="J3" s="47" t="s">
        <v>20</v>
      </c>
      <c r="K3" s="47"/>
      <c r="L3" s="47"/>
      <c r="M3" s="47"/>
    </row>
    <row r="4" spans="1:256" ht="5.25" customHeight="1" x14ac:dyDescent="0.25">
      <c r="G4" s="40"/>
      <c r="J4" s="44"/>
      <c r="K4" s="44"/>
      <c r="L4" s="44"/>
      <c r="M4" s="44"/>
    </row>
    <row r="5" spans="1:256" ht="18" customHeight="1" x14ac:dyDescent="0.25">
      <c r="A5" s="41"/>
      <c r="B5" s="41"/>
      <c r="C5" s="41"/>
      <c r="D5" s="41"/>
      <c r="E5" s="42"/>
      <c r="F5" s="42"/>
      <c r="G5" s="43"/>
      <c r="J5" s="45"/>
      <c r="K5" s="45"/>
      <c r="L5" s="45"/>
      <c r="M5" s="45"/>
    </row>
    <row r="6" spans="1:256" ht="19.5" customHeight="1" x14ac:dyDescent="0.25">
      <c r="A6" s="76" t="s">
        <v>21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</row>
    <row r="7" spans="1:256" ht="20.25" customHeight="1" thickBot="1" x14ac:dyDescent="0.3"/>
    <row r="8" spans="1:256" s="7" customFormat="1" ht="18" customHeight="1" x14ac:dyDescent="0.25">
      <c r="A8" s="62" t="s">
        <v>2</v>
      </c>
      <c r="B8" s="64" t="s">
        <v>0</v>
      </c>
      <c r="C8" s="64" t="s">
        <v>1</v>
      </c>
      <c r="D8" s="55" t="s">
        <v>7</v>
      </c>
      <c r="E8" s="64" t="s">
        <v>18</v>
      </c>
      <c r="F8" s="77" t="s">
        <v>5</v>
      </c>
      <c r="G8" s="55" t="s">
        <v>6</v>
      </c>
      <c r="H8" s="79" t="s">
        <v>19</v>
      </c>
      <c r="I8" s="79" t="s">
        <v>5</v>
      </c>
      <c r="J8" s="79" t="s">
        <v>6</v>
      </c>
      <c r="K8" s="55" t="s">
        <v>22</v>
      </c>
      <c r="L8" s="79" t="s">
        <v>5</v>
      </c>
      <c r="M8" s="81" t="s">
        <v>6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9.5" customHeight="1" x14ac:dyDescent="0.25">
      <c r="A9" s="63"/>
      <c r="B9" s="65"/>
      <c r="C9" s="65"/>
      <c r="D9" s="74"/>
      <c r="E9" s="65"/>
      <c r="F9" s="78"/>
      <c r="G9" s="74"/>
      <c r="H9" s="80"/>
      <c r="I9" s="80"/>
      <c r="J9" s="80"/>
      <c r="K9" s="74"/>
      <c r="L9" s="80"/>
      <c r="M9" s="82"/>
    </row>
    <row r="10" spans="1:256" ht="19.5" customHeight="1" thickBot="1" x14ac:dyDescent="0.3">
      <c r="A10" s="73"/>
      <c r="B10" s="59"/>
      <c r="C10" s="59"/>
      <c r="D10" s="75"/>
      <c r="E10" s="83"/>
      <c r="F10" s="78"/>
      <c r="G10" s="74"/>
      <c r="H10" s="80"/>
      <c r="I10" s="80"/>
      <c r="J10" s="80"/>
      <c r="K10" s="74"/>
      <c r="L10" s="80"/>
      <c r="M10" s="82"/>
    </row>
    <row r="11" spans="1:256" ht="23.25" customHeight="1" x14ac:dyDescent="0.25">
      <c r="A11" s="68">
        <v>1</v>
      </c>
      <c r="B11" s="57" t="s">
        <v>12</v>
      </c>
      <c r="C11" s="55" t="s">
        <v>4</v>
      </c>
      <c r="D11" s="32" t="s">
        <v>8</v>
      </c>
      <c r="E11" s="37">
        <v>30.263999999999996</v>
      </c>
      <c r="F11" s="14">
        <v>37.5</v>
      </c>
      <c r="G11" s="14">
        <f>ROUND((E11*F11),2)</f>
        <v>1134.9000000000001</v>
      </c>
      <c r="H11" s="15">
        <f>E12</f>
        <v>34.799999999999997</v>
      </c>
      <c r="I11" s="14">
        <v>37.5</v>
      </c>
      <c r="J11" s="15">
        <f t="shared" ref="J11:J14" si="0">ROUND((H11*I11),2)</f>
        <v>1305</v>
      </c>
      <c r="K11" s="16">
        <f>H12</f>
        <v>40.020000000000003</v>
      </c>
      <c r="L11" s="14">
        <v>37.5</v>
      </c>
      <c r="M11" s="36">
        <f t="shared" ref="M11:M14" si="1">ROUND((K11*L11),2)</f>
        <v>1500.75</v>
      </c>
    </row>
    <row r="12" spans="1:256" ht="18" customHeight="1" x14ac:dyDescent="0.25">
      <c r="A12" s="69"/>
      <c r="B12" s="58"/>
      <c r="C12" s="56"/>
      <c r="D12" s="31" t="s">
        <v>9</v>
      </c>
      <c r="E12" s="5">
        <v>34.799999999999997</v>
      </c>
      <c r="F12" s="1">
        <v>37.5</v>
      </c>
      <c r="G12" s="1">
        <f t="shared" ref="G12:G14" si="2">ROUND((E12*F12),2)</f>
        <v>1305</v>
      </c>
      <c r="H12" s="2">
        <v>40.020000000000003</v>
      </c>
      <c r="I12" s="1">
        <v>37.5</v>
      </c>
      <c r="J12" s="2">
        <f t="shared" si="0"/>
        <v>1500.75</v>
      </c>
      <c r="K12" s="3">
        <v>46.03</v>
      </c>
      <c r="L12" s="1">
        <v>37.5</v>
      </c>
      <c r="M12" s="25">
        <f t="shared" si="1"/>
        <v>1726.13</v>
      </c>
    </row>
    <row r="13" spans="1:256" s="7" customFormat="1" ht="24.75" customHeight="1" x14ac:dyDescent="0.25">
      <c r="A13" s="73">
        <v>2</v>
      </c>
      <c r="B13" s="58" t="s">
        <v>13</v>
      </c>
      <c r="C13" s="59" t="s">
        <v>4</v>
      </c>
      <c r="D13" s="31" t="s">
        <v>8</v>
      </c>
      <c r="E13" s="5">
        <f>E11</f>
        <v>30.263999999999996</v>
      </c>
      <c r="F13" s="1">
        <v>15.21</v>
      </c>
      <c r="G13" s="1">
        <f t="shared" si="2"/>
        <v>460.32</v>
      </c>
      <c r="H13" s="2">
        <f>H11</f>
        <v>34.799999999999997</v>
      </c>
      <c r="I13" s="1">
        <v>15.21</v>
      </c>
      <c r="J13" s="2">
        <f t="shared" si="0"/>
        <v>529.30999999999995</v>
      </c>
      <c r="K13" s="3">
        <f>K11</f>
        <v>40.020000000000003</v>
      </c>
      <c r="L13" s="1">
        <v>15.21</v>
      </c>
      <c r="M13" s="25">
        <f t="shared" si="1"/>
        <v>608.70000000000005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9.5" customHeight="1" x14ac:dyDescent="0.25">
      <c r="A14" s="69"/>
      <c r="B14" s="58"/>
      <c r="C14" s="56"/>
      <c r="D14" s="31" t="s">
        <v>9</v>
      </c>
      <c r="E14" s="5">
        <f>E12</f>
        <v>34.799999999999997</v>
      </c>
      <c r="F14" s="1">
        <v>15.21</v>
      </c>
      <c r="G14" s="1">
        <f t="shared" si="2"/>
        <v>529.30999999999995</v>
      </c>
      <c r="H14" s="2">
        <f>H12</f>
        <v>40.020000000000003</v>
      </c>
      <c r="I14" s="1">
        <v>15.21</v>
      </c>
      <c r="J14" s="2">
        <f t="shared" si="0"/>
        <v>608.70000000000005</v>
      </c>
      <c r="K14" s="3">
        <f>K12</f>
        <v>46.03</v>
      </c>
      <c r="L14" s="1">
        <v>15.21</v>
      </c>
      <c r="M14" s="25">
        <f t="shared" si="1"/>
        <v>700.12</v>
      </c>
    </row>
    <row r="15" spans="1:256" ht="22.5" customHeight="1" thickBot="1" x14ac:dyDescent="0.3">
      <c r="A15" s="48" t="s">
        <v>10</v>
      </c>
      <c r="B15" s="49"/>
      <c r="C15" s="49"/>
      <c r="D15" s="50"/>
      <c r="E15" s="9"/>
      <c r="F15" s="10">
        <f>SUM(F11:F14)</f>
        <v>105.42000000000002</v>
      </c>
      <c r="G15" s="10">
        <f>SUM(G11:G14)</f>
        <v>3429.53</v>
      </c>
      <c r="H15" s="10"/>
      <c r="I15" s="10">
        <f>SUM(I11:I14)</f>
        <v>105.42000000000002</v>
      </c>
      <c r="J15" s="10">
        <f>SUM(J11:J14)</f>
        <v>3943.76</v>
      </c>
      <c r="K15" s="10"/>
      <c r="L15" s="10">
        <f>SUM(L11:L14)</f>
        <v>105.42000000000002</v>
      </c>
      <c r="M15" s="11">
        <f>SUM(M11:M14)</f>
        <v>4535.7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1:256" s="7" customFormat="1" ht="22.5" customHeight="1" x14ac:dyDescent="0.25">
      <c r="A16" s="68">
        <v>3</v>
      </c>
      <c r="B16" s="57" t="s">
        <v>14</v>
      </c>
      <c r="C16" s="55" t="s">
        <v>4</v>
      </c>
      <c r="D16" s="12" t="s">
        <v>8</v>
      </c>
      <c r="E16" s="38">
        <f>E11</f>
        <v>30.263999999999996</v>
      </c>
      <c r="F16" s="14">
        <v>4</v>
      </c>
      <c r="G16" s="14">
        <f t="shared" ref="G16:G17" si="3">ROUND((E16*F16),2)</f>
        <v>121.06</v>
      </c>
      <c r="H16" s="15">
        <f>H11</f>
        <v>34.799999999999997</v>
      </c>
      <c r="I16" s="14">
        <v>4</v>
      </c>
      <c r="J16" s="24">
        <f t="shared" ref="J16:J17" si="4">ROUND((H16*I16),2)</f>
        <v>139.19999999999999</v>
      </c>
      <c r="K16" s="16">
        <f>K11</f>
        <v>40.020000000000003</v>
      </c>
      <c r="L16" s="14">
        <v>4</v>
      </c>
      <c r="M16" s="26">
        <f t="shared" ref="M16:M17" si="5">ROUND((K16*L16),2)</f>
        <v>160.08000000000001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20.25" customHeight="1" x14ac:dyDescent="0.25">
      <c r="A17" s="69"/>
      <c r="B17" s="58"/>
      <c r="C17" s="56"/>
      <c r="D17" s="4" t="s">
        <v>9</v>
      </c>
      <c r="E17" s="5">
        <f>E12</f>
        <v>34.799999999999997</v>
      </c>
      <c r="F17" s="1">
        <v>4</v>
      </c>
      <c r="G17" s="1">
        <f t="shared" si="3"/>
        <v>139.19999999999999</v>
      </c>
      <c r="H17" s="2">
        <f>H12</f>
        <v>40.020000000000003</v>
      </c>
      <c r="I17" s="1">
        <v>4</v>
      </c>
      <c r="J17" s="2">
        <f t="shared" si="4"/>
        <v>160.08000000000001</v>
      </c>
      <c r="K17" s="3">
        <f>K12</f>
        <v>46.03</v>
      </c>
      <c r="L17" s="1">
        <v>4</v>
      </c>
      <c r="M17" s="27">
        <f t="shared" si="5"/>
        <v>184.12</v>
      </c>
    </row>
    <row r="18" spans="1:256" ht="22.5" customHeight="1" thickBot="1" x14ac:dyDescent="0.3">
      <c r="A18" s="70" t="s">
        <v>10</v>
      </c>
      <c r="B18" s="71"/>
      <c r="C18" s="71"/>
      <c r="D18" s="72"/>
      <c r="E18" s="33"/>
      <c r="F18" s="34">
        <f>SUM(F16:F17)</f>
        <v>8</v>
      </c>
      <c r="G18" s="34">
        <f>SUM(G16:G17)</f>
        <v>260.26</v>
      </c>
      <c r="H18" s="34"/>
      <c r="I18" s="34">
        <f>SUM(I16:I17)</f>
        <v>8</v>
      </c>
      <c r="J18" s="34">
        <f>SUM(J16:J17)</f>
        <v>299.27999999999997</v>
      </c>
      <c r="K18" s="34"/>
      <c r="L18" s="34">
        <f>SUM(L16:L17)</f>
        <v>8</v>
      </c>
      <c r="M18" s="35">
        <f>SUM(M16:M17)</f>
        <v>344.20000000000005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spans="1:256" s="8" customFormat="1" ht="24.75" customHeight="1" x14ac:dyDescent="0.25">
      <c r="A19" s="62">
        <v>4</v>
      </c>
      <c r="B19" s="57" t="s">
        <v>15</v>
      </c>
      <c r="C19" s="64" t="s">
        <v>4</v>
      </c>
      <c r="D19" s="32" t="s">
        <v>8</v>
      </c>
      <c r="E19" s="38">
        <f>E11</f>
        <v>30.263999999999996</v>
      </c>
      <c r="F19" s="14">
        <v>11.72</v>
      </c>
      <c r="G19" s="14">
        <f t="shared" ref="G19:G22" si="6">ROUND((E19*F19),2)</f>
        <v>354.69</v>
      </c>
      <c r="H19" s="15">
        <f>H11</f>
        <v>34.799999999999997</v>
      </c>
      <c r="I19" s="14">
        <v>11.72</v>
      </c>
      <c r="J19" s="24">
        <f t="shared" ref="J19:J22" si="7">ROUND((H19*I19),2)</f>
        <v>407.86</v>
      </c>
      <c r="K19" s="16">
        <f>K11</f>
        <v>40.020000000000003</v>
      </c>
      <c r="L19" s="14">
        <v>11.72</v>
      </c>
      <c r="M19" s="36">
        <f t="shared" ref="M19:M22" si="8">ROUND((K19*L19),2)</f>
        <v>469.03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4" customHeight="1" x14ac:dyDescent="0.25">
      <c r="A20" s="63"/>
      <c r="B20" s="58"/>
      <c r="C20" s="65"/>
      <c r="D20" s="31" t="s">
        <v>9</v>
      </c>
      <c r="E20" s="39">
        <f>E12</f>
        <v>34.799999999999997</v>
      </c>
      <c r="F20" s="1">
        <v>11.73</v>
      </c>
      <c r="G20" s="1">
        <f t="shared" si="6"/>
        <v>408.2</v>
      </c>
      <c r="H20" s="2">
        <f>H12</f>
        <v>40.020000000000003</v>
      </c>
      <c r="I20" s="1">
        <v>11.73</v>
      </c>
      <c r="J20" s="2">
        <f t="shared" si="7"/>
        <v>469.43</v>
      </c>
      <c r="K20" s="3">
        <f>K12</f>
        <v>46.03</v>
      </c>
      <c r="L20" s="1">
        <v>11.73</v>
      </c>
      <c r="M20" s="25">
        <f t="shared" si="8"/>
        <v>539.92999999999995</v>
      </c>
    </row>
    <row r="21" spans="1:256" x14ac:dyDescent="0.25">
      <c r="A21" s="63">
        <v>5</v>
      </c>
      <c r="B21" s="58" t="s">
        <v>16</v>
      </c>
      <c r="C21" s="65" t="s">
        <v>4</v>
      </c>
      <c r="D21" s="31" t="s">
        <v>8</v>
      </c>
      <c r="E21" s="39">
        <f>E11</f>
        <v>30.263999999999996</v>
      </c>
      <c r="F21" s="1">
        <v>7.47</v>
      </c>
      <c r="G21" s="1">
        <f t="shared" si="6"/>
        <v>226.07</v>
      </c>
      <c r="H21" s="2">
        <f>H11</f>
        <v>34.799999999999997</v>
      </c>
      <c r="I21" s="1">
        <v>7.47</v>
      </c>
      <c r="J21" s="2">
        <f t="shared" si="7"/>
        <v>259.95999999999998</v>
      </c>
      <c r="K21" s="3">
        <f>K11</f>
        <v>40.020000000000003</v>
      </c>
      <c r="L21" s="1">
        <v>7.47</v>
      </c>
      <c r="M21" s="25">
        <f t="shared" si="8"/>
        <v>298.95</v>
      </c>
    </row>
    <row r="22" spans="1:256" x14ac:dyDescent="0.25">
      <c r="A22" s="63"/>
      <c r="B22" s="58"/>
      <c r="C22" s="65"/>
      <c r="D22" s="31" t="s">
        <v>9</v>
      </c>
      <c r="E22" s="5">
        <f>E12</f>
        <v>34.799999999999997</v>
      </c>
      <c r="F22" s="1">
        <v>7.48</v>
      </c>
      <c r="G22" s="1">
        <f t="shared" si="6"/>
        <v>260.3</v>
      </c>
      <c r="H22" s="2">
        <f>H12</f>
        <v>40.020000000000003</v>
      </c>
      <c r="I22" s="1">
        <v>7.48</v>
      </c>
      <c r="J22" s="2">
        <f t="shared" si="7"/>
        <v>299.35000000000002</v>
      </c>
      <c r="K22" s="3">
        <f>K12</f>
        <v>46.03</v>
      </c>
      <c r="L22" s="1">
        <v>7.48</v>
      </c>
      <c r="M22" s="25">
        <f t="shared" si="8"/>
        <v>344.3</v>
      </c>
    </row>
    <row r="23" spans="1:256" ht="15.75" thickBot="1" x14ac:dyDescent="0.3">
      <c r="A23" s="48" t="s">
        <v>10</v>
      </c>
      <c r="B23" s="49"/>
      <c r="C23" s="49"/>
      <c r="D23" s="50"/>
      <c r="E23" s="9"/>
      <c r="F23" s="10">
        <f>SUM(F19:F22)</f>
        <v>38.400000000000006</v>
      </c>
      <c r="G23" s="10">
        <f>SUM(G19:G22)</f>
        <v>1249.26</v>
      </c>
      <c r="H23" s="10"/>
      <c r="I23" s="10">
        <f>SUM(I19:I22)</f>
        <v>38.400000000000006</v>
      </c>
      <c r="J23" s="10">
        <f>SUM(J19:J22)</f>
        <v>1436.6</v>
      </c>
      <c r="K23" s="10"/>
      <c r="L23" s="10">
        <f>SUM(L19:L22)</f>
        <v>38.400000000000006</v>
      </c>
      <c r="M23" s="11">
        <f>SUM(M19:M22)</f>
        <v>1652.2099999999998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</row>
    <row r="24" spans="1:256" x14ac:dyDescent="0.25">
      <c r="A24" s="68">
        <v>6</v>
      </c>
      <c r="B24" s="66" t="s">
        <v>17</v>
      </c>
      <c r="C24" s="55" t="s">
        <v>4</v>
      </c>
      <c r="D24" s="12" t="s">
        <v>8</v>
      </c>
      <c r="E24" s="13">
        <f>E11</f>
        <v>30.263999999999996</v>
      </c>
      <c r="F24" s="14">
        <v>144</v>
      </c>
      <c r="G24" s="14">
        <f t="shared" ref="G24:G25" si="9">ROUND((E24*F24),2)</f>
        <v>4358.0200000000004</v>
      </c>
      <c r="H24" s="15">
        <f>H11</f>
        <v>34.799999999999997</v>
      </c>
      <c r="I24" s="14">
        <v>144</v>
      </c>
      <c r="J24" s="24">
        <f t="shared" ref="J24:J25" si="10">ROUND((H24*I24),2)</f>
        <v>5011.2</v>
      </c>
      <c r="K24" s="16">
        <f>K11</f>
        <v>40.020000000000003</v>
      </c>
      <c r="L24" s="14">
        <v>144</v>
      </c>
      <c r="M24" s="25">
        <f t="shared" ref="M24:M25" si="11">ROUND((K24*L24),2)</f>
        <v>5762.88</v>
      </c>
    </row>
    <row r="25" spans="1:256" x14ac:dyDescent="0.25">
      <c r="A25" s="69"/>
      <c r="B25" s="67"/>
      <c r="C25" s="56"/>
      <c r="D25" s="4" t="s">
        <v>9</v>
      </c>
      <c r="E25" s="5">
        <f>E12</f>
        <v>34.799999999999997</v>
      </c>
      <c r="F25" s="1">
        <v>288</v>
      </c>
      <c r="G25" s="1">
        <f t="shared" si="9"/>
        <v>10022.4</v>
      </c>
      <c r="H25" s="2">
        <f>H12</f>
        <v>40.020000000000003</v>
      </c>
      <c r="I25" s="1">
        <v>288</v>
      </c>
      <c r="J25" s="2">
        <f t="shared" si="10"/>
        <v>11525.76</v>
      </c>
      <c r="K25" s="3">
        <f>K12</f>
        <v>46.03</v>
      </c>
      <c r="L25" s="1">
        <v>288</v>
      </c>
      <c r="M25" s="25">
        <f t="shared" si="11"/>
        <v>13256.64</v>
      </c>
    </row>
    <row r="26" spans="1:256" ht="15.75" thickBot="1" x14ac:dyDescent="0.3">
      <c r="A26" s="48" t="s">
        <v>10</v>
      </c>
      <c r="B26" s="49"/>
      <c r="C26" s="49"/>
      <c r="D26" s="50"/>
      <c r="E26" s="18"/>
      <c r="F26" s="10">
        <f>SUM(F24:F25)</f>
        <v>432</v>
      </c>
      <c r="G26" s="10">
        <f>SUM(G24:G25)</f>
        <v>14380.42</v>
      </c>
      <c r="H26" s="10"/>
      <c r="I26" s="10">
        <f>SUM(I24:I25)</f>
        <v>432</v>
      </c>
      <c r="J26" s="10">
        <f>SUM(J24:J25)</f>
        <v>16536.96</v>
      </c>
      <c r="K26" s="10"/>
      <c r="L26" s="10">
        <f>SUM(L24:L25)</f>
        <v>432</v>
      </c>
      <c r="M26" s="11">
        <f>SUM(M24:M25)</f>
        <v>19019.52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</row>
    <row r="27" spans="1:256" x14ac:dyDescent="0.25">
      <c r="A27" s="62">
        <v>7</v>
      </c>
      <c r="B27" s="60" t="s">
        <v>3</v>
      </c>
      <c r="C27" s="64" t="s">
        <v>4</v>
      </c>
      <c r="D27" s="12" t="s">
        <v>8</v>
      </c>
      <c r="E27" s="13">
        <f>E11</f>
        <v>30.263999999999996</v>
      </c>
      <c r="F27" s="17">
        <v>20.5</v>
      </c>
      <c r="G27" s="17">
        <f t="shared" ref="G27:G28" si="12">ROUND((E27*F27),2)</f>
        <v>620.41</v>
      </c>
      <c r="H27" s="15">
        <f>H11</f>
        <v>34.799999999999997</v>
      </c>
      <c r="I27" s="17">
        <v>20.5</v>
      </c>
      <c r="J27" s="23">
        <f t="shared" ref="J27:J28" si="13">ROUND((H27*I27),2)</f>
        <v>713.4</v>
      </c>
      <c r="K27" s="16">
        <f>K11</f>
        <v>40.020000000000003</v>
      </c>
      <c r="L27" s="17">
        <v>20.5</v>
      </c>
      <c r="M27" s="28">
        <f t="shared" ref="M27:M28" si="14">ROUND((K27*L27),2)</f>
        <v>820.41</v>
      </c>
    </row>
    <row r="28" spans="1:256" x14ac:dyDescent="0.25">
      <c r="A28" s="63"/>
      <c r="B28" s="61"/>
      <c r="C28" s="65"/>
      <c r="D28" s="4" t="s">
        <v>9</v>
      </c>
      <c r="E28" s="5">
        <f>E12</f>
        <v>34.799999999999997</v>
      </c>
      <c r="F28" s="6">
        <v>20.5</v>
      </c>
      <c r="G28" s="6">
        <f t="shared" si="12"/>
        <v>713.4</v>
      </c>
      <c r="H28" s="2">
        <f>H12</f>
        <v>40.020000000000003</v>
      </c>
      <c r="I28" s="6">
        <v>20.5</v>
      </c>
      <c r="J28" s="6">
        <f t="shared" si="13"/>
        <v>820.41</v>
      </c>
      <c r="K28" s="3">
        <f>K12</f>
        <v>46.03</v>
      </c>
      <c r="L28" s="6">
        <v>20.5</v>
      </c>
      <c r="M28" s="29">
        <f t="shared" si="14"/>
        <v>943.62</v>
      </c>
    </row>
    <row r="29" spans="1:256" ht="15.75" thickBot="1" x14ac:dyDescent="0.3">
      <c r="A29" s="51" t="s">
        <v>10</v>
      </c>
      <c r="B29" s="52"/>
      <c r="C29" s="52"/>
      <c r="D29" s="52"/>
      <c r="E29" s="19"/>
      <c r="F29" s="10">
        <f>SUM(F27:F28)</f>
        <v>41</v>
      </c>
      <c r="G29" s="10">
        <f>SUM(G27:G28)</f>
        <v>1333.81</v>
      </c>
      <c r="H29" s="10"/>
      <c r="I29" s="10">
        <f>SUM(I27:I28)</f>
        <v>41</v>
      </c>
      <c r="J29" s="10">
        <f>SUM(J27:J28)</f>
        <v>1533.81</v>
      </c>
      <c r="K29" s="10"/>
      <c r="L29" s="10">
        <f>SUM(L27:L28)</f>
        <v>41</v>
      </c>
      <c r="M29" s="11">
        <f>SUM(M27:M28)</f>
        <v>1764.03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 ht="15.75" thickBot="1" x14ac:dyDescent="0.3">
      <c r="A30" s="53" t="s">
        <v>11</v>
      </c>
      <c r="B30" s="54"/>
      <c r="C30" s="54"/>
      <c r="D30" s="54"/>
      <c r="E30" s="20"/>
      <c r="F30" s="21">
        <f>F29+F26+F23+F18+F15</f>
        <v>624.81999999999994</v>
      </c>
      <c r="G30" s="21">
        <f>G29+G26+G23+G18+G15</f>
        <v>20653.279999999995</v>
      </c>
      <c r="H30" s="21"/>
      <c r="I30" s="21">
        <f>I29+I26+I23+I18+I15</f>
        <v>624.81999999999994</v>
      </c>
      <c r="J30" s="21">
        <f>J29+J26+J23+J18+J15</f>
        <v>23750.409999999996</v>
      </c>
      <c r="K30" s="21"/>
      <c r="L30" s="21">
        <f>L29+L26+L23+L18+L15</f>
        <v>624.81999999999994</v>
      </c>
      <c r="M30" s="22">
        <f>M29+M26+M23+M18+M15</f>
        <v>27315.66</v>
      </c>
    </row>
    <row r="32" spans="1:256" x14ac:dyDescent="0.25">
      <c r="A32" s="30"/>
    </row>
  </sheetData>
  <mergeCells count="43">
    <mergeCell ref="J1:M1"/>
    <mergeCell ref="A6:M6"/>
    <mergeCell ref="K8:K10"/>
    <mergeCell ref="F8:F10"/>
    <mergeCell ref="G8:G10"/>
    <mergeCell ref="I8:I10"/>
    <mergeCell ref="H8:H10"/>
    <mergeCell ref="J8:J10"/>
    <mergeCell ref="L8:L10"/>
    <mergeCell ref="M8:M10"/>
    <mergeCell ref="E8:E10"/>
    <mergeCell ref="A15:D15"/>
    <mergeCell ref="A18:D18"/>
    <mergeCell ref="A8:A10"/>
    <mergeCell ref="A11:A12"/>
    <mergeCell ref="A13:A14"/>
    <mergeCell ref="C8:C10"/>
    <mergeCell ref="D8:D10"/>
    <mergeCell ref="C16:C17"/>
    <mergeCell ref="A16:A17"/>
    <mergeCell ref="B8:B10"/>
    <mergeCell ref="C19:C20"/>
    <mergeCell ref="A21:A22"/>
    <mergeCell ref="C21:C22"/>
    <mergeCell ref="B21:B22"/>
    <mergeCell ref="A23:D23"/>
    <mergeCell ref="A19:A20"/>
    <mergeCell ref="J3:M3"/>
    <mergeCell ref="A26:D26"/>
    <mergeCell ref="A29:D29"/>
    <mergeCell ref="A30:D30"/>
    <mergeCell ref="C11:C12"/>
    <mergeCell ref="B11:B12"/>
    <mergeCell ref="B13:B14"/>
    <mergeCell ref="B16:B17"/>
    <mergeCell ref="B19:B20"/>
    <mergeCell ref="C13:C14"/>
    <mergeCell ref="B27:B28"/>
    <mergeCell ref="A27:A28"/>
    <mergeCell ref="C27:C28"/>
    <mergeCell ref="C24:C25"/>
    <mergeCell ref="B24:B25"/>
    <mergeCell ref="A24:A25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2024-08-09T00:10:25Z</dcterms:modified>
</cp:coreProperties>
</file>