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28830" windowHeight="62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2" i="1" l="1"/>
  <c r="L27" i="1" l="1"/>
  <c r="I27" i="1"/>
  <c r="F27" i="1"/>
  <c r="L24" i="1"/>
  <c r="I24" i="1"/>
  <c r="F24" i="1"/>
  <c r="L21" i="1"/>
  <c r="I21" i="1"/>
  <c r="F21" i="1"/>
  <c r="L16" i="1"/>
  <c r="I16" i="1"/>
  <c r="F16" i="1"/>
  <c r="L13" i="1"/>
  <c r="I13" i="1"/>
  <c r="F13" i="1"/>
  <c r="M10" i="1"/>
  <c r="J10" i="1"/>
  <c r="G10" i="1"/>
  <c r="G9" i="1"/>
  <c r="K26" i="1"/>
  <c r="M26" i="1" s="1"/>
  <c r="K23" i="1"/>
  <c r="M23" i="1" s="1"/>
  <c r="K20" i="1"/>
  <c r="M20" i="1" s="1"/>
  <c r="K18" i="1"/>
  <c r="M18" i="1" s="1"/>
  <c r="K15" i="1"/>
  <c r="M15" i="1" s="1"/>
  <c r="K12" i="1"/>
  <c r="M12" i="1" s="1"/>
  <c r="K9" i="1"/>
  <c r="M9" i="1" s="1"/>
  <c r="H26" i="1"/>
  <c r="J26" i="1" s="1"/>
  <c r="H23" i="1"/>
  <c r="J23" i="1" s="1"/>
  <c r="H20" i="1"/>
  <c r="J20" i="1" s="1"/>
  <c r="H18" i="1"/>
  <c r="J18" i="1" s="1"/>
  <c r="H15" i="1"/>
  <c r="J15" i="1" s="1"/>
  <c r="H12" i="1"/>
  <c r="J12" i="1" s="1"/>
  <c r="H9" i="1"/>
  <c r="H22" i="1" s="1"/>
  <c r="J22" i="1" s="1"/>
  <c r="E26" i="1"/>
  <c r="G26" i="1" s="1"/>
  <c r="E25" i="1"/>
  <c r="G25" i="1" s="1"/>
  <c r="G27" i="1" s="1"/>
  <c r="E23" i="1"/>
  <c r="G23" i="1" s="1"/>
  <c r="E22" i="1"/>
  <c r="G22" i="1" s="1"/>
  <c r="E20" i="1"/>
  <c r="G20" i="1" s="1"/>
  <c r="E19" i="1"/>
  <c r="G19" i="1" s="1"/>
  <c r="E18" i="1"/>
  <c r="G18" i="1" s="1"/>
  <c r="E17" i="1"/>
  <c r="G17" i="1" s="1"/>
  <c r="E15" i="1"/>
  <c r="G15" i="1" s="1"/>
  <c r="E14" i="1"/>
  <c r="G14" i="1" s="1"/>
  <c r="G16" i="1" s="1"/>
  <c r="G12" i="1"/>
  <c r="E11" i="1"/>
  <c r="G11" i="1" s="1"/>
  <c r="H14" i="1" l="1"/>
  <c r="J14" i="1" s="1"/>
  <c r="J16" i="1" s="1"/>
  <c r="H19" i="1"/>
  <c r="J19" i="1" s="1"/>
  <c r="K25" i="1"/>
  <c r="M25" i="1" s="1"/>
  <c r="M27" i="1" s="1"/>
  <c r="F28" i="1"/>
  <c r="K19" i="1"/>
  <c r="M19" i="1" s="1"/>
  <c r="J24" i="1"/>
  <c r="H25" i="1"/>
  <c r="J25" i="1" s="1"/>
  <c r="J27" i="1" s="1"/>
  <c r="K14" i="1"/>
  <c r="M14" i="1" s="1"/>
  <c r="M16" i="1" s="1"/>
  <c r="I28" i="1"/>
  <c r="L28" i="1"/>
  <c r="G13" i="1"/>
  <c r="G21" i="1"/>
  <c r="G24" i="1"/>
  <c r="J9" i="1"/>
  <c r="H11" i="1"/>
  <c r="J11" i="1" s="1"/>
  <c r="H17" i="1"/>
  <c r="J17" i="1" s="1"/>
  <c r="K11" i="1"/>
  <c r="M11" i="1" s="1"/>
  <c r="M13" i="1" s="1"/>
  <c r="K17" i="1"/>
  <c r="M17" i="1" s="1"/>
  <c r="K22" i="1"/>
  <c r="M22" i="1" s="1"/>
  <c r="M24" i="1" s="1"/>
  <c r="J21" i="1" l="1"/>
  <c r="G28" i="1"/>
  <c r="M21" i="1"/>
  <c r="M28" i="1" s="1"/>
  <c r="J13" i="1"/>
  <c r="J28" i="1" l="1"/>
</calcChain>
</file>

<file path=xl/sharedStrings.xml><?xml version="1.0" encoding="utf-8"?>
<sst xmlns="http://schemas.openxmlformats.org/spreadsheetml/2006/main" count="49" uniqueCount="23">
  <si>
    <t>Наименование потребителей</t>
  </si>
  <si>
    <t>Поставщик</t>
  </si>
  <si>
    <t>№ п/п</t>
  </si>
  <si>
    <t>Встроенное помещение столовая по адресу: пос. Новый, ул. Молодежная,  д. 13.</t>
  </si>
  <si>
    <t>КГУП "Камчатский водоканал"</t>
  </si>
  <si>
    <t>Лимит потребления, м3</t>
  </si>
  <si>
    <t>Сумма, руб.</t>
  </si>
  <si>
    <t xml:space="preserve">Период </t>
  </si>
  <si>
    <t>01.01-30.06</t>
  </si>
  <si>
    <t>01.07-31.12</t>
  </si>
  <si>
    <t>Итого</t>
  </si>
  <si>
    <t>ВСЕГО</t>
  </si>
  <si>
    <t xml:space="preserve">Здание администрации по адресу: пос. Новый, ул. Молодежная,  д. 1А.   </t>
  </si>
  <si>
    <t>Нежилые помещения 1-5 1 этажа, встроенное помещение контора по адресу: пос. Новый, ул. Молодежная,  д. 2.</t>
  </si>
  <si>
    <t>Нежилое помещение 1 этажа по адресу: пос. Нагорный, ул. Совхозная, д. 22.</t>
  </si>
  <si>
    <t>Здание СДК по адресу: пос. Нагорный, ул. Первомайская, д. 7А.</t>
  </si>
  <si>
    <t>Здание сельский Дом культуры по адресу: пос. Новый, ул. Молодежная, д. 5.</t>
  </si>
  <si>
    <t>Хоккейная коробка по адресу: пос. Новый.</t>
  </si>
  <si>
    <t>Тариф за 1 м3 2025 (С НДС) руб.</t>
  </si>
  <si>
    <t>Тариф за 1 м3 2026 (С НДС) руб.</t>
  </si>
  <si>
    <t>Лимит потребления водоснабжения Новоавачинского сельского поселения на 2025 - 2027 годы.</t>
  </si>
  <si>
    <t>Тариф за 1 м3 2027 (С НДС) руб.</t>
  </si>
  <si>
    <t xml:space="preserve">  Приложение 6                                                                         к постановлению администрации Новоавачинского сельского поселения                                                                             от 30.05.2024 г. № 112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</si>
</sst>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4" fontId="2" fillId="0" borderId="1" xfId="0" applyNumberFormat="1" applyFont="1" applyFill="1" applyBorder="1" applyAlignment="1"/>
    <xf numFmtId="4" fontId="2" fillId="2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/>
    <xf numFmtId="2" fontId="2" fillId="0" borderId="1" xfId="0" applyNumberFormat="1" applyFont="1" applyFill="1" applyBorder="1" applyAlignment="1">
      <alignment horizontal="right"/>
    </xf>
    <xf numFmtId="0" fontId="5" fillId="0" borderId="0" xfId="0" applyFont="1"/>
    <xf numFmtId="0" fontId="1" fillId="0" borderId="0" xfId="0" applyFont="1" applyAlignment="1">
      <alignment horizontal="right"/>
    </xf>
    <xf numFmtId="2" fontId="4" fillId="0" borderId="17" xfId="0" applyNumberFormat="1" applyFont="1" applyFill="1" applyBorder="1" applyAlignment="1"/>
    <xf numFmtId="4" fontId="4" fillId="0" borderId="17" xfId="0" applyNumberFormat="1" applyFont="1" applyFill="1" applyBorder="1" applyAlignment="1"/>
    <xf numFmtId="4" fontId="4" fillId="0" borderId="18" xfId="0" applyNumberFormat="1" applyFont="1" applyFill="1" applyBorder="1" applyAlignment="1"/>
    <xf numFmtId="0" fontId="2" fillId="0" borderId="6" xfId="0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/>
    <xf numFmtId="4" fontId="2" fillId="0" borderId="6" xfId="0" applyNumberFormat="1" applyFont="1" applyFill="1" applyBorder="1" applyAlignment="1"/>
    <xf numFmtId="4" fontId="2" fillId="2" borderId="6" xfId="0" applyNumberFormat="1" applyFont="1" applyFill="1" applyBorder="1"/>
    <xf numFmtId="4" fontId="2" fillId="0" borderId="6" xfId="0" applyNumberFormat="1" applyFont="1" applyFill="1" applyBorder="1"/>
    <xf numFmtId="2" fontId="2" fillId="0" borderId="6" xfId="0" applyNumberFormat="1" applyFont="1" applyFill="1" applyBorder="1" applyAlignment="1">
      <alignment horizontal="right"/>
    </xf>
    <xf numFmtId="2" fontId="4" fillId="0" borderId="17" xfId="0" applyNumberFormat="1" applyFont="1" applyFill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0" fillId="0" borderId="22" xfId="0" applyBorder="1"/>
    <xf numFmtId="4" fontId="4" fillId="0" borderId="22" xfId="0" applyNumberFormat="1" applyFont="1" applyFill="1" applyBorder="1" applyAlignment="1"/>
    <xf numFmtId="4" fontId="4" fillId="0" borderId="23" xfId="0" applyNumberFormat="1" applyFont="1" applyFill="1" applyBorder="1" applyAlignment="1"/>
    <xf numFmtId="2" fontId="2" fillId="0" borderId="7" xfId="0" applyNumberFormat="1" applyFont="1" applyFill="1" applyBorder="1" applyAlignment="1">
      <alignment horizontal="right"/>
    </xf>
    <xf numFmtId="4" fontId="2" fillId="2" borderId="7" xfId="0" applyNumberFormat="1" applyFont="1" applyFill="1" applyBorder="1"/>
    <xf numFmtId="4" fontId="2" fillId="0" borderId="11" xfId="0" applyNumberFormat="1" applyFont="1" applyFill="1" applyBorder="1" applyAlignment="1"/>
    <xf numFmtId="4" fontId="2" fillId="0" borderId="8" xfId="0" applyNumberFormat="1" applyFont="1" applyFill="1" applyBorder="1"/>
    <xf numFmtId="4" fontId="2" fillId="0" borderId="11" xfId="0" applyNumberFormat="1" applyFont="1" applyFill="1" applyBorder="1"/>
    <xf numFmtId="2" fontId="2" fillId="0" borderId="8" xfId="0" applyNumberFormat="1" applyFont="1" applyFill="1" applyBorder="1" applyAlignment="1">
      <alignment horizontal="right"/>
    </xf>
    <xf numFmtId="2" fontId="2" fillId="0" borderId="11" xfId="0" applyNumberFormat="1" applyFont="1" applyFill="1" applyBorder="1" applyAlignment="1">
      <alignment horizontal="right"/>
    </xf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/>
    <xf numFmtId="4" fontId="4" fillId="0" borderId="2" xfId="0" applyNumberFormat="1" applyFont="1" applyFill="1" applyBorder="1" applyAlignment="1"/>
    <xf numFmtId="4" fontId="4" fillId="0" borderId="27" xfId="0" applyNumberFormat="1" applyFont="1" applyFill="1" applyBorder="1" applyAlignment="1"/>
    <xf numFmtId="4" fontId="2" fillId="0" borderId="28" xfId="0" applyNumberFormat="1" applyFont="1" applyFill="1" applyBorder="1" applyAlignment="1"/>
    <xf numFmtId="2" fontId="2" fillId="0" borderId="3" xfId="0" applyNumberFormat="1" applyFont="1" applyFill="1" applyBorder="1" applyAlignment="1"/>
    <xf numFmtId="2" fontId="2" fillId="0" borderId="7" xfId="0" applyNumberFormat="1" applyFont="1" applyFill="1" applyBorder="1" applyAlignment="1"/>
    <xf numFmtId="2" fontId="2" fillId="0" borderId="2" xfId="0" applyNumberFormat="1" applyFont="1" applyFill="1" applyBorder="1" applyAlignment="1"/>
    <xf numFmtId="0" fontId="0" fillId="2" borderId="0" xfId="0" applyFill="1"/>
    <xf numFmtId="0" fontId="8" fillId="0" borderId="0" xfId="0" applyFont="1"/>
    <xf numFmtId="0" fontId="8" fillId="0" borderId="0" xfId="0" applyFont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4" fillId="0" borderId="14" xfId="0" applyFont="1" applyFill="1" applyBorder="1" applyAlignment="1">
      <alignment horizontal="right" vertical="center" wrapText="1"/>
    </xf>
    <xf numFmtId="0" fontId="4" fillId="0" borderId="15" xfId="0" applyFont="1" applyFill="1" applyBorder="1" applyAlignment="1">
      <alignment horizontal="right" vertical="center" wrapText="1"/>
    </xf>
    <xf numFmtId="0" fontId="4" fillId="0" borderId="16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right" vertical="center" wrapText="1"/>
    </xf>
    <xf numFmtId="0" fontId="4" fillId="0" borderId="17" xfId="0" applyFont="1" applyFill="1" applyBorder="1" applyAlignment="1">
      <alignment horizontal="right" vertical="center" wrapText="1"/>
    </xf>
    <xf numFmtId="0" fontId="4" fillId="0" borderId="21" xfId="0" applyFont="1" applyFill="1" applyBorder="1" applyAlignment="1">
      <alignment horizontal="right" vertical="center" wrapText="1"/>
    </xf>
    <xf numFmtId="0" fontId="4" fillId="0" borderId="22" xfId="0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right" vertical="center" wrapText="1"/>
    </xf>
    <xf numFmtId="0" fontId="4" fillId="0" borderId="25" xfId="0" applyFont="1" applyFill="1" applyBorder="1" applyAlignment="1">
      <alignment horizontal="right" vertical="center" wrapText="1"/>
    </xf>
    <xf numFmtId="0" fontId="4" fillId="0" borderId="26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0"/>
  <sheetViews>
    <sheetView tabSelected="1" zoomScale="85" zoomScaleNormal="85" workbookViewId="0">
      <selection activeCell="J2" sqref="J2"/>
    </sheetView>
  </sheetViews>
  <sheetFormatPr defaultRowHeight="15" x14ac:dyDescent="0.25"/>
  <cols>
    <col min="2" max="2" width="40.28515625" customWidth="1"/>
    <col min="3" max="3" width="31" customWidth="1"/>
    <col min="4" max="4" width="15.7109375" customWidth="1"/>
    <col min="5" max="5" width="11.140625" customWidth="1"/>
    <col min="6" max="6" width="12.5703125" customWidth="1"/>
    <col min="7" max="7" width="10.85546875" customWidth="1"/>
    <col min="8" max="8" width="11.28515625" customWidth="1"/>
    <col min="9" max="9" width="12.5703125" customWidth="1"/>
    <col min="10" max="10" width="11.28515625" customWidth="1"/>
    <col min="11" max="11" width="12.28515625" customWidth="1"/>
    <col min="12" max="12" width="13.42578125" customWidth="1"/>
    <col min="13" max="13" width="11.140625" customWidth="1"/>
  </cols>
  <sheetData>
    <row r="1" spans="1:256" ht="74.25" customHeight="1" x14ac:dyDescent="0.25">
      <c r="G1" s="40"/>
      <c r="J1" s="46" t="s">
        <v>22</v>
      </c>
      <c r="K1" s="46"/>
      <c r="L1" s="46"/>
      <c r="M1" s="46"/>
    </row>
    <row r="2" spans="1:256" ht="18" customHeight="1" x14ac:dyDescent="0.25">
      <c r="G2" s="40"/>
      <c r="J2" s="44"/>
      <c r="K2" s="44"/>
      <c r="L2" s="44"/>
      <c r="M2" s="44"/>
    </row>
    <row r="3" spans="1:256" ht="18" customHeight="1" x14ac:dyDescent="0.25">
      <c r="A3" s="41"/>
      <c r="B3" s="41"/>
      <c r="C3" s="41"/>
      <c r="D3" s="41"/>
      <c r="E3" s="42"/>
      <c r="F3" s="42"/>
      <c r="G3" s="43"/>
      <c r="J3" s="45"/>
      <c r="K3" s="45"/>
      <c r="L3" s="45"/>
      <c r="M3" s="45"/>
    </row>
    <row r="4" spans="1:256" ht="19.5" customHeight="1" x14ac:dyDescent="0.25">
      <c r="A4" s="75" t="s">
        <v>20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</row>
    <row r="5" spans="1:256" ht="20.25" customHeight="1" thickBot="1" x14ac:dyDescent="0.3"/>
    <row r="6" spans="1:256" s="7" customFormat="1" ht="18" customHeight="1" x14ac:dyDescent="0.25">
      <c r="A6" s="61" t="s">
        <v>2</v>
      </c>
      <c r="B6" s="63" t="s">
        <v>0</v>
      </c>
      <c r="C6" s="63" t="s">
        <v>1</v>
      </c>
      <c r="D6" s="54" t="s">
        <v>7</v>
      </c>
      <c r="E6" s="63" t="s">
        <v>18</v>
      </c>
      <c r="F6" s="76" t="s">
        <v>5</v>
      </c>
      <c r="G6" s="54" t="s">
        <v>6</v>
      </c>
      <c r="H6" s="78" t="s">
        <v>19</v>
      </c>
      <c r="I6" s="78" t="s">
        <v>5</v>
      </c>
      <c r="J6" s="78" t="s">
        <v>6</v>
      </c>
      <c r="K6" s="54" t="s">
        <v>21</v>
      </c>
      <c r="L6" s="78" t="s">
        <v>5</v>
      </c>
      <c r="M6" s="80" t="s">
        <v>6</v>
      </c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ht="19.5" customHeight="1" x14ac:dyDescent="0.25">
      <c r="A7" s="62"/>
      <c r="B7" s="64"/>
      <c r="C7" s="64"/>
      <c r="D7" s="73"/>
      <c r="E7" s="64"/>
      <c r="F7" s="77"/>
      <c r="G7" s="73"/>
      <c r="H7" s="79"/>
      <c r="I7" s="79"/>
      <c r="J7" s="79"/>
      <c r="K7" s="73"/>
      <c r="L7" s="79"/>
      <c r="M7" s="81"/>
    </row>
    <row r="8" spans="1:256" ht="19.5" customHeight="1" thickBot="1" x14ac:dyDescent="0.3">
      <c r="A8" s="72"/>
      <c r="B8" s="58"/>
      <c r="C8" s="58"/>
      <c r="D8" s="74"/>
      <c r="E8" s="82"/>
      <c r="F8" s="77"/>
      <c r="G8" s="73"/>
      <c r="H8" s="79"/>
      <c r="I8" s="79"/>
      <c r="J8" s="79"/>
      <c r="K8" s="73"/>
      <c r="L8" s="79"/>
      <c r="M8" s="81"/>
    </row>
    <row r="9" spans="1:256" ht="23.25" customHeight="1" x14ac:dyDescent="0.25">
      <c r="A9" s="67">
        <v>1</v>
      </c>
      <c r="B9" s="56" t="s">
        <v>12</v>
      </c>
      <c r="C9" s="54" t="s">
        <v>4</v>
      </c>
      <c r="D9" s="32" t="s">
        <v>8</v>
      </c>
      <c r="E9" s="37">
        <v>30.263999999999996</v>
      </c>
      <c r="F9" s="14">
        <v>37.5</v>
      </c>
      <c r="G9" s="14">
        <f>ROUND((E9*F9),2)</f>
        <v>1134.9000000000001</v>
      </c>
      <c r="H9" s="15">
        <f>E10</f>
        <v>31.535087999999995</v>
      </c>
      <c r="I9" s="14">
        <v>37.5</v>
      </c>
      <c r="J9" s="15">
        <f t="shared" ref="J9:J12" si="0">ROUND((H9*I9),2)</f>
        <v>1182.57</v>
      </c>
      <c r="K9" s="16">
        <f>H10</f>
        <v>32.796491519999996</v>
      </c>
      <c r="L9" s="14">
        <v>37.5</v>
      </c>
      <c r="M9" s="36">
        <f t="shared" ref="M9:M12" si="1">ROUND((K9*L9),2)</f>
        <v>1229.8699999999999</v>
      </c>
    </row>
    <row r="10" spans="1:256" ht="18" customHeight="1" x14ac:dyDescent="0.25">
      <c r="A10" s="68"/>
      <c r="B10" s="57"/>
      <c r="C10" s="55"/>
      <c r="D10" s="31" t="s">
        <v>9</v>
      </c>
      <c r="E10" s="5">
        <v>31.535087999999995</v>
      </c>
      <c r="F10" s="1">
        <v>37.5</v>
      </c>
      <c r="G10" s="1">
        <f t="shared" ref="G10:G12" si="2">ROUND((E10*F10),2)</f>
        <v>1182.57</v>
      </c>
      <c r="H10" s="2">
        <v>32.796491519999996</v>
      </c>
      <c r="I10" s="1">
        <v>37.5</v>
      </c>
      <c r="J10" s="2">
        <f t="shared" si="0"/>
        <v>1229.8699999999999</v>
      </c>
      <c r="K10" s="3">
        <v>34.108351180799993</v>
      </c>
      <c r="L10" s="1">
        <v>37.5</v>
      </c>
      <c r="M10" s="25">
        <f t="shared" si="1"/>
        <v>1279.06</v>
      </c>
    </row>
    <row r="11" spans="1:256" s="7" customFormat="1" ht="24.75" customHeight="1" x14ac:dyDescent="0.25">
      <c r="A11" s="72">
        <v>2</v>
      </c>
      <c r="B11" s="57" t="s">
        <v>13</v>
      </c>
      <c r="C11" s="58" t="s">
        <v>4</v>
      </c>
      <c r="D11" s="31" t="s">
        <v>8</v>
      </c>
      <c r="E11" s="5">
        <f>E9</f>
        <v>30.263999999999996</v>
      </c>
      <c r="F11" s="1">
        <v>15.21</v>
      </c>
      <c r="G11" s="1">
        <f t="shared" si="2"/>
        <v>460.32</v>
      </c>
      <c r="H11" s="2">
        <f>H9</f>
        <v>31.535087999999995</v>
      </c>
      <c r="I11" s="1">
        <v>15.21</v>
      </c>
      <c r="J11" s="2">
        <f t="shared" si="0"/>
        <v>479.65</v>
      </c>
      <c r="K11" s="3">
        <f>K9</f>
        <v>32.796491519999996</v>
      </c>
      <c r="L11" s="1">
        <v>15.21</v>
      </c>
      <c r="M11" s="25">
        <f t="shared" si="1"/>
        <v>498.83</v>
      </c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ht="19.5" customHeight="1" x14ac:dyDescent="0.25">
      <c r="A12" s="68"/>
      <c r="B12" s="57"/>
      <c r="C12" s="55"/>
      <c r="D12" s="31" t="s">
        <v>9</v>
      </c>
      <c r="E12" s="5">
        <f>E10</f>
        <v>31.535087999999995</v>
      </c>
      <c r="F12" s="1">
        <v>15.21</v>
      </c>
      <c r="G12" s="1">
        <f t="shared" si="2"/>
        <v>479.65</v>
      </c>
      <c r="H12" s="2">
        <f>H10</f>
        <v>32.796491519999996</v>
      </c>
      <c r="I12" s="1">
        <v>15.21</v>
      </c>
      <c r="J12" s="2">
        <f t="shared" si="0"/>
        <v>498.83</v>
      </c>
      <c r="K12" s="3">
        <f>K10</f>
        <v>34.108351180799993</v>
      </c>
      <c r="L12" s="1">
        <v>15.21</v>
      </c>
      <c r="M12" s="25">
        <f t="shared" si="1"/>
        <v>518.79</v>
      </c>
    </row>
    <row r="13" spans="1:256" ht="22.5" customHeight="1" thickBot="1" x14ac:dyDescent="0.3">
      <c r="A13" s="47" t="s">
        <v>10</v>
      </c>
      <c r="B13" s="48"/>
      <c r="C13" s="48"/>
      <c r="D13" s="49"/>
      <c r="E13" s="9"/>
      <c r="F13" s="10">
        <f>SUM(F9:F12)</f>
        <v>105.42000000000002</v>
      </c>
      <c r="G13" s="10">
        <f>SUM(G9:G12)</f>
        <v>3257.4400000000005</v>
      </c>
      <c r="H13" s="10"/>
      <c r="I13" s="10">
        <f>SUM(I9:I12)</f>
        <v>105.42000000000002</v>
      </c>
      <c r="J13" s="10">
        <f>SUM(J9:J12)</f>
        <v>3390.9199999999996</v>
      </c>
      <c r="K13" s="10"/>
      <c r="L13" s="10">
        <f>SUM(L9:L12)</f>
        <v>105.42000000000002</v>
      </c>
      <c r="M13" s="11">
        <f>SUM(M9:M12)</f>
        <v>3526.5499999999997</v>
      </c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  <c r="IQ13" s="7"/>
      <c r="IR13" s="7"/>
      <c r="IS13" s="7"/>
      <c r="IT13" s="7"/>
      <c r="IU13" s="7"/>
      <c r="IV13" s="7"/>
    </row>
    <row r="14" spans="1:256" s="7" customFormat="1" ht="22.5" customHeight="1" x14ac:dyDescent="0.25">
      <c r="A14" s="67">
        <v>3</v>
      </c>
      <c r="B14" s="56" t="s">
        <v>14</v>
      </c>
      <c r="C14" s="54" t="s">
        <v>4</v>
      </c>
      <c r="D14" s="12" t="s">
        <v>8</v>
      </c>
      <c r="E14" s="38">
        <f>E9</f>
        <v>30.263999999999996</v>
      </c>
      <c r="F14" s="14">
        <v>4</v>
      </c>
      <c r="G14" s="14">
        <f t="shared" ref="G14:G15" si="3">ROUND((E14*F14),2)</f>
        <v>121.06</v>
      </c>
      <c r="H14" s="15">
        <f>H9</f>
        <v>31.535087999999995</v>
      </c>
      <c r="I14" s="14">
        <v>4</v>
      </c>
      <c r="J14" s="24">
        <f t="shared" ref="J14:J15" si="4">ROUND((H14*I14),2)</f>
        <v>126.14</v>
      </c>
      <c r="K14" s="16">
        <f>K9</f>
        <v>32.796491519999996</v>
      </c>
      <c r="L14" s="14">
        <v>4</v>
      </c>
      <c r="M14" s="26">
        <f t="shared" ref="M14:M15" si="5">ROUND((K14*L14),2)</f>
        <v>131.19</v>
      </c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ht="20.25" customHeight="1" x14ac:dyDescent="0.25">
      <c r="A15" s="68"/>
      <c r="B15" s="57"/>
      <c r="C15" s="55"/>
      <c r="D15" s="4" t="s">
        <v>9</v>
      </c>
      <c r="E15" s="5">
        <f>E10</f>
        <v>31.535087999999995</v>
      </c>
      <c r="F15" s="1">
        <v>4</v>
      </c>
      <c r="G15" s="1">
        <f t="shared" si="3"/>
        <v>126.14</v>
      </c>
      <c r="H15" s="2">
        <f>H10</f>
        <v>32.796491519999996</v>
      </c>
      <c r="I15" s="1">
        <v>4</v>
      </c>
      <c r="J15" s="2">
        <f t="shared" si="4"/>
        <v>131.19</v>
      </c>
      <c r="K15" s="3">
        <f>K10</f>
        <v>34.108351180799993</v>
      </c>
      <c r="L15" s="1">
        <v>4</v>
      </c>
      <c r="M15" s="27">
        <f t="shared" si="5"/>
        <v>136.43</v>
      </c>
    </row>
    <row r="16" spans="1:256" ht="22.5" customHeight="1" thickBot="1" x14ac:dyDescent="0.3">
      <c r="A16" s="69" t="s">
        <v>10</v>
      </c>
      <c r="B16" s="70"/>
      <c r="C16" s="70"/>
      <c r="D16" s="71"/>
      <c r="E16" s="33"/>
      <c r="F16" s="34">
        <f>SUM(F14:F15)</f>
        <v>8</v>
      </c>
      <c r="G16" s="34">
        <f>SUM(G14:G15)</f>
        <v>247.2</v>
      </c>
      <c r="H16" s="34"/>
      <c r="I16" s="34">
        <f>SUM(I14:I15)</f>
        <v>8</v>
      </c>
      <c r="J16" s="34">
        <f>SUM(J14:J15)</f>
        <v>257.33</v>
      </c>
      <c r="K16" s="34"/>
      <c r="L16" s="34">
        <f>SUM(L14:L15)</f>
        <v>8</v>
      </c>
      <c r="M16" s="35">
        <f>SUM(M14:M15)</f>
        <v>267.62</v>
      </c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7"/>
      <c r="IT16" s="7"/>
      <c r="IU16" s="7"/>
      <c r="IV16" s="7"/>
    </row>
    <row r="17" spans="1:256" s="8" customFormat="1" ht="24.75" customHeight="1" x14ac:dyDescent="0.25">
      <c r="A17" s="61">
        <v>4</v>
      </c>
      <c r="B17" s="56" t="s">
        <v>15</v>
      </c>
      <c r="C17" s="63" t="s">
        <v>4</v>
      </c>
      <c r="D17" s="32" t="s">
        <v>8</v>
      </c>
      <c r="E17" s="38">
        <f>E9</f>
        <v>30.263999999999996</v>
      </c>
      <c r="F17" s="14">
        <v>11.72</v>
      </c>
      <c r="G17" s="14">
        <f t="shared" ref="G17:G20" si="6">ROUND((E17*F17),2)</f>
        <v>354.69</v>
      </c>
      <c r="H17" s="15">
        <f>H9</f>
        <v>31.535087999999995</v>
      </c>
      <c r="I17" s="14">
        <v>11.72</v>
      </c>
      <c r="J17" s="24">
        <f t="shared" ref="J17:J20" si="7">ROUND((H17*I17),2)</f>
        <v>369.59</v>
      </c>
      <c r="K17" s="16">
        <f>K9</f>
        <v>32.796491519999996</v>
      </c>
      <c r="L17" s="14">
        <v>11.72</v>
      </c>
      <c r="M17" s="36">
        <f t="shared" ref="M17:M20" si="8">ROUND((K17*L17),2)</f>
        <v>384.37</v>
      </c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ht="24" customHeight="1" x14ac:dyDescent="0.25">
      <c r="A18" s="62"/>
      <c r="B18" s="57"/>
      <c r="C18" s="64"/>
      <c r="D18" s="31" t="s">
        <v>9</v>
      </c>
      <c r="E18" s="39">
        <f>E10</f>
        <v>31.535087999999995</v>
      </c>
      <c r="F18" s="1">
        <v>11.73</v>
      </c>
      <c r="G18" s="1">
        <f t="shared" si="6"/>
        <v>369.91</v>
      </c>
      <c r="H18" s="2">
        <f>H10</f>
        <v>32.796491519999996</v>
      </c>
      <c r="I18" s="1">
        <v>11.73</v>
      </c>
      <c r="J18" s="2">
        <f t="shared" si="7"/>
        <v>384.7</v>
      </c>
      <c r="K18" s="3">
        <f>K10</f>
        <v>34.108351180799993</v>
      </c>
      <c r="L18" s="1">
        <v>11.73</v>
      </c>
      <c r="M18" s="25">
        <f t="shared" si="8"/>
        <v>400.09</v>
      </c>
    </row>
    <row r="19" spans="1:256" x14ac:dyDescent="0.25">
      <c r="A19" s="62">
        <v>5</v>
      </c>
      <c r="B19" s="57" t="s">
        <v>16</v>
      </c>
      <c r="C19" s="64" t="s">
        <v>4</v>
      </c>
      <c r="D19" s="31" t="s">
        <v>8</v>
      </c>
      <c r="E19" s="39">
        <f>E9</f>
        <v>30.263999999999996</v>
      </c>
      <c r="F19" s="1">
        <v>7.47</v>
      </c>
      <c r="G19" s="1">
        <f t="shared" si="6"/>
        <v>226.07</v>
      </c>
      <c r="H19" s="2">
        <f>H9</f>
        <v>31.535087999999995</v>
      </c>
      <c r="I19" s="1">
        <v>7.47</v>
      </c>
      <c r="J19" s="2">
        <f t="shared" si="7"/>
        <v>235.57</v>
      </c>
      <c r="K19" s="3">
        <f>K9</f>
        <v>32.796491519999996</v>
      </c>
      <c r="L19" s="1">
        <v>7.47</v>
      </c>
      <c r="M19" s="25">
        <f t="shared" si="8"/>
        <v>244.99</v>
      </c>
    </row>
    <row r="20" spans="1:256" x14ac:dyDescent="0.25">
      <c r="A20" s="62"/>
      <c r="B20" s="57"/>
      <c r="C20" s="64"/>
      <c r="D20" s="31" t="s">
        <v>9</v>
      </c>
      <c r="E20" s="5">
        <f>E10</f>
        <v>31.535087999999995</v>
      </c>
      <c r="F20" s="1">
        <v>7.48</v>
      </c>
      <c r="G20" s="1">
        <f t="shared" si="6"/>
        <v>235.88</v>
      </c>
      <c r="H20" s="2">
        <f>H10</f>
        <v>32.796491519999996</v>
      </c>
      <c r="I20" s="1">
        <v>7.48</v>
      </c>
      <c r="J20" s="2">
        <f t="shared" si="7"/>
        <v>245.32</v>
      </c>
      <c r="K20" s="3">
        <f>K10</f>
        <v>34.108351180799993</v>
      </c>
      <c r="L20" s="1">
        <v>7.48</v>
      </c>
      <c r="M20" s="25">
        <f t="shared" si="8"/>
        <v>255.13</v>
      </c>
    </row>
    <row r="21" spans="1:256" ht="15.75" thickBot="1" x14ac:dyDescent="0.3">
      <c r="A21" s="47" t="s">
        <v>10</v>
      </c>
      <c r="B21" s="48"/>
      <c r="C21" s="48"/>
      <c r="D21" s="49"/>
      <c r="E21" s="9"/>
      <c r="F21" s="10">
        <f>SUM(F17:F20)</f>
        <v>38.400000000000006</v>
      </c>
      <c r="G21" s="10">
        <f>SUM(G17:G20)</f>
        <v>1186.5500000000002</v>
      </c>
      <c r="H21" s="10"/>
      <c r="I21" s="10">
        <f>SUM(I17:I20)</f>
        <v>38.400000000000006</v>
      </c>
      <c r="J21" s="10">
        <f>SUM(J17:J20)</f>
        <v>1235.1799999999998</v>
      </c>
      <c r="K21" s="10"/>
      <c r="L21" s="10">
        <f>SUM(L17:L20)</f>
        <v>38.400000000000006</v>
      </c>
      <c r="M21" s="11">
        <f>SUM(M17:M20)</f>
        <v>1284.58</v>
      </c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  <c r="IU21" s="7"/>
      <c r="IV21" s="7"/>
    </row>
    <row r="22" spans="1:256" x14ac:dyDescent="0.25">
      <c r="A22" s="67">
        <v>6</v>
      </c>
      <c r="B22" s="65" t="s">
        <v>17</v>
      </c>
      <c r="C22" s="54" t="s">
        <v>4</v>
      </c>
      <c r="D22" s="12" t="s">
        <v>8</v>
      </c>
      <c r="E22" s="13">
        <f>E9</f>
        <v>30.263999999999996</v>
      </c>
      <c r="F22" s="14">
        <v>144</v>
      </c>
      <c r="G22" s="14">
        <f t="shared" ref="G22:G23" si="9">ROUND((E22*F22),2)</f>
        <v>4358.0200000000004</v>
      </c>
      <c r="H22" s="15">
        <f>H9</f>
        <v>31.535087999999995</v>
      </c>
      <c r="I22" s="14">
        <v>144</v>
      </c>
      <c r="J22" s="24">
        <f t="shared" ref="J22:J23" si="10">ROUND((H22*I22),2)</f>
        <v>4541.05</v>
      </c>
      <c r="K22" s="16">
        <f>K9</f>
        <v>32.796491519999996</v>
      </c>
      <c r="L22" s="14">
        <v>144</v>
      </c>
      <c r="M22" s="25">
        <f t="shared" ref="M22:M23" si="11">ROUND((K22*L22),2)</f>
        <v>4722.6899999999996</v>
      </c>
    </row>
    <row r="23" spans="1:256" x14ac:dyDescent="0.25">
      <c r="A23" s="68"/>
      <c r="B23" s="66"/>
      <c r="C23" s="55"/>
      <c r="D23" s="4" t="s">
        <v>9</v>
      </c>
      <c r="E23" s="5">
        <f>E10</f>
        <v>31.535087999999995</v>
      </c>
      <c r="F23" s="1">
        <v>288</v>
      </c>
      <c r="G23" s="1">
        <f t="shared" si="9"/>
        <v>9082.11</v>
      </c>
      <c r="H23" s="2">
        <f>H10</f>
        <v>32.796491519999996</v>
      </c>
      <c r="I23" s="1">
        <v>288</v>
      </c>
      <c r="J23" s="2">
        <f t="shared" si="10"/>
        <v>9445.39</v>
      </c>
      <c r="K23" s="3">
        <f>K10</f>
        <v>34.108351180799993</v>
      </c>
      <c r="L23" s="1">
        <v>288</v>
      </c>
      <c r="M23" s="25">
        <f t="shared" si="11"/>
        <v>9823.2099999999991</v>
      </c>
    </row>
    <row r="24" spans="1:256" ht="15.75" thickBot="1" x14ac:dyDescent="0.3">
      <c r="A24" s="47" t="s">
        <v>10</v>
      </c>
      <c r="B24" s="48"/>
      <c r="C24" s="48"/>
      <c r="D24" s="49"/>
      <c r="E24" s="18"/>
      <c r="F24" s="10">
        <f>SUM(F22:F23)</f>
        <v>432</v>
      </c>
      <c r="G24" s="10">
        <f>SUM(G22:G23)</f>
        <v>13440.130000000001</v>
      </c>
      <c r="H24" s="10"/>
      <c r="I24" s="10">
        <f>SUM(I22:I23)</f>
        <v>432</v>
      </c>
      <c r="J24" s="10">
        <f>SUM(J22:J23)</f>
        <v>13986.439999999999</v>
      </c>
      <c r="K24" s="10"/>
      <c r="L24" s="10">
        <f>SUM(L22:L23)</f>
        <v>432</v>
      </c>
      <c r="M24" s="11">
        <f>SUM(M22:M23)</f>
        <v>14545.899999999998</v>
      </c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  <c r="IR24" s="7"/>
      <c r="IS24" s="7"/>
      <c r="IT24" s="7"/>
      <c r="IU24" s="7"/>
      <c r="IV24" s="7"/>
    </row>
    <row r="25" spans="1:256" x14ac:dyDescent="0.25">
      <c r="A25" s="61">
        <v>7</v>
      </c>
      <c r="B25" s="59" t="s">
        <v>3</v>
      </c>
      <c r="C25" s="63" t="s">
        <v>4</v>
      </c>
      <c r="D25" s="12" t="s">
        <v>8</v>
      </c>
      <c r="E25" s="13">
        <f>E9</f>
        <v>30.263999999999996</v>
      </c>
      <c r="F25" s="17">
        <v>20.5</v>
      </c>
      <c r="G25" s="17">
        <f t="shared" ref="G25:G26" si="12">ROUND((E25*F25),2)</f>
        <v>620.41</v>
      </c>
      <c r="H25" s="15">
        <f>H9</f>
        <v>31.535087999999995</v>
      </c>
      <c r="I25" s="17">
        <v>20.5</v>
      </c>
      <c r="J25" s="23">
        <f t="shared" ref="J25:J26" si="13">ROUND((H25*I25),2)</f>
        <v>646.47</v>
      </c>
      <c r="K25" s="16">
        <f>K9</f>
        <v>32.796491519999996</v>
      </c>
      <c r="L25" s="17">
        <v>20.5</v>
      </c>
      <c r="M25" s="28">
        <f t="shared" ref="M25:M26" si="14">ROUND((K25*L25),2)</f>
        <v>672.33</v>
      </c>
    </row>
    <row r="26" spans="1:256" x14ac:dyDescent="0.25">
      <c r="A26" s="62"/>
      <c r="B26" s="60"/>
      <c r="C26" s="64"/>
      <c r="D26" s="4" t="s">
        <v>9</v>
      </c>
      <c r="E26" s="5">
        <f>E10</f>
        <v>31.535087999999995</v>
      </c>
      <c r="F26" s="6">
        <v>20.5</v>
      </c>
      <c r="G26" s="6">
        <f t="shared" si="12"/>
        <v>646.47</v>
      </c>
      <c r="H26" s="2">
        <f>H10</f>
        <v>32.796491519999996</v>
      </c>
      <c r="I26" s="6">
        <v>20.5</v>
      </c>
      <c r="J26" s="6">
        <f t="shared" si="13"/>
        <v>672.33</v>
      </c>
      <c r="K26" s="3">
        <f>K10</f>
        <v>34.108351180799993</v>
      </c>
      <c r="L26" s="6">
        <v>20.5</v>
      </c>
      <c r="M26" s="29">
        <f t="shared" si="14"/>
        <v>699.22</v>
      </c>
    </row>
    <row r="27" spans="1:256" ht="15.75" thickBot="1" x14ac:dyDescent="0.3">
      <c r="A27" s="50" t="s">
        <v>10</v>
      </c>
      <c r="B27" s="51"/>
      <c r="C27" s="51"/>
      <c r="D27" s="51"/>
      <c r="E27" s="19"/>
      <c r="F27" s="10">
        <f>SUM(F25:F26)</f>
        <v>41</v>
      </c>
      <c r="G27" s="10">
        <f>SUM(G25:G26)</f>
        <v>1266.8800000000001</v>
      </c>
      <c r="H27" s="10"/>
      <c r="I27" s="10">
        <f>SUM(I25:I26)</f>
        <v>41</v>
      </c>
      <c r="J27" s="10">
        <f>SUM(J25:J26)</f>
        <v>1318.8000000000002</v>
      </c>
      <c r="K27" s="10"/>
      <c r="L27" s="10">
        <f>SUM(L25:L26)</f>
        <v>41</v>
      </c>
      <c r="M27" s="11">
        <f>SUM(M25:M26)</f>
        <v>1371.5500000000002</v>
      </c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  <c r="IV27" s="8"/>
    </row>
    <row r="28" spans="1:256" ht="15.75" thickBot="1" x14ac:dyDescent="0.3">
      <c r="A28" s="52" t="s">
        <v>11</v>
      </c>
      <c r="B28" s="53"/>
      <c r="C28" s="53"/>
      <c r="D28" s="53"/>
      <c r="E28" s="20"/>
      <c r="F28" s="21">
        <f>F27+F24+F21+F16+F13</f>
        <v>624.81999999999994</v>
      </c>
      <c r="G28" s="21">
        <f>G27+G24+G21+G16+G13</f>
        <v>19398.200000000004</v>
      </c>
      <c r="H28" s="21"/>
      <c r="I28" s="21">
        <f>I27+I24+I21+I16+I13</f>
        <v>624.81999999999994</v>
      </c>
      <c r="J28" s="21">
        <f>J27+J24+J21+J16+J13</f>
        <v>20188.669999999998</v>
      </c>
      <c r="K28" s="21"/>
      <c r="L28" s="21">
        <f>L27+L24+L21+L16+L13</f>
        <v>624.81999999999994</v>
      </c>
      <c r="M28" s="22">
        <f>M27+M24+M21+M16+M13</f>
        <v>20996.199999999997</v>
      </c>
    </row>
    <row r="30" spans="1:256" x14ac:dyDescent="0.25">
      <c r="A30" s="30"/>
    </row>
  </sheetData>
  <mergeCells count="42">
    <mergeCell ref="A4:M4"/>
    <mergeCell ref="K6:K8"/>
    <mergeCell ref="F6:F8"/>
    <mergeCell ref="G6:G8"/>
    <mergeCell ref="I6:I8"/>
    <mergeCell ref="H6:H8"/>
    <mergeCell ref="J6:J8"/>
    <mergeCell ref="L6:L8"/>
    <mergeCell ref="M6:M8"/>
    <mergeCell ref="E6:E8"/>
    <mergeCell ref="A13:D13"/>
    <mergeCell ref="A16:D16"/>
    <mergeCell ref="A6:A8"/>
    <mergeCell ref="A9:A10"/>
    <mergeCell ref="A11:A12"/>
    <mergeCell ref="C6:C8"/>
    <mergeCell ref="D6:D8"/>
    <mergeCell ref="C14:C15"/>
    <mergeCell ref="A14:A15"/>
    <mergeCell ref="B6:B8"/>
    <mergeCell ref="C17:C18"/>
    <mergeCell ref="A19:A20"/>
    <mergeCell ref="C19:C20"/>
    <mergeCell ref="B19:B20"/>
    <mergeCell ref="A21:D21"/>
    <mergeCell ref="A17:A18"/>
    <mergeCell ref="J1:M1"/>
    <mergeCell ref="A24:D24"/>
    <mergeCell ref="A27:D27"/>
    <mergeCell ref="A28:D28"/>
    <mergeCell ref="C9:C10"/>
    <mergeCell ref="B9:B10"/>
    <mergeCell ref="B11:B12"/>
    <mergeCell ref="B14:B15"/>
    <mergeCell ref="B17:B18"/>
    <mergeCell ref="C11:C12"/>
    <mergeCell ref="B25:B26"/>
    <mergeCell ref="A25:A26"/>
    <mergeCell ref="C25:C26"/>
    <mergeCell ref="C22:C23"/>
    <mergeCell ref="B22:B23"/>
    <mergeCell ref="A22:A23"/>
  </mergeCells>
  <pageMargins left="0.7" right="0.7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2024-10-21T05:06:42Z</dcterms:modified>
</cp:coreProperties>
</file>