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на САЙТ\Ширкина\"/>
    </mc:Choice>
  </mc:AlternateContent>
  <bookViews>
    <workbookView xWindow="0" yWindow="0" windowWidth="23040" windowHeight="9108"/>
  </bookViews>
  <sheets>
    <sheet name="10" sheetId="24" r:id="rId1"/>
    <sheet name="11" sheetId="10" r:id="rId2"/>
    <sheet name="12" sheetId="11" r:id="rId3"/>
    <sheet name="14" sheetId="12" r:id="rId4"/>
    <sheet name="15" sheetId="22" r:id="rId5"/>
    <sheet name="15 внебюджет" sheetId="23" state="hidden" r:id="rId6"/>
  </sheets>
  <definedNames>
    <definedName name="_xlnm._FilterDatabase" localSheetId="0" hidden="1">'10'!$A$2:$I$468</definedName>
    <definedName name="_xlnm._FilterDatabase" localSheetId="1" hidden="1">'11'!$A$5:$G$48</definedName>
    <definedName name="_xlnm.Print_Titles" localSheetId="0">'10'!$8:$8</definedName>
    <definedName name="_xlnm.Print_Area" localSheetId="0">'10'!$A$1:$I$580</definedName>
    <definedName name="_xlnm.Print_Area" localSheetId="3">'14'!$A$1:$G$13</definedName>
    <definedName name="_xlnm.Print_Area" localSheetId="4">'15'!$A$1:$H$189</definedName>
  </definedNames>
  <calcPr calcId="152511"/>
</workbook>
</file>

<file path=xl/calcChain.xml><?xml version="1.0" encoding="utf-8"?>
<calcChain xmlns="http://schemas.openxmlformats.org/spreadsheetml/2006/main">
  <c r="E149" i="22" l="1"/>
  <c r="E9" i="22" s="1"/>
  <c r="E150" i="22"/>
  <c r="E10" i="22"/>
  <c r="E176" i="22"/>
  <c r="H189" i="22"/>
  <c r="H182" i="22" s="1"/>
  <c r="H175" i="22" s="1"/>
  <c r="G189" i="22"/>
  <c r="F189" i="22"/>
  <c r="H188" i="22"/>
  <c r="H181" i="22" s="1"/>
  <c r="H174" i="22" s="1"/>
  <c r="G188" i="22"/>
  <c r="G181" i="22" s="1"/>
  <c r="G174" i="22" s="1"/>
  <c r="F188" i="22"/>
  <c r="H187" i="22"/>
  <c r="G187" i="22"/>
  <c r="G180" i="22" s="1"/>
  <c r="G173" i="22" s="1"/>
  <c r="F187" i="22"/>
  <c r="F180" i="22" s="1"/>
  <c r="F173" i="22" s="1"/>
  <c r="H186" i="22"/>
  <c r="G186" i="22"/>
  <c r="F186" i="22"/>
  <c r="F179" i="22" s="1"/>
  <c r="F172" i="22" s="1"/>
  <c r="H185" i="22"/>
  <c r="H178" i="22" s="1"/>
  <c r="H171" i="22" s="1"/>
  <c r="G185" i="22"/>
  <c r="F185" i="22"/>
  <c r="H184" i="22"/>
  <c r="H177" i="22" s="1"/>
  <c r="H170" i="22" s="1"/>
  <c r="G184" i="22"/>
  <c r="G177" i="22" s="1"/>
  <c r="G170" i="22" s="1"/>
  <c r="F184" i="22"/>
  <c r="H183" i="22"/>
  <c r="G183" i="22"/>
  <c r="G176" i="22" s="1"/>
  <c r="G169" i="22" s="1"/>
  <c r="F183" i="22"/>
  <c r="F176" i="22" s="1"/>
  <c r="F169" i="22" s="1"/>
  <c r="G182" i="22"/>
  <c r="F182" i="22"/>
  <c r="F175" i="22" s="1"/>
  <c r="F181" i="22"/>
  <c r="H180" i="22"/>
  <c r="H173" i="22" s="1"/>
  <c r="H179" i="22"/>
  <c r="G179" i="22"/>
  <c r="G172" i="22" s="1"/>
  <c r="G178" i="22"/>
  <c r="F178" i="22"/>
  <c r="F177" i="22"/>
  <c r="H176" i="22"/>
  <c r="G175" i="22"/>
  <c r="F174" i="22"/>
  <c r="H172" i="22"/>
  <c r="G171" i="22"/>
  <c r="F171" i="22"/>
  <c r="F170" i="22"/>
  <c r="H169" i="22"/>
  <c r="E183" i="22"/>
  <c r="E175" i="22"/>
  <c r="E174" i="22"/>
  <c r="E173" i="22"/>
  <c r="E172" i="22"/>
  <c r="E171" i="22"/>
  <c r="E170" i="22"/>
  <c r="E169" i="22" s="1"/>
  <c r="E122" i="22" l="1"/>
  <c r="E120" i="22"/>
  <c r="E134" i="22"/>
  <c r="E105" i="22"/>
  <c r="E101" i="22"/>
  <c r="E99" i="22" s="1"/>
  <c r="E100" i="22"/>
  <c r="E92" i="22"/>
  <c r="E57" i="22"/>
  <c r="G57" i="22"/>
  <c r="H57" i="22"/>
  <c r="F57" i="22"/>
  <c r="F22" i="22"/>
  <c r="G22" i="22"/>
  <c r="H22" i="22"/>
  <c r="F11" i="22"/>
  <c r="G11" i="22"/>
  <c r="H11" i="22"/>
  <c r="F12" i="22"/>
  <c r="G12" i="22"/>
  <c r="H12" i="22"/>
  <c r="F13" i="22"/>
  <c r="G13" i="22"/>
  <c r="H13" i="22"/>
  <c r="K12" i="24" l="1"/>
  <c r="J12" i="24"/>
  <c r="J288" i="24"/>
  <c r="E14" i="24" l="1"/>
  <c r="D14" i="24"/>
  <c r="C14" i="24"/>
  <c r="E571" i="24"/>
  <c r="D571" i="24"/>
  <c r="C571" i="24"/>
  <c r="C565" i="24"/>
  <c r="C563" i="24" s="1"/>
  <c r="J563" i="24" s="1"/>
  <c r="E564" i="24"/>
  <c r="E545" i="24" s="1"/>
  <c r="D564" i="24"/>
  <c r="D545" i="24" s="1"/>
  <c r="C564" i="24"/>
  <c r="E563" i="24"/>
  <c r="D563" i="24"/>
  <c r="E552" i="24"/>
  <c r="D552" i="24"/>
  <c r="C552" i="24"/>
  <c r="E550" i="24"/>
  <c r="D550" i="24"/>
  <c r="D542" i="24" s="1"/>
  <c r="C550" i="24"/>
  <c r="C542" i="24" s="1"/>
  <c r="E549" i="24"/>
  <c r="E541" i="24" s="1"/>
  <c r="D549" i="24"/>
  <c r="C549" i="24"/>
  <c r="C541" i="24" s="1"/>
  <c r="E548" i="24"/>
  <c r="E540" i="24" s="1"/>
  <c r="D548" i="24"/>
  <c r="D540" i="24" s="1"/>
  <c r="C548" i="24"/>
  <c r="C540" i="24" s="1"/>
  <c r="E547" i="24"/>
  <c r="E539" i="24" s="1"/>
  <c r="D547" i="24"/>
  <c r="D539" i="24" s="1"/>
  <c r="C547" i="24"/>
  <c r="C539" i="24" s="1"/>
  <c r="E546" i="24"/>
  <c r="D546" i="24"/>
  <c r="D538" i="24" s="1"/>
  <c r="C546" i="24"/>
  <c r="C545" i="24"/>
  <c r="C537" i="24" s="1"/>
  <c r="E542" i="24"/>
  <c r="D541" i="24"/>
  <c r="E538" i="24"/>
  <c r="E524" i="24"/>
  <c r="D524" i="24"/>
  <c r="C524" i="24"/>
  <c r="E516" i="24"/>
  <c r="D516" i="24"/>
  <c r="C516" i="24"/>
  <c r="E505" i="24"/>
  <c r="D505" i="24"/>
  <c r="C505" i="24"/>
  <c r="E499" i="24"/>
  <c r="D499" i="24"/>
  <c r="C499" i="24"/>
  <c r="C497" i="24" s="1"/>
  <c r="D497" i="24"/>
  <c r="E486" i="24"/>
  <c r="D486" i="24"/>
  <c r="C486" i="24"/>
  <c r="E484" i="24"/>
  <c r="D484" i="24"/>
  <c r="D476" i="24" s="1"/>
  <c r="C484" i="24"/>
  <c r="C476" i="24" s="1"/>
  <c r="E483" i="24"/>
  <c r="E475" i="24" s="1"/>
  <c r="D483" i="24"/>
  <c r="C483" i="24"/>
  <c r="C475" i="24" s="1"/>
  <c r="E482" i="24"/>
  <c r="E474" i="24" s="1"/>
  <c r="D482" i="24"/>
  <c r="D474" i="24" s="1"/>
  <c r="C482" i="24"/>
  <c r="E481" i="24"/>
  <c r="E473" i="24" s="1"/>
  <c r="D481" i="24"/>
  <c r="D473" i="24" s="1"/>
  <c r="C481" i="24"/>
  <c r="C473" i="24" s="1"/>
  <c r="E480" i="24"/>
  <c r="D480" i="24"/>
  <c r="D472" i="24" s="1"/>
  <c r="C480" i="24"/>
  <c r="C478" i="24" s="1"/>
  <c r="E479" i="24"/>
  <c r="E471" i="24" s="1"/>
  <c r="D479" i="24"/>
  <c r="C479" i="24"/>
  <c r="C471" i="24" s="1"/>
  <c r="D478" i="24"/>
  <c r="E476" i="24"/>
  <c r="D475" i="24"/>
  <c r="D15" i="24" s="1"/>
  <c r="C474" i="24"/>
  <c r="C472" i="24"/>
  <c r="D471" i="24"/>
  <c r="E458" i="24"/>
  <c r="D458" i="24"/>
  <c r="C458" i="24"/>
  <c r="E456" i="24"/>
  <c r="D456" i="24"/>
  <c r="C456" i="24"/>
  <c r="E455" i="24"/>
  <c r="D455" i="24"/>
  <c r="C455" i="24"/>
  <c r="E454" i="24"/>
  <c r="D454" i="24"/>
  <c r="C454" i="24"/>
  <c r="E453" i="24"/>
  <c r="D453" i="24"/>
  <c r="C453" i="24"/>
  <c r="E452" i="24"/>
  <c r="D452" i="24"/>
  <c r="C452" i="24"/>
  <c r="E451" i="24"/>
  <c r="D451" i="24"/>
  <c r="C451" i="24"/>
  <c r="E439" i="24"/>
  <c r="D439" i="24"/>
  <c r="C439" i="24"/>
  <c r="E437" i="24"/>
  <c r="D437" i="24"/>
  <c r="D429" i="24" s="1"/>
  <c r="D16" i="24" s="1"/>
  <c r="C437" i="24"/>
  <c r="C429" i="24" s="1"/>
  <c r="E436" i="24"/>
  <c r="D436" i="24"/>
  <c r="C436" i="24"/>
  <c r="C428" i="24" s="1"/>
  <c r="C15" i="24" s="1"/>
  <c r="E435" i="24"/>
  <c r="D435" i="24"/>
  <c r="C435" i="24"/>
  <c r="E434" i="24"/>
  <c r="E426" i="24" s="1"/>
  <c r="E13" i="24" s="1"/>
  <c r="D434" i="24"/>
  <c r="D426" i="24" s="1"/>
  <c r="C434" i="24"/>
  <c r="E433" i="24"/>
  <c r="D433" i="24"/>
  <c r="D431" i="24" s="1"/>
  <c r="C433" i="24"/>
  <c r="C425" i="24" s="1"/>
  <c r="J425" i="24" s="1"/>
  <c r="E432" i="24"/>
  <c r="D432" i="24"/>
  <c r="C432" i="24"/>
  <c r="C424" i="24" s="1"/>
  <c r="E431" i="24"/>
  <c r="E429" i="24"/>
  <c r="E16" i="24" s="1"/>
  <c r="D428" i="24"/>
  <c r="E427" i="24"/>
  <c r="C427" i="24"/>
  <c r="E425" i="24"/>
  <c r="D424" i="24"/>
  <c r="E415" i="24"/>
  <c r="D415" i="24"/>
  <c r="C415" i="24"/>
  <c r="J415" i="24" s="1"/>
  <c r="E407" i="24"/>
  <c r="J407" i="24" s="1"/>
  <c r="D407" i="24"/>
  <c r="C407" i="24"/>
  <c r="E401" i="24"/>
  <c r="D401" i="24"/>
  <c r="C401" i="24"/>
  <c r="E400" i="24"/>
  <c r="E399" i="24" s="1"/>
  <c r="D400" i="24"/>
  <c r="C400" i="24"/>
  <c r="C399" i="24" s="1"/>
  <c r="D399" i="24"/>
  <c r="E391" i="24"/>
  <c r="D391" i="24"/>
  <c r="D383" i="24" s="1"/>
  <c r="C391" i="24"/>
  <c r="C383" i="24" s="1"/>
  <c r="E385" i="24"/>
  <c r="D385" i="24"/>
  <c r="C385" i="24"/>
  <c r="E383" i="24"/>
  <c r="E372" i="24"/>
  <c r="D372" i="24"/>
  <c r="C372" i="24"/>
  <c r="C353" i="24" s="1"/>
  <c r="E361" i="24"/>
  <c r="D361" i="24"/>
  <c r="E355" i="24"/>
  <c r="D355" i="24"/>
  <c r="C355" i="24"/>
  <c r="E354" i="24"/>
  <c r="D354" i="24"/>
  <c r="C354" i="24"/>
  <c r="D353" i="24"/>
  <c r="E342" i="24"/>
  <c r="D342" i="24"/>
  <c r="D312" i="24" s="1"/>
  <c r="D304" i="24" s="1"/>
  <c r="C342" i="24"/>
  <c r="E331" i="24"/>
  <c r="D331" i="24"/>
  <c r="C331" i="24"/>
  <c r="E320" i="24"/>
  <c r="E312" i="24" s="1"/>
  <c r="D320" i="24"/>
  <c r="C320" i="24"/>
  <c r="E314" i="24"/>
  <c r="E306" i="24" s="1"/>
  <c r="D314" i="24"/>
  <c r="D306" i="24" s="1"/>
  <c r="C314" i="24"/>
  <c r="E313" i="24"/>
  <c r="D313" i="24"/>
  <c r="C313" i="24"/>
  <c r="C305" i="24" s="1"/>
  <c r="D305" i="24"/>
  <c r="E296" i="24"/>
  <c r="D296" i="24"/>
  <c r="C296" i="24"/>
  <c r="E290" i="24"/>
  <c r="E20" i="24" s="1"/>
  <c r="D290" i="24"/>
  <c r="C290" i="24"/>
  <c r="E289" i="24"/>
  <c r="E19" i="24" s="1"/>
  <c r="D289" i="24"/>
  <c r="C289" i="24"/>
  <c r="E288" i="24"/>
  <c r="D288" i="24"/>
  <c r="C288" i="24"/>
  <c r="E277" i="24"/>
  <c r="E269" i="24" s="1"/>
  <c r="D277" i="24"/>
  <c r="C277" i="24"/>
  <c r="C269" i="24" s="1"/>
  <c r="E271" i="24"/>
  <c r="D271" i="24"/>
  <c r="C271" i="24"/>
  <c r="E270" i="24"/>
  <c r="D270" i="24"/>
  <c r="C270" i="24"/>
  <c r="D269" i="24"/>
  <c r="E261" i="24"/>
  <c r="D261" i="24"/>
  <c r="C261" i="24"/>
  <c r="E253" i="24"/>
  <c r="D253" i="24"/>
  <c r="C253" i="24"/>
  <c r="E245" i="24"/>
  <c r="D245" i="24"/>
  <c r="C245" i="24"/>
  <c r="E237" i="24"/>
  <c r="D237" i="24"/>
  <c r="C237" i="24"/>
  <c r="E229" i="24"/>
  <c r="D229" i="24"/>
  <c r="C229" i="24"/>
  <c r="J223" i="24"/>
  <c r="E222" i="24"/>
  <c r="D222" i="24"/>
  <c r="C222" i="24"/>
  <c r="J222" i="24" s="1"/>
  <c r="E210" i="24"/>
  <c r="D210" i="24"/>
  <c r="C210" i="24"/>
  <c r="E199" i="24"/>
  <c r="D199" i="24"/>
  <c r="C199" i="24"/>
  <c r="E188" i="24"/>
  <c r="D188" i="24"/>
  <c r="C188" i="24"/>
  <c r="E177" i="24"/>
  <c r="D177" i="24"/>
  <c r="C177" i="24"/>
  <c r="E166" i="24"/>
  <c r="D166" i="24"/>
  <c r="C166" i="24"/>
  <c r="E155" i="24"/>
  <c r="D155" i="24"/>
  <c r="C155" i="24"/>
  <c r="E144" i="24"/>
  <c r="D144" i="24"/>
  <c r="C144" i="24"/>
  <c r="E132" i="24"/>
  <c r="D132" i="24"/>
  <c r="C132" i="24"/>
  <c r="E121" i="24"/>
  <c r="D121" i="24"/>
  <c r="C121" i="24"/>
  <c r="E110" i="24"/>
  <c r="D110" i="24"/>
  <c r="C110" i="24"/>
  <c r="E98" i="24"/>
  <c r="D98" i="24"/>
  <c r="C98" i="24"/>
  <c r="E87" i="24"/>
  <c r="D87" i="24"/>
  <c r="C87" i="24"/>
  <c r="E75" i="24"/>
  <c r="D75" i="24"/>
  <c r="C75" i="24"/>
  <c r="E64" i="24"/>
  <c r="D64" i="24"/>
  <c r="C64" i="24"/>
  <c r="E53" i="24"/>
  <c r="D53" i="24"/>
  <c r="C53" i="24"/>
  <c r="E42" i="24"/>
  <c r="D42" i="24"/>
  <c r="C42" i="24"/>
  <c r="E34" i="24"/>
  <c r="D34" i="24"/>
  <c r="C34" i="24"/>
  <c r="E28" i="24"/>
  <c r="D28" i="24"/>
  <c r="D20" i="24" s="1"/>
  <c r="C28" i="24"/>
  <c r="E27" i="24"/>
  <c r="D27" i="24"/>
  <c r="C27" i="24"/>
  <c r="E26" i="24"/>
  <c r="C16" i="24" l="1"/>
  <c r="C19" i="24"/>
  <c r="J289" i="24"/>
  <c r="J290" i="24"/>
  <c r="C306" i="24"/>
  <c r="C538" i="24"/>
  <c r="D13" i="24"/>
  <c r="D26" i="24"/>
  <c r="J28" i="24"/>
  <c r="E305" i="24"/>
  <c r="C312" i="24"/>
  <c r="C450" i="24"/>
  <c r="D450" i="24"/>
  <c r="E450" i="24"/>
  <c r="E472" i="24"/>
  <c r="E12" i="24" s="1"/>
  <c r="E304" i="24"/>
  <c r="C536" i="24"/>
  <c r="J27" i="24"/>
  <c r="C221" i="24"/>
  <c r="E221" i="24"/>
  <c r="J221" i="24" s="1"/>
  <c r="D221" i="24"/>
  <c r="E353" i="24"/>
  <c r="J399" i="24"/>
  <c r="E424" i="24"/>
  <c r="E423" i="24" s="1"/>
  <c r="J423" i="24" s="1"/>
  <c r="C426" i="24"/>
  <c r="C13" i="24" s="1"/>
  <c r="D427" i="24"/>
  <c r="E428" i="24"/>
  <c r="E15" i="24" s="1"/>
  <c r="E470" i="24"/>
  <c r="J470" i="24" s="1"/>
  <c r="C544" i="24"/>
  <c r="C11" i="24"/>
  <c r="C470" i="24"/>
  <c r="D470" i="24"/>
  <c r="C423" i="24"/>
  <c r="F424" i="24"/>
  <c r="K424" i="24"/>
  <c r="E11" i="24"/>
  <c r="C304" i="24"/>
  <c r="D537" i="24"/>
  <c r="D536" i="24" s="1"/>
  <c r="D544" i="24"/>
  <c r="J424" i="24"/>
  <c r="E537" i="24"/>
  <c r="E536" i="24" s="1"/>
  <c r="J536" i="24" s="1"/>
  <c r="E544" i="24"/>
  <c r="J544" i="24" s="1"/>
  <c r="C431" i="24"/>
  <c r="E478" i="24"/>
  <c r="E497" i="24"/>
  <c r="E18" i="24"/>
  <c r="C20" i="24"/>
  <c r="C12" i="24" s="1"/>
  <c r="C26" i="24"/>
  <c r="K27" i="24" s="1"/>
  <c r="K26" i="24"/>
  <c r="D425" i="24"/>
  <c r="D423" i="24" s="1"/>
  <c r="J19" i="24"/>
  <c r="D19" i="24"/>
  <c r="J20" i="24" l="1"/>
  <c r="D18" i="24"/>
  <c r="D11" i="24"/>
  <c r="E10" i="24"/>
  <c r="J11" i="24"/>
  <c r="D12" i="24"/>
  <c r="C10" i="24"/>
  <c r="J26" i="24"/>
  <c r="C18" i="24"/>
  <c r="J18" i="24" s="1"/>
  <c r="D10" i="24" l="1"/>
  <c r="J10" i="24"/>
  <c r="E22" i="22" l="1"/>
  <c r="F29" i="22"/>
  <c r="G29" i="22"/>
  <c r="H29" i="22"/>
  <c r="E29" i="22"/>
  <c r="F43" i="22"/>
  <c r="G43" i="22"/>
  <c r="H43" i="22"/>
  <c r="E43" i="22"/>
  <c r="E85" i="22"/>
  <c r="H85" i="22"/>
  <c r="G85" i="22"/>
  <c r="F85" i="22"/>
  <c r="H92" i="22"/>
  <c r="G92" i="22"/>
  <c r="F92" i="22"/>
  <c r="E113" i="22"/>
  <c r="H113" i="22"/>
  <c r="G113" i="22"/>
  <c r="F113" i="22"/>
  <c r="G121" i="22"/>
  <c r="H121" i="22"/>
  <c r="G122" i="22"/>
  <c r="H122" i="22"/>
  <c r="G123" i="22"/>
  <c r="H123" i="22"/>
  <c r="G124" i="22"/>
  <c r="H124" i="22"/>
  <c r="G125" i="22"/>
  <c r="H125" i="22"/>
  <c r="G126" i="22"/>
  <c r="H126" i="22"/>
  <c r="F123" i="22"/>
  <c r="F124" i="22"/>
  <c r="F125" i="22"/>
  <c r="F126" i="22"/>
  <c r="F121" i="22"/>
  <c r="F122" i="22"/>
  <c r="H134" i="22"/>
  <c r="H120" i="22" s="1"/>
  <c r="G134" i="22"/>
  <c r="G120" i="22" s="1"/>
  <c r="F134" i="22"/>
  <c r="F120" i="22" s="1"/>
  <c r="G150" i="22"/>
  <c r="H150" i="22"/>
  <c r="F150" i="22"/>
  <c r="H161" i="22"/>
  <c r="G161" i="22"/>
  <c r="F161" i="22"/>
  <c r="H160" i="22"/>
  <c r="G160" i="22"/>
  <c r="F160" i="22"/>
  <c r="H159" i="22"/>
  <c r="G159" i="22"/>
  <c r="F159" i="22"/>
  <c r="H158" i="22"/>
  <c r="G158" i="22"/>
  <c r="F158" i="22"/>
  <c r="H156" i="22"/>
  <c r="G156" i="22"/>
  <c r="G155" i="22"/>
  <c r="F156" i="22"/>
  <c r="F155" i="22" s="1"/>
  <c r="H155" i="22"/>
  <c r="F162" i="22"/>
  <c r="G162" i="22"/>
  <c r="H162" i="22"/>
  <c r="E141" i="22"/>
  <c r="E127" i="22"/>
  <c r="E155" i="22"/>
  <c r="H154" i="22"/>
  <c r="G154" i="22"/>
  <c r="F154" i="22"/>
  <c r="E154" i="22"/>
  <c r="E14" i="22" s="1"/>
  <c r="E153" i="22"/>
  <c r="E13" i="22" s="1"/>
  <c r="E152" i="22"/>
  <c r="E12" i="22" s="1"/>
  <c r="E151" i="22"/>
  <c r="E11" i="22" s="1"/>
  <c r="H149" i="22"/>
  <c r="G149" i="22"/>
  <c r="G148" i="22" s="1"/>
  <c r="F149" i="22"/>
  <c r="E162" i="22"/>
  <c r="E102" i="22"/>
  <c r="E103" i="22"/>
  <c r="E104" i="22"/>
  <c r="E80" i="22"/>
  <c r="E78" i="22" s="1"/>
  <c r="E81" i="22"/>
  <c r="E82" i="22"/>
  <c r="E83" i="22"/>
  <c r="E84" i="22"/>
  <c r="E79" i="22"/>
  <c r="H79" i="22"/>
  <c r="H80" i="22"/>
  <c r="H78" i="22" s="1"/>
  <c r="H81" i="22"/>
  <c r="H82" i="22"/>
  <c r="H83" i="22"/>
  <c r="G79" i="22"/>
  <c r="G80" i="22"/>
  <c r="G78" i="22" s="1"/>
  <c r="G81" i="22"/>
  <c r="G82" i="22"/>
  <c r="G83" i="22"/>
  <c r="F79" i="22"/>
  <c r="F80" i="22"/>
  <c r="F78" i="22" s="1"/>
  <c r="F81" i="22"/>
  <c r="F82" i="22"/>
  <c r="F83" i="22"/>
  <c r="G84" i="22"/>
  <c r="H84" i="22"/>
  <c r="F84" i="22"/>
  <c r="G100" i="22"/>
  <c r="H100" i="22"/>
  <c r="G101" i="22"/>
  <c r="H101" i="22"/>
  <c r="H99" i="22" s="1"/>
  <c r="G105" i="22"/>
  <c r="G14" i="22" s="1"/>
  <c r="H105" i="22"/>
  <c r="H14" i="22" s="1"/>
  <c r="F105" i="22"/>
  <c r="F101" i="22"/>
  <c r="F100" i="22"/>
  <c r="F16" i="22"/>
  <c r="F9" i="22" s="1"/>
  <c r="G16" i="22"/>
  <c r="H16" i="22"/>
  <c r="F17" i="22"/>
  <c r="G17" i="22"/>
  <c r="H17" i="22"/>
  <c r="F18" i="22"/>
  <c r="G18" i="22"/>
  <c r="H18" i="22"/>
  <c r="F19" i="22"/>
  <c r="G19" i="22"/>
  <c r="H19" i="22"/>
  <c r="F20" i="22"/>
  <c r="G20" i="22"/>
  <c r="H20" i="22"/>
  <c r="F21" i="22"/>
  <c r="G21" i="22"/>
  <c r="H21" i="22"/>
  <c r="E16" i="22"/>
  <c r="E18" i="22"/>
  <c r="E19" i="22"/>
  <c r="E20" i="22"/>
  <c r="E21" i="22"/>
  <c r="E17" i="22"/>
  <c r="F51" i="22"/>
  <c r="G51" i="22"/>
  <c r="H51" i="22"/>
  <c r="F52" i="22"/>
  <c r="F50" i="22" s="1"/>
  <c r="G52" i="22"/>
  <c r="G50" i="22"/>
  <c r="H52" i="22"/>
  <c r="F53" i="22"/>
  <c r="G53" i="22"/>
  <c r="H53" i="22"/>
  <c r="F54" i="22"/>
  <c r="G54" i="22"/>
  <c r="H54" i="22"/>
  <c r="F55" i="22"/>
  <c r="G55" i="22"/>
  <c r="H55" i="22"/>
  <c r="F56" i="22"/>
  <c r="G56" i="22"/>
  <c r="H56" i="22"/>
  <c r="E51" i="22"/>
  <c r="E53" i="22"/>
  <c r="E54" i="22"/>
  <c r="E55" i="22"/>
  <c r="E56" i="22"/>
  <c r="E52" i="22"/>
  <c r="E50" i="22" s="1"/>
  <c r="F15" i="22"/>
  <c r="F148" i="22" l="1"/>
  <c r="F14" i="22"/>
  <c r="H9" i="22"/>
  <c r="E148" i="22"/>
  <c r="H148" i="22"/>
  <c r="G99" i="22"/>
  <c r="F10" i="22"/>
  <c r="F8" i="22" s="1"/>
  <c r="H50" i="22"/>
  <c r="H10" i="22"/>
  <c r="G10" i="22"/>
  <c r="G9" i="22"/>
  <c r="E15" i="22"/>
  <c r="H15" i="22"/>
  <c r="F99" i="22"/>
  <c r="E8" i="22"/>
  <c r="G15" i="22"/>
  <c r="H8" i="22" l="1"/>
  <c r="G8" i="22"/>
</calcChain>
</file>

<file path=xl/sharedStrings.xml><?xml version="1.0" encoding="utf-8"?>
<sst xmlns="http://schemas.openxmlformats.org/spreadsheetml/2006/main" count="2088" uniqueCount="598">
  <si>
    <t>Подпрограмма 1</t>
  </si>
  <si>
    <t>Показатель
(индикатор)
(наименование)</t>
  </si>
  <si>
    <t>ГРБС</t>
  </si>
  <si>
    <t>Х</t>
  </si>
  <si>
    <t>№</t>
  </si>
  <si>
    <t>Подпрограмма 2</t>
  </si>
  <si>
    <t>1.1.</t>
  </si>
  <si>
    <t>краевой бюджет</t>
  </si>
  <si>
    <t>местные бюджеты</t>
  </si>
  <si>
    <t>государственные внебюджетные фонды</t>
  </si>
  <si>
    <t>Таблица 10</t>
  </si>
  <si>
    <t>Таблица 12</t>
  </si>
  <si>
    <t>Наименование государственной программы:</t>
  </si>
  <si>
    <t>Сведения о достижении значений показателей (индикаторов)</t>
  </si>
  <si>
    <t>№ 
п/п</t>
  </si>
  <si>
    <t>Ед. измерения</t>
  </si>
  <si>
    <t>Обоснование отклонений значений показателя (индикатора) на конец отчетного года (при наличии)</t>
  </si>
  <si>
    <t>план</t>
  </si>
  <si>
    <t>факт</t>
  </si>
  <si>
    <t>окончания реализации</t>
  </si>
  <si>
    <t>начала реализации</t>
  </si>
  <si>
    <t>Результаты</t>
  </si>
  <si>
    <t>Фактический срок</t>
  </si>
  <si>
    <t>Плановый срок</t>
  </si>
  <si>
    <t>Ответственный исполнитель</t>
  </si>
  <si>
    <t>о степени выполнения ведомственных целевых программ,</t>
  </si>
  <si>
    <t xml:space="preserve">Сведения </t>
  </si>
  <si>
    <t>Таблица 14</t>
  </si>
  <si>
    <t>Примечание (результат реализации; причины отклонений)</t>
  </si>
  <si>
    <t>Сроки принятия</t>
  </si>
  <si>
    <t>Основные положения</t>
  </si>
  <si>
    <t>Вид акта</t>
  </si>
  <si>
    <t>Расходы
(тыс. руб.), годы</t>
  </si>
  <si>
    <t xml:space="preserve">Код бюджетной классификации </t>
  </si>
  <si>
    <t>Всего:</t>
  </si>
  <si>
    <t>Значения показателей (индикаторов) государственной программы, подпрограммы государственной программы</t>
  </si>
  <si>
    <t>Наименование ведомственной целевой программы, основного мероприятия</t>
  </si>
  <si>
    <t>за счет средств внебюджетных фондов</t>
  </si>
  <si>
    <t>за счет средств федерального бюджета</t>
  </si>
  <si>
    <t>за счет средств краевого бюджета</t>
  </si>
  <si>
    <t>за счет средств местных бюджетов</t>
  </si>
  <si>
    <t>1.</t>
  </si>
  <si>
    <t>№ п/п</t>
  </si>
  <si>
    <t>1.1.1.</t>
  </si>
  <si>
    <t>1.2.</t>
  </si>
  <si>
    <t>1.3.</t>
  </si>
  <si>
    <t>2.1.</t>
  </si>
  <si>
    <t>2.2.</t>
  </si>
  <si>
    <t>Таблица 11</t>
  </si>
  <si>
    <t xml:space="preserve">предусмотрено на отчетную дату </t>
  </si>
  <si>
    <t>освоено</t>
  </si>
  <si>
    <t>профинансировано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</si>
  <si>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</si>
  <si>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</si>
  <si>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</si>
  <si>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</si>
  <si>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</si>
  <si>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</si>
  <si>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</si>
  <si>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</si>
  <si>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</si>
  <si>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</si>
  <si>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</si>
  <si>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</si>
  <si>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</si>
  <si>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</si>
  <si>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</si>
  <si>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</si>
  <si>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</si>
  <si>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</si>
  <si>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Всего, в том числе:</t>
  </si>
  <si>
    <t>Оценка результатов реализации мер правового регулирования</t>
  </si>
  <si>
    <t>Информация об использовании бюджетных и внебюджетных средств государственной программы</t>
  </si>
  <si>
    <t xml:space="preserve">освоено </t>
  </si>
  <si>
    <t>за счет средств государственных внебюджетных фондов</t>
  </si>
  <si>
    <t>за счет средств прочих внебюджетных источников</t>
  </si>
  <si>
    <t>внебюджетные фонды</t>
  </si>
  <si>
    <t>прочие внебюджетные источники</t>
  </si>
  <si>
    <t>Фактические: дата окончания реализации мероприятия; дата наступления контрольного события</t>
  </si>
  <si>
    <t>Наименование государственной программы, подпрограммы, мероприятия</t>
  </si>
  <si>
    <t>Фактическая дата начала реализации мероприятия</t>
  </si>
  <si>
    <t>Отчетный период</t>
  </si>
  <si>
    <t>Агентство по занятости населения и миграционной политике Камчатского края</t>
  </si>
  <si>
    <t>№п/п</t>
  </si>
  <si>
    <t>Наименование КВЦП, основного мероприятия, контрольного события программы, объекта закупки, субсидии</t>
  </si>
  <si>
    <t>Расходы на реализацию государственной программы (тыс. руб.)</t>
  </si>
  <si>
    <t>Примечание</t>
  </si>
  <si>
    <t>предусмотрено</t>
  </si>
  <si>
    <t>Всего (по государственной программе):</t>
  </si>
  <si>
    <t xml:space="preserve">федеральный бюджет </t>
  </si>
  <si>
    <t>Подпрограмма 1 "Активная политика занятости населения и социальная поддержка безработных граждан"</t>
  </si>
  <si>
    <t>Всего (по подпрограмме):</t>
  </si>
  <si>
    <t xml:space="preserve">Основное мероприятие 1.1 "Реализация мероприятий активной политики занятости населения и дополнительных мероприятий в сфере занятости населения" </t>
  </si>
  <si>
    <t xml:space="preserve">Всего:         </t>
  </si>
  <si>
    <t xml:space="preserve">федеральный бюджет         </t>
  </si>
  <si>
    <t xml:space="preserve">краевой бюджет </t>
  </si>
  <si>
    <t>1.1.2.</t>
  </si>
  <si>
    <t>Объект закупки 1.1.2</t>
  </si>
  <si>
    <t>Субсидия 1.1.2</t>
  </si>
  <si>
    <t>1.1.3.</t>
  </si>
  <si>
    <t>Мероприятие 1.1.3 "Организация профессиональной ориентации граждан в целях выбора сферы деятельности (профессии), трудоустройства, прохождения профессионального обучения и получения дополнительного профессионального образования"</t>
  </si>
  <si>
    <t xml:space="preserve">
</t>
  </si>
  <si>
    <t>Объект закупки 1.1.3</t>
  </si>
  <si>
    <t>Субсидия 1.1.3</t>
  </si>
  <si>
    <t>1.1.4.</t>
  </si>
  <si>
    <t>Объект закупки 1.1.4</t>
  </si>
  <si>
    <t>Субсидия 1.1.4</t>
  </si>
  <si>
    <t>1.1.5.</t>
  </si>
  <si>
    <t>Объект закупки 1.1.5</t>
  </si>
  <si>
    <t>Субсидия 1.1.5</t>
  </si>
  <si>
    <t>1.1.6.</t>
  </si>
  <si>
    <t>Объект закупки 1.1.6</t>
  </si>
  <si>
    <t>Субсидия 1.1.6</t>
  </si>
  <si>
    <t>1.1.7.</t>
  </si>
  <si>
    <t>Объект закупки 1.1.7</t>
  </si>
  <si>
    <t>Субсидия 1.1.7</t>
  </si>
  <si>
    <t>1.1.8.</t>
  </si>
  <si>
    <t>Объект закупки 1.1.8</t>
  </si>
  <si>
    <t>Субсидия 1.1.8</t>
  </si>
  <si>
    <t>1.1.9.</t>
  </si>
  <si>
    <t>Объект закупки 1.1.9</t>
  </si>
  <si>
    <t>Субсидия 1.1.9</t>
  </si>
  <si>
    <t>1.1.10.</t>
  </si>
  <si>
    <t>Объект закупки 1.1.10</t>
  </si>
  <si>
    <t>Субсидия 1.1.10</t>
  </si>
  <si>
    <t>1.1.11.</t>
  </si>
  <si>
    <t>Объект закупки 1.1.11</t>
  </si>
  <si>
    <t>Субсидия 1.1.11</t>
  </si>
  <si>
    <t>1.1.12.</t>
  </si>
  <si>
    <t>Объект закупки 1.1.12</t>
  </si>
  <si>
    <t>Субсидия 1.1.12</t>
  </si>
  <si>
    <t>1.1.13.</t>
  </si>
  <si>
    <t xml:space="preserve">
</t>
  </si>
  <si>
    <t>Объект закупки 1.1.13</t>
  </si>
  <si>
    <t>Субсидия 1.1.13</t>
  </si>
  <si>
    <t>1.1.14.</t>
  </si>
  <si>
    <t>Объект закупки 1.1.14</t>
  </si>
  <si>
    <t>Субсидия 1.1.14</t>
  </si>
  <si>
    <t>1.1.15.</t>
  </si>
  <si>
    <t>Объект закупки 1.1.15</t>
  </si>
  <si>
    <t>Субсидия 1.1.15</t>
  </si>
  <si>
    <t>1.1.16.</t>
  </si>
  <si>
    <t>Объект закупки 1.1.16</t>
  </si>
  <si>
    <t>Субсидия 1.1.16</t>
  </si>
  <si>
    <t>1.1.17.</t>
  </si>
  <si>
    <t>Объект закупки 1.1.17</t>
  </si>
  <si>
    <t>Субсидия 1.1.17</t>
  </si>
  <si>
    <t>Основное мероприятие 1.2. "Социальные выплаты безработным гражданам"</t>
  </si>
  <si>
    <t>1.2.1.</t>
  </si>
  <si>
    <t>1.2.2.</t>
  </si>
  <si>
    <t>1.2.3.</t>
  </si>
  <si>
    <t>1.2.4.</t>
  </si>
  <si>
    <t>1.2.5.</t>
  </si>
  <si>
    <t>Услуги почты и банка</t>
  </si>
  <si>
    <t>1.3.1.</t>
  </si>
  <si>
    <t>Объект закупки 1.3.1</t>
  </si>
  <si>
    <t>Субсидия 1.3.1</t>
  </si>
  <si>
    <t>1.4.</t>
  </si>
  <si>
    <t>1.4.1.</t>
  </si>
  <si>
    <t>Подпрограмма 2  "Управление миграционными потоками в Камчатском крае"</t>
  </si>
  <si>
    <t>Основное мероприятие 2.1. "Разработка комплексного подхода к управлению миграционными потоками в Камчатском крае"</t>
  </si>
  <si>
    <t>2.1.1.</t>
  </si>
  <si>
    <t>Мероприятие 2.1.1 "Проведение мониторинга миграционной ситуации в Камчатском крае"</t>
  </si>
  <si>
    <t>Объект закупки 2.1.1</t>
  </si>
  <si>
    <t>Субсидия 2.1.1</t>
  </si>
  <si>
    <t>2.1.2.</t>
  </si>
  <si>
    <t>Мероприятие 2.1.2 "Организация взаимодействия исполнительных органов государственной власти Камчатского края, бизнеса, гражданского общества в решении вопросов регулирования миграционных потоков"</t>
  </si>
  <si>
    <t>Объект закупки 2.1.2</t>
  </si>
  <si>
    <t>Субсидия 2.1.2</t>
  </si>
  <si>
    <t>2.1.3.</t>
  </si>
  <si>
    <t>Мероприятие 2.1.3 "Организация информационного сопровождения процесса регулирования миграционными потоками"</t>
  </si>
  <si>
    <t>Объект закупки 2.1.3</t>
  </si>
  <si>
    <t>Субсидия 2.1.3</t>
  </si>
  <si>
    <t>Основное мероприятие 2.2 "Обеспечение принципа приоритетного использования региональных трудовых ресурсов"</t>
  </si>
  <si>
    <t>2.2.1.</t>
  </si>
  <si>
    <t>Объект закупки 2.2.1</t>
  </si>
  <si>
    <t>Субсидия 2.2.1</t>
  </si>
  <si>
    <t>2.2.2.</t>
  </si>
  <si>
    <t>Мероприятие 2.2.2 "Обеспечение информирования незанятого населения Камчатского края о вакантных рабочих местах, на которые планируется привлечение иностранных работников, создание системы "обратная связь"</t>
  </si>
  <si>
    <t>Объект закупки 2.2.2</t>
  </si>
  <si>
    <t>Субсидия 2.2.2</t>
  </si>
  <si>
    <t>2.3.</t>
  </si>
  <si>
    <t>Основное мероприятие 2.3. "Повышение эффективности привлечения и использования иностранной рабочей силы в Камчатском крае, противодействие незаконной миграции"</t>
  </si>
  <si>
    <t>2.3.1.</t>
  </si>
  <si>
    <t>3.1.</t>
  </si>
  <si>
    <t>3.2.</t>
  </si>
  <si>
    <t>Подпрограмма 4  "Обеспечение реализации Государственной программы"</t>
  </si>
  <si>
    <t>4.1.</t>
  </si>
  <si>
    <t>4.2.</t>
  </si>
  <si>
    <t>6.1.</t>
  </si>
  <si>
    <t>основных мероприятий, мероприятий и контрольных событий подпрограмм государственной программы</t>
  </si>
  <si>
    <t>запланированные</t>
  </si>
  <si>
    <t>достигнутые</t>
  </si>
  <si>
    <t>нет</t>
  </si>
  <si>
    <t>5.1.</t>
  </si>
  <si>
    <t>Уровень безработицы (по методологии МОТ)</t>
  </si>
  <si>
    <t>%</t>
  </si>
  <si>
    <t>Уровень регистрируемой безработицы</t>
  </si>
  <si>
    <t>чел.</t>
  </si>
  <si>
    <t>Количество оборудованных (оснащенных) рабочих мест для трудоустройства инвалидов</t>
  </si>
  <si>
    <t>единиц</t>
  </si>
  <si>
    <t>1.5.</t>
  </si>
  <si>
    <t>Подпрограмма 2   "Управление миграционными потоками в Камчатском крае"</t>
  </si>
  <si>
    <t>Численность российских граждан, осуществивших переезд в Камчатский край в рамках межрегиональной миграции для трудоустройства, в том числе на временные работы</t>
  </si>
  <si>
    <t>6.2.</t>
  </si>
  <si>
    <t>Число созданных при реализации инвестиционных проектов, включенных в Подпрограмму, новых рабочих мест, включая высокопроизводительные рабочие места</t>
  </si>
  <si>
    <t>ед.</t>
  </si>
  <si>
    <t xml:space="preserve">Проблемы, возникшие 
в ходе реализации мероприятия </t>
  </si>
  <si>
    <t>Приказ Агентства по занятости населения и миграционной политике Камчатского края</t>
  </si>
  <si>
    <t>Постановление Правительства Камчатского края</t>
  </si>
  <si>
    <t xml:space="preserve">Агентство по занятости населения и миграционной политике Камчатского края </t>
  </si>
  <si>
    <t>5.2.</t>
  </si>
  <si>
    <t>1.4.2.</t>
  </si>
  <si>
    <t>1.5.1.</t>
  </si>
  <si>
    <t>829</t>
  </si>
  <si>
    <t>Запланированный результат не достигнут в связи с заявительным характером мероприятия. Всем гражданам, обратившимся в службу занятости за услугой в течение отчетного периода, данная услуга была предоставлена</t>
  </si>
  <si>
    <t>профинанси-ровано</t>
  </si>
  <si>
    <t>прочие внебюджетные источники (средства работодателей)</t>
  </si>
  <si>
    <t>Мероприятие 1.1.2 "Организация ярмарок вакансий и учебных рабочих мест"</t>
  </si>
  <si>
    <t>Контрольное событие 1 : проведено не менее 102 ярмарок вакансий и учебных рабочих мест</t>
  </si>
  <si>
    <t>Мероприятие 1.1.5 "Профессиональное обучение и дополнительное профессиональное образование безработных граждан, включая обучение в другой местности"</t>
  </si>
  <si>
    <t>Мероприятие 1.2.2 "Выплата стипендии гражданам в период профессионального обучения и дополнительного профессионального образования по направлению органов службы занятости, в том числе в период временной нетрудоспособности"</t>
  </si>
  <si>
    <t>Мероприятие 1.2.3 "Выплата материальной помощи безработным гражданам, утратившим право на пособие по безработице в связи с истечением установленного периода его выплаты, а также гражданам в период профессионального обучения и дополнительного профессионального образования по направлению органов службы занятости"</t>
  </si>
  <si>
    <t>Мероприятие 1.2.4 "Выплата пенсии, назначенной по предложению органов службы занятости на период до наступления возраста, дающего право на установление страховой пенсии по старости, в том числе досрочно назначаемую страховую пенсию по старости"</t>
  </si>
  <si>
    <t>Основное мероприятие 1.3 "Повышение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населения"</t>
  </si>
  <si>
    <t>Мероприятие 1.3.1 "Оказание услуг по технической поддержке и сопровождению программных продуктов "Катарсис"</t>
  </si>
  <si>
    <t>Основное мероприятие 1.4 "Финансовое обеспечение деятельности центров занятости населения для оказания государственных услуг в сфере занятости населения"</t>
  </si>
  <si>
    <t>Мероприятие 1.4.1 "Освоение финансовых средств, выделенных на содержание краевых государственных казенных учреждений центров занятости населения, обеспечивающих на территории Камчатского края реализацию гарантированных прав граждан на защиту от безработицы"</t>
  </si>
  <si>
    <t>Мероприятие 2.3.1 "Проведение обследований работодателей, привлекающих и использующих иностранную рабочую силу, на предмет обеспечения прироста в трудоустройстве российских граждан, в том числе в удаленных населенных пунктах"</t>
  </si>
  <si>
    <t>Основное мероприятие 4.1 "Освоение финансовых средств, направленных на оплату труда и дополнительных выплат и компенсаций  с учетом страховых взносов"</t>
  </si>
  <si>
    <t>Основное мероприятие 4.2 "Освоение финансовых средств, направленных на обеспечение государственных нужд"</t>
  </si>
  <si>
    <t>Основное мероприятие 6.1 "Отбор инвестиционных проектов, соответствующих установленным критериям, для включения в подпрограмму"</t>
  </si>
  <si>
    <t>5.1.1.</t>
  </si>
  <si>
    <t>Объект закупки 6.1.1</t>
  </si>
  <si>
    <t>Субсидия 6.1.1</t>
  </si>
  <si>
    <t>Основное мероприятие 6.2 "Содействие работодателям в привлечении трудовых ресурсов для реализации в Камчатском крае инвестиционных проектов"</t>
  </si>
  <si>
    <t xml:space="preserve">Мероприятие 6.2.1 "Оказание работодателям финансовой поддержки на привлечение трудовых ресурсов из других субъектов Российской Федерации для реализации инвестиционных проектов, включенных в подпрограмму повышения мобильности трудовых ресурсов" </t>
  </si>
  <si>
    <t>Объект закупки 6.2.1</t>
  </si>
  <si>
    <t>Субсидия 6.2.1</t>
  </si>
  <si>
    <t>"Содействие занятости населения Камчатского края"</t>
  </si>
  <si>
    <t>Государственная программа "Содействие занятости населения  Камчатского края"</t>
  </si>
  <si>
    <t>Сведения о рабочих местах, на которые планируется привлечение иностранных работников, находятся в открытом доступе и размещены на странице Агентства на официальном сайте Правительства Камчатского края, а также в информационно-аналитической системе Общероссийская база вакансий «Работа в России» (www.trudvsem.ru)</t>
  </si>
  <si>
    <t>Подпрограмма 6  "Повышение мобильности трудовых ресурсов Камчатского края"</t>
  </si>
  <si>
    <t>Отношение численности безработных граждан, зарегистрированных в органах службы занятости, к численности безработных граждан (по методологии МОТ)</t>
  </si>
  <si>
    <t>Удельный вес безработных граждан, ищущих работу 12 и более месяцев, в общей численности безработных граждан, зарегистрированных в органах службы занятости</t>
  </si>
  <si>
    <t>Доля безработных граждан, которым назначено пособие по безработице, от общего количества незанятых граждан, обратившихся в органы службы занятости населения в поиске работы</t>
  </si>
  <si>
    <t>Удельный вес граждан, удовлетворенных полнотой и качеством государственных услуг в области содействия занятости населения</t>
  </si>
  <si>
    <t>Доля освоенных финансовых средств, выделенных на обеспечение деятельности краевых государственных казенных учреждений центров занятости населения для оказания государственных услуг в сфере занятости населения</t>
  </si>
  <si>
    <t>Подпрограмма 6 "Повышение мобильности трудовых ресурсов Камчатского края"</t>
  </si>
  <si>
    <t>Количество работодателей, получивших финансовую поддержку на привлечение трудовых ресурсов из других субъектов Российской Федерации для реализации инвестиционных проектов, включенных в Подпрограмму</t>
  </si>
  <si>
    <t>не менее 1</t>
  </si>
  <si>
    <t>Минимизация уровней общей и регистрируемой безработицы; развитие государственной службы занятости населения как эффективного посредника между работодателями и гражданами, ищущими работу</t>
  </si>
  <si>
    <t>01.01.2014</t>
  </si>
  <si>
    <t>31.12.2020</t>
  </si>
  <si>
    <t>Повышение доступности оказания государственных услуг</t>
  </si>
  <si>
    <t>Поддержание уровня жизни безработных граждан на минимальном уровне, позволяющем сосредоточиться на активном поиске работы, социальной стабильности в обществе</t>
  </si>
  <si>
    <t>Повышение уровня занятости населения, обеспечение потребности экономики в рабочей силе, снижение напряженности</t>
  </si>
  <si>
    <t>Финансовое обеспечение деятельности центров занятости насления для оказания государственных услуг в сфере занятости населения</t>
  </si>
  <si>
    <t>Повышение эффективности государственного управления миграционными потоками</t>
  </si>
  <si>
    <t>Снижение доли привлечения иностранных работников, повышение занятости и качества жизни местного населения в соответствии с потребностью экономики Камчатского края, повышение численности квалифицированных работников</t>
  </si>
  <si>
    <t>Снижение численности незаконных трудовых мигрантов в Камчатском крае; повышение качества привлекаемой иностранной рабочей силы</t>
  </si>
  <si>
    <t>Обеспечение деятельности Агентства по занятости населения и миграционной политике Камчатского края</t>
  </si>
  <si>
    <t>Обеспечение качественного выполнения основных мероприятий Государственной программы</t>
  </si>
  <si>
    <t>Обеспечение качественного выполнения Подпрограммы</t>
  </si>
  <si>
    <t>01.01.2015</t>
  </si>
  <si>
    <t>Создание условий для обеспечения необходимыми кадрами инвестиционных проектов; повышение мобильности трудовых ресурсов</t>
  </si>
  <si>
    <t>декабрь, ежегодно</t>
  </si>
  <si>
    <t xml:space="preserve">Порядок предоставления финансовой поддержки работодателям, создающим рабочие места для работников, привлекаемых из других субъектов Российской Федерации, для реализации инвестиционных проектов, включенных в подпрограмму
</t>
  </si>
  <si>
    <t>Государственная программа Камчатского края "Содействие занятости населения Камчатского края"</t>
  </si>
  <si>
    <t>предусмотрено 
на 1 января &lt;1&gt;</t>
  </si>
  <si>
    <t>1.5.2.</t>
  </si>
  <si>
    <t>1 января 2014 г.</t>
  </si>
  <si>
    <t>31 декабря 2020 г.</t>
  </si>
  <si>
    <t>1 января 2014</t>
  </si>
  <si>
    <t>31 декабря 2020</t>
  </si>
  <si>
    <t>Мероприятие 1.1.1 "Информирование о положении на рынке труда Камчатского края"</t>
  </si>
  <si>
    <t>Мероприятие 1.1.4 "Психологическая поддержка безработных граждан"</t>
  </si>
  <si>
    <t>Мероприятие 1.1.7 "Организация проведения оплачиваемых общественных работ"</t>
  </si>
  <si>
    <t>Контрольное событие 1.1: издано постановление Правительства Камчатского края «Об утверждении видов и объемов общественных работ» на текущий год</t>
  </si>
  <si>
    <t>Мероприятие 1.1.8 "Организация временного трудоустройства несовершеннолетних граждан в возрасте от 14 до 18 лет в свободное от учебы время"</t>
  </si>
  <si>
    <t>Контрольное событие 7: организовано временное трудоустройство не менее 2,2 тыс. несовершеннолетних граждан в возрасте от 14 до 18 лет в свободное от учебы время</t>
  </si>
  <si>
    <t>Мероприятие 1.1.9 "Организация временного трудоустройства безработных граждан, испытывающих трудности в поиске работы, и безработных граждан в возрасте от 18 до 20 лет, имеющих среднее профессиональное образование и ищущих работу впервые "</t>
  </si>
  <si>
    <t>Мероприятие 1.1.10 "Организация стажировки молодых специалистов в организациях, территориально расположенных в Корякском округе, после завершения обучения в образовательных организациях высшего образования и профессиональных образовательных организациях"</t>
  </si>
  <si>
    <t>Контрольное событие 9: организована стажировка не менее 4 молодых специалистов в организациях, территориально расположенных в Корякском округе</t>
  </si>
  <si>
    <t>Мероприятие 1.1.11 "Социальная адаптация безработных граждан на рынке труда"</t>
  </si>
  <si>
    <t>Мероприятие 1.1.12 "Содействие самозанятости безработных граждан"</t>
  </si>
  <si>
    <t>Мероприятие 1.1.13 "Содействие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занятости"</t>
  </si>
  <si>
    <t>Мероприятие 1.1.14 "Профессиональное обучение и дополнительное профессиональное образование женщин в период отпуска по уходу за ребенком до достижения им возраста 3-х лет по направлению органов службы занятости"</t>
  </si>
  <si>
    <t>Мероприятие 1.1.15 "Организация прохождения профессионального обучения или получения дополнительного профессионального образования незанятых граждан, которым в соответствии с законодательством РФ  назначена страховая пенсия по старости и которые стремятся возобновить трудовую деятельность"</t>
  </si>
  <si>
    <t>Контрольное событие 14: на профессиональное обучение и дополнительное профессиональное образование направлено не менее 15 незанятых граждан, которым назначена страховая пенсия по старости и которые стремятся возобновить трудовую деятельность</t>
  </si>
  <si>
    <t>Мероприятие 1.1.16 "Создание условий для совмещения незанятыми многодетными родителями, родителями, воспитывающими детей-инвалидов, обязанностей по воспитанию детей с трудовой деятельностью"</t>
  </si>
  <si>
    <t>Контрольное событие 15: созданы условия для совмещения обязанностей по воспитанию детей с трудовой деятельностью не менее, чем для 2 незанятых многодетных  родителей, родителей, воспитывающих детей-инвалидов</t>
  </si>
  <si>
    <t>Мероприятие 1.1.17 "Организация дополнительных мероприятий по содействию трудоустройству незанятых инвалидов на оборудованные (оснащенные) для них  рабочие места, включая привлечение наставников"</t>
  </si>
  <si>
    <t>Мероприятие 1.2.1 "Выплата пособия по безработице, в том числе в период временной нетрудоспособности безработного"</t>
  </si>
  <si>
    <t>Контрольное событие 1.4: обеспечено техническое сопровождение и техническая поддержка программных продуктов "Катарсис"</t>
  </si>
  <si>
    <t>Основное мероприятие 2.1 "Разработка комплексного подхода к управлению миграционными потоками в Камчатском крае"</t>
  </si>
  <si>
    <t xml:space="preserve">Контрольное событие 17: проведен годовой мониторинг миграционной ситуации в Камчатском крае  </t>
  </si>
  <si>
    <t xml:space="preserve">Контрольное событие 2.2: разработан проект закона Камчатского края об определении величины регионального коэффициента к стоимости патента для иностранных работников на очередной год </t>
  </si>
  <si>
    <t>Контрольное событие 2.1: проведено совещание с  работодателями по вопросам привлечения и использования  иностранной рабочей силы в Камчатском крае</t>
  </si>
  <si>
    <t xml:space="preserve">Основное мероприятие  2.2 "Обеспечение принципа приоритетного использования региональных трудовых ресурсов" </t>
  </si>
  <si>
    <t>Мероприятие 2.2.1 "Реализация мер, направленных на привлечение в Камчатский край жителей из других регионов Российской Федерации"</t>
  </si>
  <si>
    <t>Контрольное событие 18: обеспечено информационное взаимодействие работодателей, граждан, ищущих работу, через общероссийский интернет-портал "Работа в России"</t>
  </si>
  <si>
    <t>Контрольное событие 19: периодическое размещение на странице Агентства по занятости населения и миграционной политики Камчатского края на официальном сайте исполнительных органов государственной власти Камчатского края информации о вакантных рабочих местах, на которые планируется привлечение иностранных работников</t>
  </si>
  <si>
    <t>Основное мероприятие 2.3 "Повышение эффективности привлечения и использования иностранной рабочей силы в Камчатском крае, противодействие незаконной миграции"</t>
  </si>
  <si>
    <t>1 января 2015</t>
  </si>
  <si>
    <t xml:space="preserve">Мероприятие 6.1.1 "Проведение информационной работы с инициаторами инвестиционных проектов, планирующих привлечение трудовых ресурсов из других субъектов Российской Федерации " </t>
  </si>
  <si>
    <t>Контрольное событие 20: издан приказ Агентства по занятости населения и миграционной политике Камчатского края о включении инвестиционного проекта в региональную программу повышения мобильности трудовых ресурсов</t>
  </si>
  <si>
    <t>Подпрограмма 7 "Комплексная ресоциализация граждан, уволенных с военной службы, и обеспечение их социальной интеграции в общество в Камчатском крае"</t>
  </si>
  <si>
    <t>Основное мероприятие 7.1 "Разработка комплексного подхода к процессу ресоциализации граждан, уволенных с военной службы"</t>
  </si>
  <si>
    <t>1 сентября 2017</t>
  </si>
  <si>
    <t xml:space="preserve">Основное мероприятие 7.2 "Повышение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населения" </t>
  </si>
  <si>
    <t>Основное мероприятие 7.3 "Реализация мероприятий, способствующих повышению занятости граждан, уволенных с военной службы"</t>
  </si>
  <si>
    <t>Подпрограмма 8 "Сопровождение инвалидов молодого возраста при трудоустройстве в рамках мероприятий по содействию занятости населения"</t>
  </si>
  <si>
    <t>Основное мероприятие 8.1 "Повышение уровня информированности инвалидов молодого возраста, в том числе с использованием информационных технологий в сфере занятости населения"</t>
  </si>
  <si>
    <t>1 октября 2017</t>
  </si>
  <si>
    <t>2017 год</t>
  </si>
  <si>
    <t>Отношение численности граждан, снятых с регистрационного учета в связи с трудоустройством, к общей численности граждан, обратившихся в органы службы занятости населения за содействием в поиске подходящей работы</t>
  </si>
  <si>
    <t>Количество отобранных инвестиционных проектов, соответствующих установленным критериям, для включения в Подпрограмму</t>
  </si>
  <si>
    <t xml:space="preserve">Численность работников, привлеченных работодателями из других субъектов Российской Федерации для реализации инвестиционных проектов, включенных в Подпрограмму </t>
  </si>
  <si>
    <t xml:space="preserve">Доля работников, продолжающих осуществлять трудовую деятельность на конец отчетного периода, в общей численности работников, привлеченных работодателями из других субъектов Российской Федерации для реализации инвестиционных проектов, включенных в Подпрограмму </t>
  </si>
  <si>
    <t>Численность граждан, уволенных с военной службы, проинформированных о положении на рынке труда в Камчатском крае</t>
  </si>
  <si>
    <t>Численность граждан, уволенных с военной службы, трудоустроенных при содействии органов службы занятости населения</t>
  </si>
  <si>
    <t>Численность граждан, уволенных с военной службы и обратившихся в органы службы занятости населения, прошедших профессиональное обучение и (или) получивших дополнительное профессиональное образование</t>
  </si>
  <si>
    <t>Численность инвалидов молодого возраста, проинформированных о положении на рынке труда в Камчатском крае</t>
  </si>
  <si>
    <t>Численность инвалидов молодого возраста, признанных безработными, прошедших профессиональное обучение и (или) получивших дополнительное профессиональное образование</t>
  </si>
  <si>
    <t>Доля трудоустроенных инвалидов молодого возраста в общей численности инвалидов молодого возраста, обратившихся за содействием в поиске подходящей работы в органы службы занятости населения</t>
  </si>
  <si>
    <t>Доля работающих в отчетном периоде инвалидов молодого возраста в общей численности инвалидов трудоспособного возраста</t>
  </si>
  <si>
    <t>не менее 51,0</t>
  </si>
  <si>
    <t>не менее 30,0</t>
  </si>
  <si>
    <t>Доля занятых инвалидов молодого возраста, нашедших работу в течение 3 месяцев после получения образования по образовательным программам высшего образования</t>
  </si>
  <si>
    <t>Доля занятых инвалидов молодого возраста, нашедших работу в течение 3 месяцев после получения образования по образовательным программам среднего профессионального образования</t>
  </si>
  <si>
    <t>Доля занятых инвалидов молодого возраста, нашедших работу в течение 6 месяцев после получения образования по образовательным программам высшего образования</t>
  </si>
  <si>
    <t>Доля занятых инвалидов молодого возраста, нашедших работу в течение 6 месяцев после получения образования по образовательным программам среднего профессионального образования</t>
  </si>
  <si>
    <t>Доля занятых инвалидов молодого возраста, нашедших работу по прошествии 6 месяцев и более после получения образования по образовательным программам высшего образования</t>
  </si>
  <si>
    <t>Доля занятых инвалидов молодого возраста, нашедших работу по прошествии 6 месяцев и более после получения образования по образовательным программам среднего профессионального образования</t>
  </si>
  <si>
    <t>Доля занятых инвалидов молодого возраста, нашедших работу в течение 3 месяцев после прохождения профессионального обучения</t>
  </si>
  <si>
    <t>Доля занятых инвалидов молодого возраста, нашедших работу в течение 6 месяцев после прохождения профессионального обучения</t>
  </si>
  <si>
    <t>Доля занятых инвалидов молодого возраста, нашедших работу по прошествии 6 месяцев и более после прохождения профессионального обучения</t>
  </si>
  <si>
    <t>Доля занятых инвалидов молодого возраста, нашедших работу в течение 3 месяцев после освоения дополнительных профессиональных программ (программ повышения квалификации и программ профессиональной переподготовки)</t>
  </si>
  <si>
    <t>Доля занятых инвалидов молодого возраста, нашедших работу в течение 6 месяцев после освоения дополнительных профессиональных программ (программ повышения квалификации и программ профессиональной переподготовки)</t>
  </si>
  <si>
    <t>не менее 50,0</t>
  </si>
  <si>
    <t>не менее 80,0</t>
  </si>
  <si>
    <t>Контрольное событие 1.2: заключен контракт на оказание образовательных услуг в целях реализации мероприятий по профессиональному обучению и дополнительному профессиональному образованию безработных граждан, женщин в период отпуска по уходу за ребенком до достижения им возраста трех лет, незанятых граждан,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</t>
  </si>
  <si>
    <t xml:space="preserve">Агентство по занятости населения и миграционной политике Камчатского края, 
Министерство социального развития и труда Камчатского края
</t>
  </si>
  <si>
    <t>5.2.1.</t>
  </si>
  <si>
    <t>Обеспечение условий для ресоциализации граждан, уволенных с военной службы, повышение уровня жизни, минимизация уровня безработицы среди данной категории граждан</t>
  </si>
  <si>
    <t>Основное мероприятие 7.2 "Повышение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населения"</t>
  </si>
  <si>
    <t xml:space="preserve">Агентство по занятости населения и миграционной политике Камчатского края
</t>
  </si>
  <si>
    <t xml:space="preserve">Повышение уровня жизни, уровня занятости граждан, уволенных с военной службы </t>
  </si>
  <si>
    <t>Повышение уровня жизни, уровня занятости граждан, уволенных с военной службы, минимизация уровня безработицы среди данной категории граждан</t>
  </si>
  <si>
    <t xml:space="preserve">Создание условий для осуществления инвалидами молодого возраста трудовой деятельности, ускорение их профессиональной адаптации на рабочем месте </t>
  </si>
  <si>
    <t>Основное мероприятие 8.2 "Сопровождение инвалидов молодого возраста при трудоустройстве"</t>
  </si>
  <si>
    <t>Подпрограмма 6 "Повышение мобильности трудовых ресурсов Камчатского края "</t>
  </si>
  <si>
    <t>Подпрограмма 6  "Повышение мобильности трудовых ресурсов Камчатского края "</t>
  </si>
  <si>
    <t>1.7.</t>
  </si>
  <si>
    <t>1.7.1.</t>
  </si>
  <si>
    <t>1.7.2.</t>
  </si>
  <si>
    <t>1.6.</t>
  </si>
  <si>
    <t>1.6.1.</t>
  </si>
  <si>
    <t>1.6.2.</t>
  </si>
  <si>
    <t>1.6.3.</t>
  </si>
  <si>
    <t>Показатель сложился ниже запланированного в связи с невысокой заинтересованностью большинства работодателей в трудоустройстве инвалидов, получивших дополнительное профессиональное образование и не имеющих опыта профессиональной деятельности</t>
  </si>
  <si>
    <t>не менее 1000</t>
  </si>
  <si>
    <t xml:space="preserve">не менее 150 </t>
  </si>
  <si>
    <t>не менее 10</t>
  </si>
  <si>
    <t>не менее 2</t>
  </si>
  <si>
    <t xml:space="preserve">не менее 100 </t>
  </si>
  <si>
    <t>не менее 6</t>
  </si>
  <si>
    <t>не менее 40,0</t>
  </si>
  <si>
    <t>Доля выпускников из числа инвалидов молодого возраста, продолживших дальнейшее обучение после получения высшего образования</t>
  </si>
  <si>
    <t>не менее 2,0</t>
  </si>
  <si>
    <t>Доля выпускников из числа инвалидов молодого возраста, продолживших дальнейшее обучение после получения среднего профессионального образования</t>
  </si>
  <si>
    <t>не менее 3,0</t>
  </si>
  <si>
    <t>Основное мероприятие 1.1 "Реализация мероприятий активной политики занятости населения и дополнительных мероприятий в сфере занятости населения"</t>
  </si>
  <si>
    <t>Предоставлено 14,0 тыс. государственных услуг по информированию гражданам, обратившимся в органы государственной службы занятости населения Камчатского края.
В целях информирования неопределенного круга лиц в отчетном периоде подготовлены информационные материалы (буклеты, брошюры, листовки) общим тиражом 29,0 тыс. экз.,  а также размещено:
- 281 публикация в печатных СМИ, 
- 265 публикаций на интернет-ресурсах,  
- 10 роликов (267 эфиров) на радио,
- 26 роликов (659 эфиров) на телевидении</t>
  </si>
  <si>
    <t>31 декабря 2018</t>
  </si>
  <si>
    <t>Проведено 126 ярмарок вакансий и учебных рабочих мест</t>
  </si>
  <si>
    <t>Контрольное событие 2 : предоставлена государственная услуга по профессиональной ориентации не менее 7920 гражданам</t>
  </si>
  <si>
    <t xml:space="preserve">Государственная услуга по организации профориентации  в целях выбора сферы деятельности (профессии), трудоустройства, прохождения профобучения и получения дополнительного профессионального образования оказана 9674 гражданам 
</t>
  </si>
  <si>
    <t>Контрольное событие 3: оказана психологическая поддержка не менее 660 безработным гражданам</t>
  </si>
  <si>
    <t>Государственная услуга по психологической поддержке оказана 835 безработным гражданам</t>
  </si>
  <si>
    <t>В целях организации профессионального обучения безработных граждан в январе-декабре 2018 года заключено 208 государственных контрактов на сумму 20018,2 тыс. рублей</t>
  </si>
  <si>
    <t xml:space="preserve">февраль 2018 года;                                                                                                                                                                                                           май 2018 года;                            август 2018 года;
ноябрь 2018 года
</t>
  </si>
  <si>
    <t>Контрольное событие 4: на профессиональное обучение и дополнительное профессиональное образование направлено не менее 792 безработных граждан</t>
  </si>
  <si>
    <t>По результатам предоставления государственной услуги приступил к профессиональному обучению 760 безработных граждан</t>
  </si>
  <si>
    <t>Мероприятие 1.1.6 "Оказание финансовой помощи представителям КМНС в период прохождения профессионального обучения и получения дополнительного профессионального образоания по направлению органов службы занятости   и получающим стипендию в  размере минимальной величины пособия по безработице, увеличенной на размер районного коэффициента"</t>
  </si>
  <si>
    <t xml:space="preserve">В  течение 2018 года заключен 31 договор на сумму 1599,0 тыс. рублей </t>
  </si>
  <si>
    <t>Контрольное событие 5: финансовую помощь в период прохождения профессионального обучения и получения дополнительного профессионального образования получили не менее 10 граждан из числа коренных малочисленных народов Севера, получающие стипендию в  размере минимальной величины пособия по безработице, увеличенной на размер районного коэффициента</t>
  </si>
  <si>
    <t>Финансовую помощь в период прохождения профессионального обучения и получения дополнительного профессионального образования получили 31 гражданин из числа коренных малочисленных народов Севера</t>
  </si>
  <si>
    <t>Заключено 382 договора о сотрудничестве по организации общественных работ на сумму 2375,7 тыс. рублей</t>
  </si>
  <si>
    <t>март 2018 года</t>
  </si>
  <si>
    <t>В соответствии с заключением Главного правового управления Губернатора и Правительства Камчатского края от 01.02.2018 № 11/133  издан приказ Агентства по занятости населения и миграционной политике Камчатского края от 20.02.2018 № 39 "Об определении видов и объема общественных работ, организуемых в Камчатском крае в 2018 году в качестве дополнительной социальной поддержки граждан, ищущих работу"</t>
  </si>
  <si>
    <t>Контрольное событие 6: приняли участие в оплачиваемых общественных работах не менее 396 граждан</t>
  </si>
  <si>
    <t>С начала года в общественных работах приняли участие 613 человек</t>
  </si>
  <si>
    <t>Заключено 327 договоров об организации и проведении временных работ для несовершеннолетних в возрасте от 14 до 18 лет на сумму 6900,5 тыс. рублей</t>
  </si>
  <si>
    <t>С начала года организовано временное трудоустройство 3137 подростков</t>
  </si>
  <si>
    <t>Заключено 164 договора о временном трудоустройстве безработных граждан, испытывающих трудности в поиске работы, и безработных граждан в возрасте от 18 до 20 лет, имеющих среднее профессиональное образование и ищущих работу впервые, на сумму 838,8 тыс. рублей</t>
  </si>
  <si>
    <t>Контрольное событие 8: организовано временное трудоустройство не менее 132 безработных граждан, испытывающих трудности в поиске работы, и безработных граждан в возрасте от 18 до 20 лет, имеющих среднее профессиональное образование и ищущих работу впервые</t>
  </si>
  <si>
    <t>В отчетном периоде организовано временное трудоустройство 144 безработных граждан, испытывающих трудности в поиске работы, и 5 безработных граждан в возрасте от 18 до 20 лет, имеющих среднее профессиональное образование и ищущих работу впервые</t>
  </si>
  <si>
    <t>Заключено 10 договоров о совместной деятельности по организации и проведенеию стажировки молодых специалистов на сумму 1071,8 тыс. рублей</t>
  </si>
  <si>
    <t>Контрольное событие 1.3: утвержден административный регламент предоставления государственной услуги по организации стажировки молодых специалистов в организациях, территориально расположенных в Корякском округе, после завершения обучения в образовательных организациях высшего образования и профессиональных образовательных организациях</t>
  </si>
  <si>
    <t>январь 2018 года</t>
  </si>
  <si>
    <t>Издан приказ Агентства по занятости населения и миграционной политике Камчатского от 30.03.2018 № 73 "Об утверждении Административного регламента предоставления государственной услуги по организации стажировки молодых специалистов в организациях, территориально расположенных в Корякском округе, после завершения обучения в образовательных организациях высшего образования и профессиональных образовательных организациях"</t>
  </si>
  <si>
    <t>В отчетном периоде к стажировке приступили 10 молодых специалистов</t>
  </si>
  <si>
    <t>Контрольное событие 10: государственная услуга по социальной адаптации оказана не менее 660 безработным гражданам</t>
  </si>
  <si>
    <t>Государственная  услуга по социальной адаптации на рынке труда оказана 882 безработным гражданам</t>
  </si>
  <si>
    <t>Заключен 71 договор о содействии самозанятости безработных граждан на сумму 7232,4 тыс. рублей</t>
  </si>
  <si>
    <t>Контрольное событие 11: государственная услуга по содействию самозанятости безработных граждан оказана не менее 198 безработным гражданам</t>
  </si>
  <si>
    <t>В отчетном периоде государственная услуга по содействию самозанятости оказана 336 безработным гражданам</t>
  </si>
  <si>
    <t>Контрольное событие 12: оказано содействие не менее 20 безработным гражданам в переезде (переселении) в другую местность для трудоустройства</t>
  </si>
  <si>
    <t xml:space="preserve">В течение 2018 года 31 безработный гражданин и 26 членов их семей переселились в Камчатский край из других субъектов РФ, в пределах Камчатского края переселились 7 безработных граждан с 6 членами семей и 9 безработных граждан осуществили переезд для трудоустройства на временную работу  </t>
  </si>
  <si>
    <t>В целях организации профессионального обучения женщин, воспитывающих детей в возрасте до 3-х лет, в январе-декабре 2018 года заключено 58 государственных контрактов на сумму 1846,8 тыс. рублей</t>
  </si>
  <si>
    <t>Контрольное событие 13: на профессиональное обучение и дополнительное профессиональное образование направлено не менее 75 женщин, находящихся в отпуске по уходу за ребенком до достижения им возраста 3-х лет</t>
  </si>
  <si>
    <t>В отчетном периоде к прохождению профессионального обучения и получению дополнительного профессионального образования приступили 104 женщины</t>
  </si>
  <si>
    <t xml:space="preserve">Организация профессионального обучения незанятых пенсионеров осуществляется в рамках исполнения 35 государственных контрактов на сумму 846,9 тыс. рублей </t>
  </si>
  <si>
    <t xml:space="preserve">В отчетном периоде к прохождению профессионального обучения и получению дополнительного профессионального образования приступили 42 незанятых пенсионера                                       </t>
  </si>
  <si>
    <t>Заключен 1 договор с работодателем о предоставлении субсидии из краевого бюджета на реализацию мероприятия по созданию условий для совмещения незанятыми многодетными родителями, родителями, воспитывающими детей-инвалидов, обязанностей по воспитанию детей с трудовой деятельностью</t>
  </si>
  <si>
    <t>Созданы условия для совмещения обязанностей по воспитанию детей с трудовой деятельностью для 1 незанятого многодетного родителя</t>
  </si>
  <si>
    <t>Заключено 9 договоров с работодателями на организацию 9 рабочих мест для трудоустройства незанятых инвалидов, включая привлечение наставников</t>
  </si>
  <si>
    <t>Контрольное событие 16: возмещены затраты работодателям на оборудование (оснащение) не менее 9 рабочих мест для трудоустройства незанятых инвалидов</t>
  </si>
  <si>
    <t xml:space="preserve">Возмещены затраты работодателям на оборудование (оснащение) 9 рабочих мест  для трудоустройства незанятых молодых инвалидов по специальностям (профессиям) "бухгалтер", "инженер по зданиям и сооружениям", "юрист", "помощник юриста", "санитарка (мойщица)", "подсобный рабочий", "учетчик", "помощник кондитера"  в рамках реализации подпрограммы 8 </t>
  </si>
  <si>
    <t>Обеспечена техническая поддержка и сопровождение программных продуктов "Катарсис"</t>
  </si>
  <si>
    <t>Мониторинг миграционной ситуации в Камчатском крае проводится ежемесячно</t>
  </si>
  <si>
    <t>Итоги годового мониторинга миграционной ситуации в Камчатском крае размещены на странице Агентства на официальном сайте Правительства Камчатского края</t>
  </si>
  <si>
    <t>Взаимодействие осуществляется на постоянной основе. Данные вопросы рассматриваются на заседаниях общественного консультативного Совета по реализации мероприятий программы переселения, рабочей группы по реализации Указа Президента РФ от 07.05.2012 № 602, на встречах с представителями национальных диаспор и общественных объединений</t>
  </si>
  <si>
    <t>сентябрь 2018 года</t>
  </si>
  <si>
    <t>Законодательным Собранием Камчатского края 29 мая 2018 года принят Закон Камчатского края от 13.06.2018 № 226 «О внесении изменения в статью 1 Закона Камчатского края «Об установлении коэффициента, отражающего региональные особенности рынка труда Камчатского края»</t>
  </si>
  <si>
    <t xml:space="preserve">Информация о выделенных квотах на привлечение ИРС, нормативные правовые документы по регулированию трудовой миграции размещены на странице Агентства на официальном сайте Правительства Камчатского края 
</t>
  </si>
  <si>
    <t xml:space="preserve">май 2018 года;
ноябрь 2018 года
</t>
  </si>
  <si>
    <t>22 мая 2018 года и 21 ноября 2018 проведены семинары для работодателей, привлекающих и использующих иностранную рабочую силу в Камчатском крае</t>
  </si>
  <si>
    <t xml:space="preserve">Проводится работа по приглашению граждан из других субъектов Российской Федерации, желающих переселиться в другую местность с целью трудоустройства, путем направления гражданам писем-приглашений для работы в Камчатском крае по профессиям (специальностям), востребованным на региональном рынке труда. В 2018 году  гражданам направлено 317 писем-приглашений  для работы в Камчатском крае
</t>
  </si>
  <si>
    <t xml:space="preserve">В течение 2018 года информационное взаимодействие работодателей, граждан, ищущих работу, через общероссийский интернет-портал "Работа в России" осуществлялось на постоянной основе </t>
  </si>
  <si>
    <t>В отчетном периоде проведено 4 обследования работодателей, привлекающих и использующих иностранную рабочую силу</t>
  </si>
  <si>
    <t>Подпрограмма 4  "Обеспечение реализации Программы"</t>
  </si>
  <si>
    <t>По результатам отбора в подпрограмму на 2018 год включены 3 инвестиционных проекта: "Строительсто ГОК "Аметистовый", "Строительство и ввод в эксплуатацию комплекса по хранению и складированию нефтепродуктов емкостью 18000 тонн на базе существующего причального сооружения в г. Петропавловск-Камчатский", "Строительство свинокомплекса мощностью до 36000 голов в год в п. Лесной Елизовского района Камчатского края"</t>
  </si>
  <si>
    <t>4.1.1.</t>
  </si>
  <si>
    <t>С целью информирования работодателей-инвесторов, которые планируют привлечение трудовых ресурсов в Камчатский край, на странице Агентства по занятости населения и миграционной политике Камчатского края размещена вкладка "Повышение мобильности трудовых ресурсов". Проводятся консультации с работодателями, планирующими привлечение трудовых ресурсов из других субъектов РФ. Инициаторам инвестиционных проектов, реализуемых на территории Камчатского края, разосланы информационные письма о возможности участия в программе мобильности</t>
  </si>
  <si>
    <t xml:space="preserve"> декабрь 2018 года</t>
  </si>
  <si>
    <t xml:space="preserve">Приказ Агентства по занятости населения и миграционной политике Камчатского края от 15.11.2018 № 291 "О включении работодателей в подпрограмму 6 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 </t>
  </si>
  <si>
    <t>Агентством по занятости населения и миграционной политике Камчатского края заключены соглашения об участии в подпрограмме в 2018 году с АО "Аметистовое", ООО "Морской Стандарт-Бункер" и ООО "Агротек"</t>
  </si>
  <si>
    <t>4.2.1</t>
  </si>
  <si>
    <t>Контрольное событие 6.1: заключено соглашение между Федеральной службой по труду и занятости и Правительством Камчатского края о предоставлении субсидии бюджету Камчатского края из федерального бюджета на софинансирование подпрограммы повышения мобильности трудовых ресурсов в рамках государственной программы Камчатского края "Содействие занятости населения Камчатского края"</t>
  </si>
  <si>
    <t>Соглашение о предоставлении субсидии бюджету Камчатского края из федерального бюджета от 30.01.2018 № 150-08-2018-004</t>
  </si>
  <si>
    <t xml:space="preserve">Контрольное событие 6.2: выдан сертификат на привлечение трудовых ресурсов в Камчатском крае участникам подпрограммы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 </t>
  </si>
  <si>
    <t>Выданы сертификаты на привлечение трудовых ресурсов ООО «Морской Стандарт-Бункер» и АО «Аметистовое».</t>
  </si>
  <si>
    <t>Утвержден комплекс мероприятий, направленных на ресоциализацию граждан, уволенных с военной службы</t>
  </si>
  <si>
    <t xml:space="preserve">Контрольное событие 21: проведен годовой мониторинг реализации Комплекса мер, направленных на ресоциализацию граждан, уволенных с военной службы, и обеспечение их социальной интеграции в общество в Камчатском крае в 2017-2020 годах </t>
  </si>
  <si>
    <t>Итоги годового мониторинга размещены на странице Агентства на официальном сайте Правительства Камчатского края</t>
  </si>
  <si>
    <t>В 2018 году в рамках оказания государственных услуг проинформированы о положении на рынке труда в Камчатском крае 80 граждан, уволенных с военной службы</t>
  </si>
  <si>
    <t xml:space="preserve">Мероприятие 7.2.1 "Проведение информационной работы с гражданами, уволенными с военной службы" </t>
  </si>
  <si>
    <t xml:space="preserve">Распространяются буклеты "В помощь гражданам, уволенным с военной службы", содержащие информацию о мерах поддержки, реализуемых в Камчатском крае. Буклеты направлены в Военный комиссариат Камчатского края, Группировку войск и сил на Северо-Востоке РФ и другие учреждения для распространения среди военнослужащих. </t>
  </si>
  <si>
    <t>Контрольное событие 7.1: заключен государственный контракт на оказание услуги по изготовлению полиграфической продукции о мерах государственной поддержки,  государственных услугах, оказываемых государственной службой занятости населения Камчатского края гражданам, уволенным с военной службы</t>
  </si>
  <si>
    <t xml:space="preserve"> апрель 2018 года</t>
  </si>
  <si>
    <t>В связи с особенностями работы электронной площадки (с учетом сроков, установленных законодательсвом РФ в сфере осуществления закупок) процедура закупки размещена в апреле 2018 года, государственный контракт на оказание услуги по изготовлению полиграфической продукции о мерах государственной поддержки,  государственных услугах, оказываемых государственной службой занятости населения Камчатского края гражданам, уволенным с военной службы, заключен 07.05.2018</t>
  </si>
  <si>
    <t>5.3.</t>
  </si>
  <si>
    <t>5.3.1.</t>
  </si>
  <si>
    <t xml:space="preserve">Мероприятие 7.3.1 "Оказание гражданам, уволенным с военной службы, государственных услуг по профессиональному обучению и дополнительному профессиональному образованию, профессиональной ориентации, социальной адаптации на рынке труда, содействию в трудоустройстве" </t>
  </si>
  <si>
    <t>В 2018 году при содействии органов службы занятости населения было трудоустроено 32  гражданина, уволенных с военной службы. Из числа граждан, уволенных с военной службы и обратившихся в органы службы занятости населения, государственную услугу по профессиональному обучению и дополнительному профессиональному образованию получили 6 человек, государственную услугу по профессиональной ориентации - 42 человека, государственную услугу по социальной адаптации на рынке труда - 4 человека</t>
  </si>
  <si>
    <t xml:space="preserve">Контрольное событие 22: трудоустроено при содействии органов службы занятости населения не менее 10 человек из числа граждан, уволенных с военной службы </t>
  </si>
  <si>
    <t>В 2018 году при содействии органов службы занятости населения было трудоустроено 32  гражданина, уволенных с военной службы</t>
  </si>
  <si>
    <t xml:space="preserve">Контрольное событие 23: прошли профессиональное обучение и (или) получили дополнительное профессиональное образование не менее 2 человек из числа граждан, уволенных с военной службы и обратившихся в органы службы занятости населения  </t>
  </si>
  <si>
    <t xml:space="preserve">В 2018 году 6 граждан, уволенных с военной службы и обратившихся в органы службы занятости населения, прошли профессиональное обучение и (или) получили дополнительное профессиональное образование по направлению органов службы занятости </t>
  </si>
  <si>
    <t>6.1.1.</t>
  </si>
  <si>
    <t>Мероприятие 8.1.1 "Информационное обеспечение в сфере реализации мероприятий, направленных на сопровождение инвалидов молодого возраста при трудоустройстве"</t>
  </si>
  <si>
    <t>В рамках  мероприятия проводится  информирование о состоянии рынка труда, вакансиях, услугах, оказываемых органами службы занятости. В течение 2018 года  проинформированно о положении на рынке труда в Камчатском крае 124 молодых инвалидов в возрасте от 18 до 44 лет</t>
  </si>
  <si>
    <t>Контрольное событие 8.1: заключен государственный контракт на оказание услуги по изготовлению полиграфической продукции об услуге по сопровождению инвалидов молодого возраста при трудоустройстве в рамках мероприятий по содействию занятости населения</t>
  </si>
  <si>
    <t>Государственный контракт на оказание услуги по изготовлению полиграфической продукции об услуге по сопровождению инвалидов молодого возраста при трудоустройстве в рамках мероприятий по содействию занятости населения заключен 13.03.2018 года</t>
  </si>
  <si>
    <t>6.2.1.</t>
  </si>
  <si>
    <t>Мероприятие 8.2.1 "Обеспечение взаимодействия участников, реализующих мероприятия, направленные на сопровождение инвалидов молодого возраста при трудоустройстве"</t>
  </si>
  <si>
    <t>В отчетном периоде разработаны и реализовывались  100 программ индивидуального сопровождения  инвалидов молодого возраста при трудоустройстве. Возмещены затраты работодателям на оборудование (оснащение) 9 рабочих мест  для трудоустройства незанятых молодых инвалидов по специальностям (профессиям) "бухгалтер", "инженер по зданиям и сооружениям", "юрист", "помощник юриста", "санитарка (мойщица)", "подсобный рабочий", "учетчик", "помощник кондитера"</t>
  </si>
  <si>
    <t>Контрольное событие 24: доля трудоустроенных инвалидов молодого возраста в общей численности инвалидов молодого возраста, обратившихся за содействием в поиске подходящей работы в органы службы занятости населения, составила не менее 51,0%</t>
  </si>
  <si>
    <t>декабрь 2018 года</t>
  </si>
  <si>
    <t>По итогам 2018 года доля трудоустроенных инвалидов молодого возраста в общей численности инвалидов молодого возраста, обратившихся за содействием в поиске подходящей работы в органы службы занятости населения, составила 65,7%</t>
  </si>
  <si>
    <t>2018 год</t>
  </si>
  <si>
    <t>Ответственный исполнитель:</t>
  </si>
  <si>
    <t xml:space="preserve">Форма мониторинга реализации государственной программы 
</t>
  </si>
  <si>
    <t>Заключено контрактов на отчетную дату
 (количество/тыс.  руб.)</t>
  </si>
  <si>
    <t xml:space="preserve">Мероприятие 7.1.1 "Реализация Комплекса мер, направленных на ресоциализацию граждан, уволенных с военной службы, и обеспечение их социальной интеграции в общество в Камчатском крае в 2017-2020 годах" </t>
  </si>
  <si>
    <t xml:space="preserve">Доля работников, привлеченных работодателями - участниками Подпрограммы в отчетном периоде, в общей численности работников, предусмотренной в соглашении о предоставлении субсидии бюджету субъекта Российской Федерации из федерального бюджета </t>
  </si>
  <si>
    <t xml:space="preserve">Выпускники не продолжили дальнейшее обучение </t>
  </si>
  <si>
    <t>-</t>
  </si>
  <si>
    <t>На недостижение индикатора оказало влияние структурное несоответствие спроса и предложения на рынке труда Камчатского края</t>
  </si>
  <si>
    <t>На недостижение индикатора оказало влияние снижение численности граждан, обращающихся в органы службы занятости за предоставлением государственных услуг</t>
  </si>
  <si>
    <t>Недостижение индикатора связано с заявительным характером мероприятия</t>
  </si>
  <si>
    <t xml:space="preserve">Недостижение индикатора связано с дисбалансом спроса и предложения по вакансиям, заявленным для инвалидов, а также с низкой мотивацией инвалидов к труду, связанной с потерей в случае трудоустройства социальных выплат из регионального бюджета в виде доплаты к пенсии до уровня прожиточного минимума </t>
  </si>
  <si>
    <t>Недостижение индикатора связано  с низкой мотивацией инвалидов к труду по прошествии 6 месяцев и более после получения образования, а также невысокой заинтересованностью работодателей в трудоустройстве выпускников-инвалидов</t>
  </si>
  <si>
    <t>Недостижение индикатора связано с невысокой заинтересованностью работодателей в трудоустройстве инвалидов, прошедших профессиональное обучение и не имеющих опыта профессиональной деятельности</t>
  </si>
  <si>
    <t>Недостижение индикатора связано с невысокой заинтересованностью работодателей в трудоустройстве инвалидов, получивших дополнительное профессиональное образование и не имеющих опыта профессиональной деятельности</t>
  </si>
  <si>
    <t>Основное мероприятие 1.1 Реализация мероприятий активной политики занятости населения и дополнительных мероприятий в сфере занятости населения</t>
  </si>
  <si>
    <t>31.12.2018</t>
  </si>
  <si>
    <t>Мероприятие 1.1.1 Информирование о положении на рынке труда Камчатского края</t>
  </si>
  <si>
    <t>Предоставлено 14,0 тыс. государственных услуг по информированию гражданам, обратившимся в службу занятости населения Камчатского края. В целях информирования неопределенного круга лиц в отчетном периоде подготовлены информационные материалы (буклеты, брошюры, листовки) общим тиражом 29,0 тыс. экз.,  а также размещены 281 публикация в печатных СМИ, 265 публикаций на интернет-ресурсах, 10 роликов (267 эфиров) на радио, 26 роликов (659 эфиров) на телевидении</t>
  </si>
  <si>
    <t xml:space="preserve">Мероприятие 1.1.2                               Организация ярмарок вакансий и учебных рабочих мест   </t>
  </si>
  <si>
    <t>Выполнено. Проведено 126 ярмарок вакансий и учебных рабочих мест</t>
  </si>
  <si>
    <t>Мероприятие 1.1.3                               Организация профессиональной ориентации граждан в целях выбора сферы деятельности (профессии), трудоустройства, прохождения профессионального обучения и получения дополнительного профессионального образования</t>
  </si>
  <si>
    <t>Контрольное событие 1: проведено не менее 102 ярмарок вакансий и учебных рабочих мест</t>
  </si>
  <si>
    <t>Контрольное событие 2: предоставлена государственная услуга по профессиональной ориентации не менее 7920 гражданам</t>
  </si>
  <si>
    <t>В 2018 году заключено 208 государственных контрактов по профессиональному обучению и дополнительному профессиональному образованию безработных граждан, 58 государственных контрактов по профессиональному обучению и дополнительному профессиональному образованию женщин в период отпуска по уходу за ребенком до достижения им возраста трех лет, 35 государственных контрактов по профессиональному обучению и дополнительному профессиональному образованию незанятых граждан,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</t>
  </si>
  <si>
    <t xml:space="preserve">Выполнено.                                                                                          Государственная услуга по организации профориентации  в целях выбора сферы деятельности (профессии), трудоустройства, прохождения профобучения и получения дополнительного профессионального образования оказана 9674 гражданам 
</t>
  </si>
  <si>
    <t>Выполнено.                                                                                            Государственная услуга по психологической поддержке оказана 835 безработным гражданам</t>
  </si>
  <si>
    <t>Выполнено.                                                                                             В 2018 году заключено 208 государственных контрактов по профессиональному обучению и дополнительному профессиональному образованию безработных граждан, 58 государственных контрактов по профессиональному обучению и дополнительному профессиональному образованию женщин в период отпуска по уходу за ребенком до достижения им возраста трех лет, 35 государственных контрактов по профессиональному обучению и дополнительному профессиональному образованию незанятых граждан,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</t>
  </si>
  <si>
    <t>Выполнено.                                                                                       По результатам предоставления государственной услуги приступил к профессиональному обучению 760 безработных граждан</t>
  </si>
  <si>
    <t>Выполнено.                                                                                  Финансовую помощь в период прохождения профессионального обучения и получения дополнительного профессионального образования получили 31 гражданин из числа коренных малочисленных народов Севера</t>
  </si>
  <si>
    <t>Выполнено.                                                                                      Приказ Агентства по занятости населения и миграционной политике Камчатского края от 20.02.2018 № 39 "Об определении видов и объема общественных работ, организуемых в Камчатском крае в 2018 году в качестве дополнительной социальной поддержки граждан, ищущих работу"</t>
  </si>
  <si>
    <t>февраль 2018 года</t>
  </si>
  <si>
    <t>Выполнено.                                                                                             В общественных работах приняли участие 613 человек</t>
  </si>
  <si>
    <t>Выполнено.                                                                                          Организовано временное трудоустройство 3137 подростков</t>
  </si>
  <si>
    <t>Выполнено.                                                                                        Организовано временное трудоустройство 144 безработных граждан, испытывающих трудности в поиске работы, и 5 безработных граждан в возрасте от 18 до 20 лет, имеющих среднее профессиональное образование и ищущих работу впервые</t>
  </si>
  <si>
    <t>Мероприятие 1.1.10                  Организация стажировки молодых специалистов в организациях, территориально расположенных в Корякском округе, после завершения обучения в образовательных организациях высшего образования и профессиональных образовательных организациях</t>
  </si>
  <si>
    <t>Выполнено.                                                                                            Приказ Агентства по занятости населения и миграционной политике Камчатского от 30.03.2018 № 73 "Об утверждении Административного регламента предоставления государственной услуги по организации стажировки молодых специалистов в организациях, территориально расположенных в Корякском округе, после завершения обучения в образовательных организациях высшего образования и профессиональных образовательных организациях"</t>
  </si>
  <si>
    <t>Выполнено.                                                                                           Кк стажировке приступили 10 молодых специалистов</t>
  </si>
  <si>
    <t>Мероприятие 1.1.4 Психологическая поддержка безработных граждан</t>
  </si>
  <si>
    <t>Мероприятие  1.1.5 Профессиональное обучение и дополнительное профессиональное образование безработных граждан, включая обучение в другой местности</t>
  </si>
  <si>
    <t xml:space="preserve">Мероприятие 1.1.6                               Оказание финансовой помощи представителям КМНС в период прохождения профессионального обучения и получения дополнительного профессионального образования по направлению органов службы занятости   и получающим стипендию в  размере минимальной величины пособия по безработице, увеличенной на размер районного коэффициента </t>
  </si>
  <si>
    <t>Мероприятие 1.1.7                 Организация проведения оплачиваемых общественных работ</t>
  </si>
  <si>
    <t>Мероприятие 1.1.8                              Организация временного трудоустройства несовершеннолетних граждан в возрасте от 14 до 18 лет в свободное от учебы время</t>
  </si>
  <si>
    <t>Мероприятие 1.1.9                                 Организация временного трудоустройства безработных граждан, испытывающих трудности в поиске работы, и безработных граждан в возрасте от 18 до 20 лет, имеющих среднее профессиональное образование и ищущих работу впервые</t>
  </si>
  <si>
    <t>Мероприятие 1.1.12                                    Содействие самозанятости безработных граждан</t>
  </si>
  <si>
    <t>Мероприятие 1.1.11                 Социальная адаптация безработных граждан на рынке труда</t>
  </si>
  <si>
    <t>Выполнено.                                                                        Государственная  услуга по социальной адаптации на рынке труда оказана 882 безработным гражданам</t>
  </si>
  <si>
    <t>Выполнено.                                                                                              Государственная услуга по содействию самозанятости оказана 336 безработным гражданам</t>
  </si>
  <si>
    <t>Мероприятие 1.1.13                              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</t>
  </si>
  <si>
    <t>Мероприятие 1.1.14 Профессиональное обучение и дополнительное профессиональное образование женщин в период отпуска по уходу за ребенком до достижения им возраста 3-х лет по направлению органов службы занятости</t>
  </si>
  <si>
    <t xml:space="preserve">Выполнено.                                                                                                 В течение 2018 года 31 безработный гражданин и 26 членов их семей переселились в Камчатский край из других субъектов РФ, в пределах Камчатского края переселились 7 безработных граждан с 6 членами семей и 9 безработных граждан осуществили переезд для трудоустройства на временную работу  </t>
  </si>
  <si>
    <t>Выполнено.                                                                                              К прохождению профессионального обучения и получению дополнительного профессионального образования приступили 104 женщины</t>
  </si>
  <si>
    <t>Мероприятие 1.1.15                              Организация прохождения профессионального обучения или получения дополнительного профессионального образования незанятых граждан, которым в соответствии с законодательством РФ  назначена страховая пенсия по старости и которые стремятся возобновить трудовую деятельность</t>
  </si>
  <si>
    <t xml:space="preserve">Выполнено.                                                                                                К прохождению профессионального обучения и получению дополнительного профессионального образования приступили 42 незанятых пенсионера                                       </t>
  </si>
  <si>
    <t>Мероприятие 1.1.16                    Создание условий для совмещения незанятыми многодетными родителями, родителями, воспитывающими детей-инвалидов, обязанностей по воспитанию детей с трудовой деятельностью</t>
  </si>
  <si>
    <t>Мероприятие 1.1.17                                Организация дополнительных мероприятий по содействию трудоустройству незанятых инвалидов на оборудованные (оснащенные) для них  рабочие места, включая привлечение наставников</t>
  </si>
  <si>
    <t xml:space="preserve">Выполнено.                                                                                 Возмещены затраты работодателям на оборудование (оснащение) 9 рабочих мест  для трудоустройства незанятых молодых инвалидов </t>
  </si>
  <si>
    <t>Основное мероприятие 1.2                         Социальные выплаты безработным гражданам</t>
  </si>
  <si>
    <t>Мероприятие 1.2.1.                              Выплата пособия по безработице, в том числе в период временной нетрудоспособности безработного</t>
  </si>
  <si>
    <t>Мероприятие 1.2.2                                Выплата стипендии гражданам в период профессионального обучения и дополнительного профессионального образования, по направлению органов службы занятости, в том числе в период временной нетрудоспособности</t>
  </si>
  <si>
    <t>Мероприятие 1.2.3                                   Выплата материальной помощи безработным гражданам, утратившим право на пособие по безработице в связи с истечением установленного периода его выплаты, а также гражданам в период профессионального обучения и дополнительного профессионального образования, по направлению органов службы занятости</t>
  </si>
  <si>
    <t>Мероприятие 1.2.4                               Выплата пенсии, назначенной по предложению органов службы занятости на период до наступления возраста, дающего право на установление трудовой пенсии по старости, в том числе досрочно назначаемую трудовую пенсию по старости</t>
  </si>
  <si>
    <t>Основное мероприятие 1.3 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</si>
  <si>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Мероприятие 1.3.1                                   Оказание услуг по технической поддержке и сопровождению программных продуктов "Катарсис"</t>
  </si>
  <si>
    <t>Выполнено.                                                                                         Обеспечено техническое сопровождение и техническая поддержка программных продуктов "Катарсис"</t>
  </si>
  <si>
    <t>Основное мероприятие 1.4 Финансовое обеспечение деятельности центров занятости населения для оказания государственных услуг в сфере занятости населения</t>
  </si>
  <si>
    <t>Мероприятие 1.4.1                                                Освоение финансовых средств, выделенных на содержание краевых государственных казенных учреждений центров занятости населения, обеспечивающих на территории Камчатского края реализацию гарантированных прав граждан на защиту от безработицы</t>
  </si>
  <si>
    <t>Основное мероприятие 2.1                    Разработка комплексного подхода к управлению миграционными потоками в Камчатском крае</t>
  </si>
  <si>
    <t>Мероприятие 2.1.1                                 Проведение мониторинга миграционной ситуации в Камчатском крае</t>
  </si>
  <si>
    <t>Выполнено.                                                                                          Итоги годового мониторинга миграционной ситуации в Камчатском крае размещены на странице Агентства на официальном сайте Правительства Камчатского края</t>
  </si>
  <si>
    <t>Мероприятие 2.1.2                                  Организация взаимодействия исполнительных органов государственной власти Камчатского края, бизнеса, гражданского общества в решении вопросов регулирования миграционных потоков</t>
  </si>
  <si>
    <t>Выполнено.                                                                                Принят Закон Камчатского края от 13.06.2018 № 226 "О внесении изменения в статью 1 Закона Камчатского края "Об установлении коэффициента, отражающего региональные особенности рынка труда Камчатского края"</t>
  </si>
  <si>
    <t>июнь 2018 года</t>
  </si>
  <si>
    <t>Мероприятие 2.1.3                               Организация информационного сопровождения процесса регулирования миграционными потоками</t>
  </si>
  <si>
    <t>Выполнено.                                                                                       22 мая 2018 года и 21 ноября 2018 проведены семинары для работодателей, привлекающих и использующих иностранную рабочую силу в Камчатском крае</t>
  </si>
  <si>
    <t xml:space="preserve">Основное мероприятие 2.2 Обеспечение принципа приоритетного использования региональных трудовых ресурсов </t>
  </si>
  <si>
    <t>Мероприятие 2.2.1                                   Реализация мер, направленных на привлечение в Камчатский край жителей из других регионов Российской Федерации</t>
  </si>
  <si>
    <t xml:space="preserve">Выполнено.                                                                                         В течение 2018 года информационное взаимодействие работодателей, граждан, ищущих работу, через общероссийский интернет-портал "Работа в России" осуществлялось на постоянной основе </t>
  </si>
  <si>
    <t>Мероприятие 2.2.2                               Обеспечение информирования незанятого населения Камчатского края о вакантных рабочих местах, на которые планируется привлечение иностранных работников, создание системы "обратная связь"</t>
  </si>
  <si>
    <t>Выполнено                                                                                                      Сведения о рабочих местах, на которые планируется привлечение иностранных работников, находятся в открытом доступе и размещены на странице Агентства на официальном сайте Правительства Камчатского края, а также в информационно-аналитической системе Общероссийская база вакансий «Работа в России» (www.trudvsem.ru)</t>
  </si>
  <si>
    <t>Основное мероприятие 2.3                   Повышение эффективности привлечения и использования иностранной рабочей силы в Камчатском крае, противодействие незаконной миграции</t>
  </si>
  <si>
    <t>Мероприятие 2.3.1                                Проведение обследований работодателей, привлекающих и использующих иностранную рабочую силу, на предмет обеспечения прироста в трудоустройстве российских граждан, в том числе в удаленных населенных пунктах</t>
  </si>
  <si>
    <t>В 2018 году проведено 4 обследования работодателей, привлекающих и использующих иностранную рабочую силу</t>
  </si>
  <si>
    <t>Основное мероприятие 4.1                   Освоение финансовых средств, направленных на оплату труда и дополнительных выплат и компенсаций  с учетом страховых взносов</t>
  </si>
  <si>
    <t>Основное мероприятие 4.2 Освоение финансовых средств, направленных на обеспечение государственных нужд</t>
  </si>
  <si>
    <t>Основное мероприятие 6.1              Отбор инвестиционных проектов, соответствующих установленным критериям, для включения в подпрограмму</t>
  </si>
  <si>
    <t xml:space="preserve">Мероприятие 6.1.1                                                                       Проведение информационной работы с инициаторами инвестиционных проектов, планирующих привлечение трудовых ресурсов из других субъектов Российской Федерации " </t>
  </si>
  <si>
    <t xml:space="preserve">Выполнено.                                                                                     Приказ Агентства по занятости населения и миграционной политике Камчатского края от 15.11.2018 № 291 "О включении работодателей в подпрограмму 6 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 </t>
  </si>
  <si>
    <t xml:space="preserve"> ноябрь 2018 года</t>
  </si>
  <si>
    <t>Основное мероприятие 6.2                    Содействие работодателям в привлечении трудовых ресурсов для реализации в Камчатском крае инвестиционных проектов</t>
  </si>
  <si>
    <t>Мероприятие 6.2.1                                   Оказание работодателям финансовой поддержки на привлечение трудовых ресурсов из других субъектов Российской Федерации для реализации инвестиционных проектов, включенных в подпрограмму повышения мобильности трудовых ресурсов</t>
  </si>
  <si>
    <t>Выполнено.                                                                                   Соглашение о предоставлении субсидии бюджету Камчатского края из федерального бюджета от 30.01.2018 № 150-08-2018-004</t>
  </si>
  <si>
    <t>Выполнено.                                                                                       Выданы сертификаты на привлечение трудовых ресурсов ООО «Морской Стандарт-Бункер» и АО «Аметистовое».</t>
  </si>
  <si>
    <t>Основное мероприятие 7.1                    Разработка комплексного подхода к процессу ресоциализации граждан, уволенных с военной службы</t>
  </si>
  <si>
    <t>Основное мероприятие 7.2                  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</t>
  </si>
  <si>
    <t>Основное мероприятие 7.3 Реализация мероприятий, способствующих повышению занятости граждан, уволенных с военной службы</t>
  </si>
  <si>
    <t>Мероприятие 7.1.1                               Реализация Комплекса мер, направленных на ресоциализацию граждан, уволенных с военной службы, и обеспечение их социальной интеграции в общество в Камчатском крае в 2017-2020 годах</t>
  </si>
  <si>
    <t xml:space="preserve">Выполнено.                                                                                     Итоги годового мониторинга размещены на странице Агентства на официальном сайте Правительства Камчатского края </t>
  </si>
  <si>
    <t>Мероприятие 7.2.1                       Проведение информационной работы с гражданами, уволенными с военной службы</t>
  </si>
  <si>
    <t>Выполнено.                                                                                     Государственный контракт на оказание услуги по изготовлению полиграфической продукции заключен 07.05.2018 года</t>
  </si>
  <si>
    <t xml:space="preserve"> май 2018 года</t>
  </si>
  <si>
    <t xml:space="preserve">Мероприятие 7.3.1                           Оказание гражданам, уволенным с военной службы, государственных услуг по профессиональному обучению и дополнительному профессиональному образованию, профессиональной ориентации, социальной адаптации на рынке труда, содействию в трудоустройстве </t>
  </si>
  <si>
    <t>Выполнено.                                                                                                                    В 2018 году при содействии органов службы занятости населения было трудоустроено 32  гражданина, уволенных с военной службы</t>
  </si>
  <si>
    <t xml:space="preserve">Выполнено.                                                                                     В 2018 году 6 граждан, уволенных с военной службы и обратившихся в органы службы занятости населения, прошли профессиональное обучение и (или) получили дополнительное профессиональное образование по направлению органов службы занятости </t>
  </si>
  <si>
    <t>Основное мероприятие 8.1                    Повышение уровня информированности инвалидов молодого возраста, в том числе с использованием информационных технологий в сфере занятости населения</t>
  </si>
  <si>
    <t xml:space="preserve">Мероприятие 8.1.1  Информационное обеспечение в сфере реализации мероприятий, направленных на сопровождение инвалидов молодого возраста при трудоустройстве </t>
  </si>
  <si>
    <t>Выполнено.                                                                                     Государственный контракт на оказание услуги по изготовлению полиграфической продукции заключен 13.03.2018 года</t>
  </si>
  <si>
    <t>Основное мероприятие 8.2 Сопровождение инвалидов молодого возраста при трудоустройстве</t>
  </si>
  <si>
    <t>Мероприятие 8.2.1                     Обеспечение взаимодействия участников, реализующих мероприятия, направленные на сопровождение инвалидов молодого возраста при трудоустройстве</t>
  </si>
  <si>
    <t>Выполнено.                                                                                     По итогам 2018 года доля трудоустроенных инвалидов молодого возраста в общей численности инвалидов молодого возраста, обратившихся за содействием в поиске подходящей работы в органы службы занятости населения, составила 65,7%</t>
  </si>
  <si>
    <t>4.2.1.</t>
  </si>
  <si>
    <t>I. Меры государственного (правового) регулирования, предусмотренные государственной программой Камчатского края "Содействие занятости населения Камчатского края"</t>
  </si>
  <si>
    <t xml:space="preserve">Об утверждении целевых прогнозных показателей в области содействия занятости населения и контрольных показателей по численности участников мероприятий государственной программы Камчатского края "Содействие занятости населения Камчатского края" </t>
  </si>
  <si>
    <t>от 26.12.2018 № 377</t>
  </si>
  <si>
    <t>О внесении изменений в постановление Правительства Камчатского края от 30.01.2012 № 77-П "Об утверждении Правил предоставления единовременной финансовой помощи гражданам, признанным в установленном порядке безработными, и гражданам, признанным в установленном порядке безработными, прошедшим профессиональное обучение или получившим дополнительное профессиональное образование по направлению органов службы занятости, при их государственной регистрации в качестве юридического лица, индивидуального предпринимателя либо крестьянского (фермерского) хозяйства, а также единовременной финансовой помощи на подготовку документов для соответствующей государственной регистрации"</t>
  </si>
  <si>
    <t>в течение 2018 года</t>
  </si>
  <si>
    <t xml:space="preserve">Внесены изменения от 26.12.2018 № 561-П в приложение к постановлению Правительства Камчатского края от 30.01.2012 № 77-П "Об утверждении Правил предоставления единовременной финансовой помощи гражданам, признанным в установленном порядке безработными, и гражданам, признанным в установленном порядке безработными, прошедшим профессиональное обучение или получившим дополнительное профессиональное образование по направлению органов службы занятости, при их государственной регистрации в качестве юридического лица, индивидуального предпринимателя либо крестьянского (фермерского) хозяйства, а также единовременной финансовой помощи на подготовку документов для соответствующей государственной регистрации" </t>
  </si>
  <si>
    <t xml:space="preserve"> 26.12.2018  </t>
  </si>
  <si>
    <t xml:space="preserve">Внесены изменения от 29.11.2018 № 489-П и от 06.12.2018 № 504-П в постановление Правительства Камчатского края от 09.11.2015 № 397-П "О мерах по реализации подпрограммы 6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
</t>
  </si>
  <si>
    <t>Подпрограмма 3  "Оказание содействия добровольному переселению в Камчатский край соотечественников, проживающих за рубежом, на 2014-2017 годы"</t>
  </si>
  <si>
    <t>Основное мероприятие 3.1 "Создание условий, способствующих добровольному переселению в Камчатский край соотечественников, проживающих за рубежом"</t>
  </si>
  <si>
    <t>Основное мероприятие 3.2 "Содействие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крае"</t>
  </si>
  <si>
    <t>1.8.</t>
  </si>
  <si>
    <t>1.8.1.</t>
  </si>
  <si>
    <t>1.8.2.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</si>
</sst>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"/>
    <numFmt numFmtId="166" formatCode="#,##0.00000"/>
    <numFmt numFmtId="167" formatCode="###\ ###\ ###\ ###\ ##0.00000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2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297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10" fillId="0" borderId="0" xfId="1" applyAlignment="1">
      <alignment vertical="top" wrapText="1"/>
    </xf>
    <xf numFmtId="0" fontId="10" fillId="0" borderId="0" xfId="1"/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right" vertical="center" wrapText="1"/>
    </xf>
    <xf numFmtId="0" fontId="12" fillId="0" borderId="2" xfId="1" applyFont="1" applyBorder="1" applyAlignment="1">
      <alignment vertical="top" wrapText="1"/>
    </xf>
    <xf numFmtId="0" fontId="12" fillId="0" borderId="3" xfId="1" applyFont="1" applyBorder="1" applyAlignment="1">
      <alignment vertical="top" wrapText="1"/>
    </xf>
    <xf numFmtId="0" fontId="12" fillId="0" borderId="4" xfId="1" applyFont="1" applyBorder="1" applyAlignment="1">
      <alignment vertical="top" wrapText="1"/>
    </xf>
    <xf numFmtId="0" fontId="11" fillId="0" borderId="2" xfId="1" applyFont="1" applyBorder="1" applyAlignment="1">
      <alignment vertical="top" wrapText="1"/>
    </xf>
    <xf numFmtId="0" fontId="10" fillId="0" borderId="3" xfId="1" applyBorder="1" applyAlignment="1">
      <alignment vertical="top" wrapText="1"/>
    </xf>
    <xf numFmtId="0" fontId="10" fillId="0" borderId="4" xfId="1" applyBorder="1" applyAlignment="1">
      <alignment vertical="top" wrapText="1"/>
    </xf>
    <xf numFmtId="0" fontId="11" fillId="0" borderId="5" xfId="1" applyFont="1" applyBorder="1" applyAlignment="1">
      <alignment vertical="top" wrapText="1"/>
    </xf>
    <xf numFmtId="0" fontId="10" fillId="0" borderId="6" xfId="1" applyBorder="1" applyAlignment="1">
      <alignment vertical="top" wrapText="1"/>
    </xf>
    <xf numFmtId="0" fontId="10" fillId="0" borderId="7" xfId="1" applyBorder="1" applyAlignment="1">
      <alignment vertical="top" wrapText="1"/>
    </xf>
    <xf numFmtId="0" fontId="12" fillId="0" borderId="8" xfId="1" applyFont="1" applyBorder="1" applyAlignment="1">
      <alignment vertical="top" wrapText="1"/>
    </xf>
    <xf numFmtId="0" fontId="12" fillId="0" borderId="9" xfId="1" applyFont="1" applyBorder="1" applyAlignment="1">
      <alignment vertical="top" wrapText="1"/>
    </xf>
    <xf numFmtId="0" fontId="12" fillId="0" borderId="10" xfId="1" applyFont="1" applyBorder="1" applyAlignment="1">
      <alignment vertical="top" wrapText="1"/>
    </xf>
    <xf numFmtId="0" fontId="12" fillId="0" borderId="11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49" fontId="4" fillId="2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4" fillId="2" borderId="0" xfId="0" applyFont="1" applyFill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2" fillId="0" borderId="1" xfId="0" applyFont="1" applyBorder="1" applyAlignment="1">
      <alignment horizontal="left" vertical="center" wrapText="1" shrinkToFit="1"/>
    </xf>
    <xf numFmtId="0" fontId="12" fillId="0" borderId="1" xfId="0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vertical="top" wrapText="1" shrinkToFit="1"/>
    </xf>
    <xf numFmtId="0" fontId="4" fillId="0" borderId="1" xfId="0" applyFont="1" applyFill="1" applyBorder="1" applyAlignment="1">
      <alignment horizontal="center" vertical="top" wrapText="1" shrinkToFit="1"/>
    </xf>
    <xf numFmtId="49" fontId="4" fillId="0" borderId="1" xfId="0" applyNumberFormat="1" applyFont="1" applyBorder="1" applyAlignment="1">
      <alignment horizontal="center" vertical="top" wrapText="1" shrinkToFit="1"/>
    </xf>
    <xf numFmtId="0" fontId="4" fillId="2" borderId="17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 shrinkToFi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left" vertical="top" wrapText="1" shrinkToFit="1"/>
    </xf>
    <xf numFmtId="16" fontId="4" fillId="0" borderId="1" xfId="0" applyNumberFormat="1" applyFont="1" applyBorder="1" applyAlignment="1">
      <alignment horizontal="center" vertical="top" wrapText="1" shrinkToFit="1"/>
    </xf>
    <xf numFmtId="14" fontId="4" fillId="0" borderId="1" xfId="0" applyNumberFormat="1" applyFont="1" applyBorder="1" applyAlignment="1">
      <alignment horizontal="center" vertical="top" wrapText="1" shrinkToFit="1"/>
    </xf>
    <xf numFmtId="164" fontId="4" fillId="0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13" fillId="0" borderId="0" xfId="2" applyFont="1" applyFill="1" applyAlignment="1">
      <alignment vertical="top"/>
    </xf>
    <xf numFmtId="0" fontId="14" fillId="0" borderId="0" xfId="2" applyFont="1" applyFill="1"/>
    <xf numFmtId="164" fontId="15" fillId="0" borderId="0" xfId="2" applyNumberFormat="1" applyFont="1" applyFill="1"/>
    <xf numFmtId="164" fontId="14" fillId="0" borderId="0" xfId="2" applyNumberFormat="1" applyFont="1" applyFill="1"/>
    <xf numFmtId="0" fontId="14" fillId="0" borderId="0" xfId="2" applyFont="1" applyFill="1" applyAlignment="1">
      <alignment horizontal="left" vertical="top"/>
    </xf>
    <xf numFmtId="2" fontId="1" fillId="0" borderId="0" xfId="2" applyNumberFormat="1" applyFill="1"/>
    <xf numFmtId="165" fontId="1" fillId="0" borderId="0" xfId="2" applyNumberFormat="1" applyFill="1"/>
    <xf numFmtId="0" fontId="1" fillId="0" borderId="0" xfId="2" applyFill="1"/>
    <xf numFmtId="0" fontId="16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vertical="top"/>
    </xf>
    <xf numFmtId="164" fontId="8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2" fontId="17" fillId="0" borderId="0" xfId="2" applyNumberFormat="1" applyFont="1" applyFill="1"/>
    <xf numFmtId="165" fontId="17" fillId="0" borderId="0" xfId="2" applyNumberFormat="1" applyFont="1" applyFill="1"/>
    <xf numFmtId="0" fontId="17" fillId="0" borderId="0" xfId="2" applyFont="1" applyFill="1"/>
    <xf numFmtId="0" fontId="7" fillId="0" borderId="1" xfId="2" applyFont="1" applyFill="1" applyBorder="1" applyAlignment="1">
      <alignment vertical="center" wrapText="1"/>
    </xf>
    <xf numFmtId="166" fontId="2" fillId="0" borderId="1" xfId="2" applyNumberFormat="1" applyFont="1" applyFill="1" applyBorder="1" applyAlignment="1">
      <alignment horizontal="right"/>
    </xf>
    <xf numFmtId="166" fontId="16" fillId="0" borderId="14" xfId="2" applyNumberFormat="1" applyFont="1" applyFill="1" applyBorder="1" applyAlignment="1">
      <alignment vertical="top"/>
    </xf>
    <xf numFmtId="165" fontId="16" fillId="0" borderId="15" xfId="2" applyNumberFormat="1" applyFont="1" applyFill="1" applyBorder="1" applyAlignment="1">
      <alignment vertical="top"/>
    </xf>
    <xf numFmtId="164" fontId="16" fillId="0" borderId="15" xfId="2" applyNumberFormat="1" applyFont="1" applyFill="1" applyBorder="1" applyAlignment="1">
      <alignment vertical="top"/>
    </xf>
    <xf numFmtId="166" fontId="2" fillId="0" borderId="1" xfId="2" applyNumberFormat="1" applyFont="1" applyFill="1" applyBorder="1" applyAlignment="1">
      <alignment horizontal="right" vertical="center"/>
    </xf>
    <xf numFmtId="2" fontId="16" fillId="0" borderId="16" xfId="2" applyNumberFormat="1" applyFont="1" applyFill="1" applyBorder="1" applyAlignment="1">
      <alignment vertical="top"/>
    </xf>
    <xf numFmtId="166" fontId="2" fillId="0" borderId="1" xfId="2" applyNumberFormat="1" applyFont="1" applyFill="1" applyBorder="1" applyAlignment="1">
      <alignment vertical="center" wrapText="1"/>
    </xf>
    <xf numFmtId="2" fontId="2" fillId="0" borderId="14" xfId="2" applyNumberFormat="1" applyFont="1" applyFill="1" applyBorder="1" applyAlignment="1">
      <alignment vertical="top" wrapText="1"/>
    </xf>
    <xf numFmtId="2" fontId="2" fillId="0" borderId="15" xfId="2" applyNumberFormat="1" applyFont="1" applyFill="1" applyBorder="1" applyAlignment="1">
      <alignment vertical="top" wrapText="1"/>
    </xf>
    <xf numFmtId="166" fontId="16" fillId="0" borderId="1" xfId="2" applyNumberFormat="1" applyFont="1" applyFill="1" applyBorder="1" applyAlignment="1">
      <alignment vertical="center" wrapText="1"/>
    </xf>
    <xf numFmtId="2" fontId="2" fillId="0" borderId="16" xfId="2" applyNumberFormat="1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left" vertical="top" wrapText="1"/>
    </xf>
    <xf numFmtId="0" fontId="2" fillId="0" borderId="14" xfId="2" applyFont="1" applyFill="1" applyBorder="1" applyAlignment="1">
      <alignment vertical="top" wrapText="1"/>
    </xf>
    <xf numFmtId="0" fontId="2" fillId="0" borderId="15" xfId="2" applyFont="1" applyFill="1" applyBorder="1" applyAlignment="1">
      <alignment vertical="top" wrapText="1"/>
    </xf>
    <xf numFmtId="166" fontId="2" fillId="0" borderId="1" xfId="2" applyNumberFormat="1" applyFont="1" applyFill="1" applyBorder="1" applyAlignment="1">
      <alignment vertical="top"/>
    </xf>
    <xf numFmtId="0" fontId="2" fillId="0" borderId="16" xfId="2" applyFont="1" applyFill="1" applyBorder="1" applyAlignment="1">
      <alignment vertical="top" wrapText="1"/>
    </xf>
    <xf numFmtId="166" fontId="2" fillId="0" borderId="1" xfId="2" applyNumberFormat="1" applyFont="1" applyFill="1" applyBorder="1" applyAlignment="1">
      <alignment horizontal="right" vertical="top"/>
    </xf>
    <xf numFmtId="166" fontId="2" fillId="0" borderId="1" xfId="2" applyNumberFormat="1" applyFont="1" applyFill="1" applyBorder="1" applyAlignment="1">
      <alignment vertical="top" wrapText="1"/>
    </xf>
    <xf numFmtId="49" fontId="2" fillId="0" borderId="1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top" wrapText="1"/>
    </xf>
    <xf numFmtId="49" fontId="5" fillId="0" borderId="1" xfId="2" applyNumberFormat="1" applyFont="1" applyFill="1" applyBorder="1" applyAlignment="1">
      <alignment horizontal="left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2" fillId="0" borderId="1" xfId="2" applyNumberFormat="1" applyFont="1" applyFill="1" applyBorder="1" applyAlignment="1">
      <alignment horizontal="left" vertical="top" wrapText="1"/>
    </xf>
    <xf numFmtId="49" fontId="2" fillId="0" borderId="23" xfId="2" applyNumberFormat="1" applyFont="1" applyFill="1" applyBorder="1" applyAlignment="1">
      <alignment horizontal="left" vertical="top" wrapText="1"/>
    </xf>
    <xf numFmtId="0" fontId="2" fillId="0" borderId="16" xfId="2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vertical="top" wrapText="1"/>
    </xf>
    <xf numFmtId="2" fontId="16" fillId="0" borderId="15" xfId="2" applyNumberFormat="1" applyFont="1" applyFill="1" applyBorder="1" applyAlignment="1">
      <alignment vertical="top" wrapText="1"/>
    </xf>
    <xf numFmtId="164" fontId="2" fillId="0" borderId="15" xfId="2" applyNumberFormat="1" applyFont="1" applyFill="1" applyBorder="1" applyAlignment="1">
      <alignment vertical="top" wrapText="1"/>
    </xf>
    <xf numFmtId="166" fontId="16" fillId="0" borderId="1" xfId="2" applyNumberFormat="1" applyFont="1" applyFill="1" applyBorder="1" applyAlignment="1">
      <alignment horizontal="right" vertical="center" wrapText="1"/>
    </xf>
    <xf numFmtId="166" fontId="16" fillId="0" borderId="1" xfId="2" applyNumberFormat="1" applyFont="1" applyFill="1" applyBorder="1" applyAlignment="1">
      <alignment vertical="top"/>
    </xf>
    <xf numFmtId="0" fontId="2" fillId="0" borderId="1" xfId="2" applyFont="1" applyFill="1" applyBorder="1" applyAlignment="1">
      <alignment vertical="center" wrapText="1"/>
    </xf>
    <xf numFmtId="165" fontId="2" fillId="0" borderId="14" xfId="2" applyNumberFormat="1" applyFont="1" applyFill="1" applyBorder="1" applyAlignment="1">
      <alignment vertical="top" wrapText="1"/>
    </xf>
    <xf numFmtId="164" fontId="2" fillId="0" borderId="1" xfId="2" applyNumberFormat="1" applyFont="1" applyFill="1" applyBorder="1" applyAlignment="1">
      <alignment vertical="center" wrapText="1"/>
    </xf>
    <xf numFmtId="0" fontId="2" fillId="0" borderId="14" xfId="2" applyFont="1" applyFill="1" applyBorder="1" applyAlignment="1">
      <alignment horizontal="center" vertical="top" wrapText="1"/>
    </xf>
    <xf numFmtId="49" fontId="2" fillId="0" borderId="14" xfId="2" applyNumberFormat="1" applyFont="1" applyFill="1" applyBorder="1" applyAlignment="1">
      <alignment horizontal="center" vertical="top" wrapText="1"/>
    </xf>
    <xf numFmtId="0" fontId="16" fillId="0" borderId="14" xfId="2" applyFont="1" applyFill="1" applyBorder="1" applyAlignment="1">
      <alignment horizontal="left" vertical="top" wrapText="1"/>
    </xf>
    <xf numFmtId="0" fontId="2" fillId="0" borderId="14" xfId="2" applyFont="1" applyFill="1" applyBorder="1" applyAlignment="1">
      <alignment horizontal="left" vertical="top" wrapText="1"/>
    </xf>
    <xf numFmtId="0" fontId="2" fillId="0" borderId="15" xfId="2" applyFont="1" applyFill="1" applyBorder="1" applyAlignment="1">
      <alignment horizontal="center" vertical="top" wrapText="1"/>
    </xf>
    <xf numFmtId="49" fontId="2" fillId="0" borderId="15" xfId="2" applyNumberFormat="1" applyFont="1" applyFill="1" applyBorder="1" applyAlignment="1">
      <alignment horizontal="center" vertical="top" wrapText="1"/>
    </xf>
    <xf numFmtId="0" fontId="16" fillId="0" borderId="15" xfId="2" applyFont="1" applyFill="1" applyBorder="1" applyAlignment="1">
      <alignment horizontal="left" vertical="top" wrapText="1"/>
    </xf>
    <xf numFmtId="0" fontId="2" fillId="0" borderId="15" xfId="2" applyFont="1" applyFill="1" applyBorder="1" applyAlignment="1">
      <alignment horizontal="left" vertical="top" wrapText="1"/>
    </xf>
    <xf numFmtId="49" fontId="2" fillId="0" borderId="16" xfId="2" applyNumberFormat="1" applyFont="1" applyFill="1" applyBorder="1" applyAlignment="1">
      <alignment horizontal="center" vertical="top" wrapText="1"/>
    </xf>
    <xf numFmtId="0" fontId="16" fillId="0" borderId="16" xfId="2" applyFont="1" applyFill="1" applyBorder="1" applyAlignment="1">
      <alignment horizontal="left" vertical="top" wrapText="1"/>
    </xf>
    <xf numFmtId="0" fontId="2" fillId="0" borderId="16" xfId="2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vertical="top" wrapText="1"/>
    </xf>
    <xf numFmtId="164" fontId="16" fillId="0" borderId="1" xfId="2" applyNumberFormat="1" applyFont="1" applyFill="1" applyBorder="1" applyAlignment="1">
      <alignment vertical="center" wrapText="1"/>
    </xf>
    <xf numFmtId="2" fontId="16" fillId="0" borderId="14" xfId="2" applyNumberFormat="1" applyFont="1" applyFill="1" applyBorder="1" applyAlignment="1">
      <alignment horizontal="left" vertical="top" wrapText="1"/>
    </xf>
    <xf numFmtId="2" fontId="2" fillId="0" borderId="14" xfId="2" applyNumberFormat="1" applyFont="1" applyFill="1" applyBorder="1" applyAlignment="1">
      <alignment horizontal="left" vertical="top" wrapText="1"/>
    </xf>
    <xf numFmtId="167" fontId="18" fillId="0" borderId="24" xfId="2" applyNumberFormat="1" applyFont="1" applyFill="1" applyBorder="1" applyAlignment="1" applyProtection="1">
      <alignment horizontal="right" vertical="center"/>
    </xf>
    <xf numFmtId="166" fontId="2" fillId="0" borderId="15" xfId="2" applyNumberFormat="1" applyFont="1" applyFill="1" applyBorder="1" applyAlignment="1">
      <alignment horizontal="center" vertical="top" wrapText="1"/>
    </xf>
    <xf numFmtId="164" fontId="17" fillId="0" borderId="0" xfId="2" applyNumberFormat="1" applyFont="1" applyFill="1"/>
    <xf numFmtId="0" fontId="2" fillId="0" borderId="0" xfId="2" applyFont="1" applyFill="1" applyBorder="1" applyAlignment="1">
      <alignment horizontal="center" vertical="top" wrapText="1"/>
    </xf>
    <xf numFmtId="0" fontId="7" fillId="0" borderId="0" xfId="2" applyFont="1" applyFill="1" applyBorder="1" applyAlignment="1">
      <alignment vertical="center" wrapText="1"/>
    </xf>
    <xf numFmtId="164" fontId="2" fillId="0" borderId="0" xfId="2" applyNumberFormat="1" applyFont="1" applyFill="1" applyBorder="1" applyAlignment="1">
      <alignment vertical="top" wrapText="1"/>
    </xf>
    <xf numFmtId="14" fontId="2" fillId="0" borderId="0" xfId="2" applyNumberFormat="1" applyFont="1" applyFill="1" applyBorder="1" applyAlignment="1">
      <alignment horizontal="center" vertical="top" wrapText="1"/>
    </xf>
    <xf numFmtId="49" fontId="2" fillId="0" borderId="0" xfId="2" applyNumberFormat="1" applyFont="1" applyFill="1" applyBorder="1" applyAlignment="1">
      <alignment horizontal="center" vertical="top" wrapText="1"/>
    </xf>
    <xf numFmtId="0" fontId="16" fillId="0" borderId="0" xfId="2" applyFont="1" applyFill="1" applyBorder="1" applyAlignment="1">
      <alignment horizontal="left" vertical="top" wrapText="1"/>
    </xf>
    <xf numFmtId="0" fontId="2" fillId="0" borderId="0" xfId="2" applyFont="1" applyFill="1" applyBorder="1" applyAlignment="1">
      <alignment horizontal="left" vertical="top" wrapText="1"/>
    </xf>
    <xf numFmtId="0" fontId="13" fillId="0" borderId="0" xfId="2" applyFont="1" applyFill="1" applyAlignment="1">
      <alignment horizontal="center" vertical="top"/>
    </xf>
    <xf numFmtId="49" fontId="13" fillId="0" borderId="0" xfId="2" applyNumberFormat="1" applyFont="1" applyFill="1" applyAlignment="1">
      <alignment horizontal="center" vertical="top"/>
    </xf>
    <xf numFmtId="0" fontId="13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right" vertical="top"/>
    </xf>
    <xf numFmtId="164" fontId="20" fillId="0" borderId="0" xfId="2" applyNumberFormat="1" applyFont="1" applyFill="1"/>
    <xf numFmtId="164" fontId="21" fillId="0" borderId="0" xfId="2" applyNumberFormat="1" applyFont="1" applyFill="1"/>
    <xf numFmtId="0" fontId="3" fillId="0" borderId="0" xfId="2" applyFont="1" applyFill="1" applyAlignment="1">
      <alignment horizontal="center" vertical="top"/>
    </xf>
    <xf numFmtId="49" fontId="3" fillId="0" borderId="0" xfId="2" applyNumberFormat="1" applyFont="1" applyFill="1" applyAlignment="1">
      <alignment horizontal="center" vertical="top"/>
    </xf>
    <xf numFmtId="164" fontId="20" fillId="0" borderId="0" xfId="2" applyNumberFormat="1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left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23" xfId="2" applyNumberFormat="1" applyFont="1" applyFill="1" applyBorder="1" applyAlignment="1">
      <alignment horizontal="left" vertical="top" wrapText="1"/>
    </xf>
    <xf numFmtId="0" fontId="4" fillId="0" borderId="16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9" fontId="2" fillId="0" borderId="14" xfId="2" applyNumberFormat="1" applyFont="1" applyFill="1" applyBorder="1" applyAlignment="1">
      <alignment horizontal="center" vertical="top" wrapText="1"/>
    </xf>
    <xf numFmtId="49" fontId="2" fillId="0" borderId="15" xfId="2" applyNumberFormat="1" applyFont="1" applyFill="1" applyBorder="1" applyAlignment="1">
      <alignment horizontal="center" vertical="top" wrapText="1"/>
    </xf>
    <xf numFmtId="49" fontId="2" fillId="0" borderId="16" xfId="2" applyNumberFormat="1" applyFont="1" applyFill="1" applyBorder="1" applyAlignment="1">
      <alignment horizontal="center" vertical="top" wrapText="1"/>
    </xf>
    <xf numFmtId="14" fontId="2" fillId="0" borderId="1" xfId="2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16" fillId="0" borderId="1" xfId="2" applyFont="1" applyFill="1" applyBorder="1" applyAlignment="1">
      <alignment horizontal="left" vertical="top" wrapText="1"/>
    </xf>
    <xf numFmtId="0" fontId="2" fillId="0" borderId="14" xfId="2" applyFont="1" applyFill="1" applyBorder="1" applyAlignment="1">
      <alignment horizontal="left" vertical="top" wrapText="1"/>
    </xf>
    <xf numFmtId="0" fontId="2" fillId="0" borderId="15" xfId="2" applyFont="1" applyFill="1" applyBorder="1" applyAlignment="1">
      <alignment horizontal="left" vertical="top" wrapText="1"/>
    </xf>
    <xf numFmtId="0" fontId="2" fillId="0" borderId="16" xfId="2" applyFont="1" applyFill="1" applyBorder="1" applyAlignment="1">
      <alignment horizontal="left" vertical="top" wrapText="1"/>
    </xf>
    <xf numFmtId="0" fontId="2" fillId="0" borderId="14" xfId="2" applyFont="1" applyFill="1" applyBorder="1" applyAlignment="1">
      <alignment horizontal="center" vertical="top" wrapText="1"/>
    </xf>
    <xf numFmtId="0" fontId="2" fillId="0" borderId="15" xfId="2" applyFont="1" applyFill="1" applyBorder="1" applyAlignment="1">
      <alignment horizontal="center" vertical="top" wrapText="1"/>
    </xf>
    <xf numFmtId="0" fontId="2" fillId="0" borderId="16" xfId="2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4" xfId="2" applyNumberFormat="1" applyFont="1" applyFill="1" applyBorder="1" applyAlignment="1">
      <alignment horizontal="left" vertical="top" wrapText="1"/>
    </xf>
    <xf numFmtId="0" fontId="2" fillId="0" borderId="15" xfId="2" applyNumberFormat="1" applyFont="1" applyFill="1" applyBorder="1" applyAlignment="1">
      <alignment horizontal="left" vertical="top" wrapText="1"/>
    </xf>
    <xf numFmtId="0" fontId="2" fillId="0" borderId="16" xfId="2" applyNumberFormat="1" applyFont="1" applyFill="1" applyBorder="1" applyAlignment="1">
      <alignment horizontal="left" vertical="top" wrapText="1"/>
    </xf>
    <xf numFmtId="2" fontId="16" fillId="0" borderId="1" xfId="2" applyNumberFormat="1" applyFont="1" applyFill="1" applyBorder="1" applyAlignment="1">
      <alignment horizontal="left" vertical="top" wrapText="1"/>
    </xf>
    <xf numFmtId="14" fontId="16" fillId="0" borderId="1" xfId="2" applyNumberFormat="1" applyFont="1" applyFill="1" applyBorder="1" applyAlignment="1">
      <alignment horizontal="left" vertical="top" wrapText="1"/>
    </xf>
    <xf numFmtId="0" fontId="17" fillId="0" borderId="14" xfId="2" applyFont="1" applyFill="1" applyBorder="1" applyAlignment="1">
      <alignment horizontal="center"/>
    </xf>
    <xf numFmtId="0" fontId="17" fillId="0" borderId="15" xfId="2" applyFont="1" applyFill="1" applyBorder="1" applyAlignment="1">
      <alignment horizontal="center"/>
    </xf>
    <xf numFmtId="0" fontId="17" fillId="0" borderId="16" xfId="2" applyFont="1" applyFill="1" applyBorder="1" applyAlignment="1">
      <alignment horizontal="center"/>
    </xf>
    <xf numFmtId="0" fontId="16" fillId="0" borderId="1" xfId="2" applyFont="1" applyFill="1" applyBorder="1" applyAlignment="1">
      <alignment horizontal="center" vertical="top" wrapText="1"/>
    </xf>
    <xf numFmtId="14" fontId="2" fillId="0" borderId="14" xfId="2" applyNumberFormat="1" applyFont="1" applyFill="1" applyBorder="1" applyAlignment="1">
      <alignment horizontal="center" vertical="top" wrapText="1"/>
    </xf>
    <xf numFmtId="14" fontId="2" fillId="0" borderId="15" xfId="2" applyNumberFormat="1" applyFont="1" applyFill="1" applyBorder="1" applyAlignment="1">
      <alignment horizontal="center" vertical="top" wrapText="1"/>
    </xf>
    <xf numFmtId="14" fontId="2" fillId="0" borderId="16" xfId="2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justify" vertical="top" wrapText="1"/>
    </xf>
    <xf numFmtId="0" fontId="4" fillId="0" borderId="16" xfId="2" applyFont="1" applyFill="1" applyBorder="1" applyAlignment="1">
      <alignment horizontal="center" vertical="center"/>
    </xf>
    <xf numFmtId="164" fontId="16" fillId="0" borderId="14" xfId="2" applyNumberFormat="1" applyFont="1" applyFill="1" applyBorder="1" applyAlignment="1">
      <alignment horizontal="center" vertical="top" wrapText="1"/>
    </xf>
    <xf numFmtId="0" fontId="16" fillId="0" borderId="15" xfId="2" applyFont="1" applyFill="1" applyBorder="1" applyAlignment="1">
      <alignment horizontal="center" vertical="top" wrapText="1"/>
    </xf>
    <xf numFmtId="0" fontId="16" fillId="0" borderId="16" xfId="2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top"/>
    </xf>
    <xf numFmtId="0" fontId="2" fillId="0" borderId="14" xfId="2" applyFont="1" applyFill="1" applyBorder="1" applyAlignment="1">
      <alignment horizontal="center" vertical="top"/>
    </xf>
    <xf numFmtId="0" fontId="2" fillId="0" borderId="15" xfId="2" applyFont="1" applyFill="1" applyBorder="1" applyAlignment="1">
      <alignment horizontal="center" vertical="top"/>
    </xf>
    <xf numFmtId="0" fontId="2" fillId="0" borderId="16" xfId="2" applyFont="1" applyFill="1" applyBorder="1" applyAlignment="1">
      <alignment horizontal="center" vertical="top"/>
    </xf>
    <xf numFmtId="49" fontId="2" fillId="0" borderId="14" xfId="2" applyNumberFormat="1" applyFont="1" applyFill="1" applyBorder="1" applyAlignment="1">
      <alignment horizontal="center" vertical="top"/>
    </xf>
    <xf numFmtId="49" fontId="2" fillId="0" borderId="15" xfId="2" applyNumberFormat="1" applyFont="1" applyFill="1" applyBorder="1" applyAlignment="1">
      <alignment horizontal="center" vertical="top"/>
    </xf>
    <xf numFmtId="49" fontId="2" fillId="0" borderId="16" xfId="2" applyNumberFormat="1" applyFont="1" applyFill="1" applyBorder="1" applyAlignment="1">
      <alignment horizontal="center" vertical="top"/>
    </xf>
    <xf numFmtId="0" fontId="16" fillId="0" borderId="18" xfId="2" applyFont="1" applyFill="1" applyBorder="1" applyAlignment="1">
      <alignment horizontal="center" vertical="top"/>
    </xf>
    <xf numFmtId="0" fontId="16" fillId="0" borderId="19" xfId="2" applyFont="1" applyFill="1" applyBorder="1" applyAlignment="1">
      <alignment horizontal="center" vertical="top"/>
    </xf>
    <xf numFmtId="0" fontId="16" fillId="0" borderId="20" xfId="2" applyFont="1" applyFill="1" applyBorder="1" applyAlignment="1">
      <alignment horizontal="center" vertical="top"/>
    </xf>
    <xf numFmtId="0" fontId="19" fillId="0" borderId="0" xfId="2" applyFont="1" applyFill="1" applyAlignment="1">
      <alignment horizontal="center" vertical="justify" wrapText="1"/>
    </xf>
    <xf numFmtId="0" fontId="19" fillId="0" borderId="0" xfId="2" applyFont="1" applyFill="1" applyAlignment="1">
      <alignment horizontal="center" vertical="justify"/>
    </xf>
    <xf numFmtId="0" fontId="20" fillId="0" borderId="0" xfId="2" applyFont="1" applyFill="1" applyAlignment="1">
      <alignment horizontal="right"/>
    </xf>
    <xf numFmtId="0" fontId="20" fillId="0" borderId="0" xfId="2" applyFont="1" applyFill="1" applyBorder="1" applyAlignment="1">
      <alignment horizontal="right"/>
    </xf>
    <xf numFmtId="0" fontId="20" fillId="0" borderId="21" xfId="2" applyFont="1" applyFill="1" applyBorder="1" applyAlignment="1">
      <alignment horizontal="right"/>
    </xf>
    <xf numFmtId="0" fontId="2" fillId="0" borderId="14" xfId="2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 vertical="center" wrapText="1" shrinkToFit="1"/>
    </xf>
    <xf numFmtId="0" fontId="4" fillId="0" borderId="23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/>
    </xf>
    <xf numFmtId="16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16" fontId="4" fillId="2" borderId="14" xfId="0" applyNumberFormat="1" applyFont="1" applyFill="1" applyBorder="1" applyAlignment="1">
      <alignment horizontal="center" vertical="top" wrapText="1"/>
    </xf>
    <xf numFmtId="16" fontId="4" fillId="2" borderId="15" xfId="0" applyNumberFormat="1" applyFont="1" applyFill="1" applyBorder="1" applyAlignment="1">
      <alignment horizontal="center" vertical="top" wrapText="1"/>
    </xf>
    <xf numFmtId="16" fontId="4" fillId="2" borderId="1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1" applyBorder="1" applyAlignment="1">
      <alignment vertical="top" wrapText="1"/>
    </xf>
    <xf numFmtId="0" fontId="12" fillId="0" borderId="0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81"/>
  <sheetViews>
    <sheetView tabSelected="1" zoomScale="93" zoomScaleNormal="93" zoomScaleSheetLayoutView="124" workbookViewId="0">
      <selection activeCell="A2" sqref="A2:I2"/>
    </sheetView>
  </sheetViews>
  <sheetFormatPr defaultRowHeight="14.4" x14ac:dyDescent="0.3"/>
  <cols>
    <col min="1" max="1" width="6.33203125" style="87" customWidth="1"/>
    <col min="2" max="2" width="50.6640625" style="88" customWidth="1"/>
    <col min="3" max="3" width="13.88671875" style="89" customWidth="1"/>
    <col min="4" max="4" width="16.109375" style="90" customWidth="1"/>
    <col min="5" max="5" width="13" style="90" customWidth="1"/>
    <col min="6" max="6" width="13.88671875" style="165" customWidth="1"/>
    <col min="7" max="7" width="16" style="166" customWidth="1"/>
    <col min="8" max="8" width="15.5546875" style="91" customWidth="1"/>
    <col min="9" max="9" width="47.109375" style="167" customWidth="1"/>
    <col min="10" max="10" width="7.6640625" style="92" customWidth="1"/>
    <col min="11" max="11" width="12.21875" style="93" bestFit="1" customWidth="1"/>
    <col min="12" max="244" width="8.88671875" style="94"/>
    <col min="245" max="245" width="6.88671875" style="94" customWidth="1"/>
    <col min="246" max="246" width="33.33203125" style="94" customWidth="1"/>
    <col min="247" max="247" width="12.6640625" style="94" customWidth="1"/>
    <col min="248" max="248" width="13.5546875" style="94" customWidth="1"/>
    <col min="249" max="249" width="12.44140625" style="94" customWidth="1"/>
    <col min="250" max="250" width="13" style="94" customWidth="1"/>
    <col min="251" max="252" width="11.33203125" style="94" customWidth="1"/>
    <col min="253" max="253" width="13" style="94" customWidth="1"/>
    <col min="254" max="254" width="18.6640625" style="94" customWidth="1"/>
    <col min="255" max="255" width="4.6640625" style="94" customWidth="1"/>
    <col min="256" max="256" width="7.44140625" style="94" customWidth="1"/>
    <col min="257" max="257" width="7.5546875" style="94" customWidth="1"/>
    <col min="258" max="500" width="8.88671875" style="94"/>
    <col min="501" max="501" width="6.88671875" style="94" customWidth="1"/>
    <col min="502" max="502" width="33.33203125" style="94" customWidth="1"/>
    <col min="503" max="503" width="12.6640625" style="94" customWidth="1"/>
    <col min="504" max="504" width="13.5546875" style="94" customWidth="1"/>
    <col min="505" max="505" width="12.44140625" style="94" customWidth="1"/>
    <col min="506" max="506" width="13" style="94" customWidth="1"/>
    <col min="507" max="508" width="11.33203125" style="94" customWidth="1"/>
    <col min="509" max="509" width="13" style="94" customWidth="1"/>
    <col min="510" max="510" width="18.6640625" style="94" customWidth="1"/>
    <col min="511" max="511" width="4.6640625" style="94" customWidth="1"/>
    <col min="512" max="512" width="7.44140625" style="94" customWidth="1"/>
    <col min="513" max="513" width="7.5546875" style="94" customWidth="1"/>
    <col min="514" max="756" width="8.88671875" style="94"/>
    <col min="757" max="757" width="6.88671875" style="94" customWidth="1"/>
    <col min="758" max="758" width="33.33203125" style="94" customWidth="1"/>
    <col min="759" max="759" width="12.6640625" style="94" customWidth="1"/>
    <col min="760" max="760" width="13.5546875" style="94" customWidth="1"/>
    <col min="761" max="761" width="12.44140625" style="94" customWidth="1"/>
    <col min="762" max="762" width="13" style="94" customWidth="1"/>
    <col min="763" max="764" width="11.33203125" style="94" customWidth="1"/>
    <col min="765" max="765" width="13" style="94" customWidth="1"/>
    <col min="766" max="766" width="18.6640625" style="94" customWidth="1"/>
    <col min="767" max="767" width="4.6640625" style="94" customWidth="1"/>
    <col min="768" max="768" width="7.44140625" style="94" customWidth="1"/>
    <col min="769" max="769" width="7.5546875" style="94" customWidth="1"/>
    <col min="770" max="1012" width="8.88671875" style="94"/>
    <col min="1013" max="1013" width="6.88671875" style="94" customWidth="1"/>
    <col min="1014" max="1014" width="33.33203125" style="94" customWidth="1"/>
    <col min="1015" max="1015" width="12.6640625" style="94" customWidth="1"/>
    <col min="1016" max="1016" width="13.5546875" style="94" customWidth="1"/>
    <col min="1017" max="1017" width="12.44140625" style="94" customWidth="1"/>
    <col min="1018" max="1018" width="13" style="94" customWidth="1"/>
    <col min="1019" max="1020" width="11.33203125" style="94" customWidth="1"/>
    <col min="1021" max="1021" width="13" style="94" customWidth="1"/>
    <col min="1022" max="1022" width="18.6640625" style="94" customWidth="1"/>
    <col min="1023" max="1023" width="4.6640625" style="94" customWidth="1"/>
    <col min="1024" max="1024" width="7.44140625" style="94" customWidth="1"/>
    <col min="1025" max="1025" width="7.5546875" style="94" customWidth="1"/>
    <col min="1026" max="1268" width="8.88671875" style="94"/>
    <col min="1269" max="1269" width="6.88671875" style="94" customWidth="1"/>
    <col min="1270" max="1270" width="33.33203125" style="94" customWidth="1"/>
    <col min="1271" max="1271" width="12.6640625" style="94" customWidth="1"/>
    <col min="1272" max="1272" width="13.5546875" style="94" customWidth="1"/>
    <col min="1273" max="1273" width="12.44140625" style="94" customWidth="1"/>
    <col min="1274" max="1274" width="13" style="94" customWidth="1"/>
    <col min="1275" max="1276" width="11.33203125" style="94" customWidth="1"/>
    <col min="1277" max="1277" width="13" style="94" customWidth="1"/>
    <col min="1278" max="1278" width="18.6640625" style="94" customWidth="1"/>
    <col min="1279" max="1279" width="4.6640625" style="94" customWidth="1"/>
    <col min="1280" max="1280" width="7.44140625" style="94" customWidth="1"/>
    <col min="1281" max="1281" width="7.5546875" style="94" customWidth="1"/>
    <col min="1282" max="1524" width="8.88671875" style="94"/>
    <col min="1525" max="1525" width="6.88671875" style="94" customWidth="1"/>
    <col min="1526" max="1526" width="33.33203125" style="94" customWidth="1"/>
    <col min="1527" max="1527" width="12.6640625" style="94" customWidth="1"/>
    <col min="1528" max="1528" width="13.5546875" style="94" customWidth="1"/>
    <col min="1529" max="1529" width="12.44140625" style="94" customWidth="1"/>
    <col min="1530" max="1530" width="13" style="94" customWidth="1"/>
    <col min="1531" max="1532" width="11.33203125" style="94" customWidth="1"/>
    <col min="1533" max="1533" width="13" style="94" customWidth="1"/>
    <col min="1534" max="1534" width="18.6640625" style="94" customWidth="1"/>
    <col min="1535" max="1535" width="4.6640625" style="94" customWidth="1"/>
    <col min="1536" max="1536" width="7.44140625" style="94" customWidth="1"/>
    <col min="1537" max="1537" width="7.5546875" style="94" customWidth="1"/>
    <col min="1538" max="1780" width="8.88671875" style="94"/>
    <col min="1781" max="1781" width="6.88671875" style="94" customWidth="1"/>
    <col min="1782" max="1782" width="33.33203125" style="94" customWidth="1"/>
    <col min="1783" max="1783" width="12.6640625" style="94" customWidth="1"/>
    <col min="1784" max="1784" width="13.5546875" style="94" customWidth="1"/>
    <col min="1785" max="1785" width="12.44140625" style="94" customWidth="1"/>
    <col min="1786" max="1786" width="13" style="94" customWidth="1"/>
    <col min="1787" max="1788" width="11.33203125" style="94" customWidth="1"/>
    <col min="1789" max="1789" width="13" style="94" customWidth="1"/>
    <col min="1790" max="1790" width="18.6640625" style="94" customWidth="1"/>
    <col min="1791" max="1791" width="4.6640625" style="94" customWidth="1"/>
    <col min="1792" max="1792" width="7.44140625" style="94" customWidth="1"/>
    <col min="1793" max="1793" width="7.5546875" style="94" customWidth="1"/>
    <col min="1794" max="2036" width="8.88671875" style="94"/>
    <col min="2037" max="2037" width="6.88671875" style="94" customWidth="1"/>
    <col min="2038" max="2038" width="33.33203125" style="94" customWidth="1"/>
    <col min="2039" max="2039" width="12.6640625" style="94" customWidth="1"/>
    <col min="2040" max="2040" width="13.5546875" style="94" customWidth="1"/>
    <col min="2041" max="2041" width="12.44140625" style="94" customWidth="1"/>
    <col min="2042" max="2042" width="13" style="94" customWidth="1"/>
    <col min="2043" max="2044" width="11.33203125" style="94" customWidth="1"/>
    <col min="2045" max="2045" width="13" style="94" customWidth="1"/>
    <col min="2046" max="2046" width="18.6640625" style="94" customWidth="1"/>
    <col min="2047" max="2047" width="4.6640625" style="94" customWidth="1"/>
    <col min="2048" max="2048" width="7.44140625" style="94" customWidth="1"/>
    <col min="2049" max="2049" width="7.5546875" style="94" customWidth="1"/>
    <col min="2050" max="2292" width="8.88671875" style="94"/>
    <col min="2293" max="2293" width="6.88671875" style="94" customWidth="1"/>
    <col min="2294" max="2294" width="33.33203125" style="94" customWidth="1"/>
    <col min="2295" max="2295" width="12.6640625" style="94" customWidth="1"/>
    <col min="2296" max="2296" width="13.5546875" style="94" customWidth="1"/>
    <col min="2297" max="2297" width="12.44140625" style="94" customWidth="1"/>
    <col min="2298" max="2298" width="13" style="94" customWidth="1"/>
    <col min="2299" max="2300" width="11.33203125" style="94" customWidth="1"/>
    <col min="2301" max="2301" width="13" style="94" customWidth="1"/>
    <col min="2302" max="2302" width="18.6640625" style="94" customWidth="1"/>
    <col min="2303" max="2303" width="4.6640625" style="94" customWidth="1"/>
    <col min="2304" max="2304" width="7.44140625" style="94" customWidth="1"/>
    <col min="2305" max="2305" width="7.5546875" style="94" customWidth="1"/>
    <col min="2306" max="2548" width="8.88671875" style="94"/>
    <col min="2549" max="2549" width="6.88671875" style="94" customWidth="1"/>
    <col min="2550" max="2550" width="33.33203125" style="94" customWidth="1"/>
    <col min="2551" max="2551" width="12.6640625" style="94" customWidth="1"/>
    <col min="2552" max="2552" width="13.5546875" style="94" customWidth="1"/>
    <col min="2553" max="2553" width="12.44140625" style="94" customWidth="1"/>
    <col min="2554" max="2554" width="13" style="94" customWidth="1"/>
    <col min="2555" max="2556" width="11.33203125" style="94" customWidth="1"/>
    <col min="2557" max="2557" width="13" style="94" customWidth="1"/>
    <col min="2558" max="2558" width="18.6640625" style="94" customWidth="1"/>
    <col min="2559" max="2559" width="4.6640625" style="94" customWidth="1"/>
    <col min="2560" max="2560" width="7.44140625" style="94" customWidth="1"/>
    <col min="2561" max="2561" width="7.5546875" style="94" customWidth="1"/>
    <col min="2562" max="2804" width="8.88671875" style="94"/>
    <col min="2805" max="2805" width="6.88671875" style="94" customWidth="1"/>
    <col min="2806" max="2806" width="33.33203125" style="94" customWidth="1"/>
    <col min="2807" max="2807" width="12.6640625" style="94" customWidth="1"/>
    <col min="2808" max="2808" width="13.5546875" style="94" customWidth="1"/>
    <col min="2809" max="2809" width="12.44140625" style="94" customWidth="1"/>
    <col min="2810" max="2810" width="13" style="94" customWidth="1"/>
    <col min="2811" max="2812" width="11.33203125" style="94" customWidth="1"/>
    <col min="2813" max="2813" width="13" style="94" customWidth="1"/>
    <col min="2814" max="2814" width="18.6640625" style="94" customWidth="1"/>
    <col min="2815" max="2815" width="4.6640625" style="94" customWidth="1"/>
    <col min="2816" max="2816" width="7.44140625" style="94" customWidth="1"/>
    <col min="2817" max="2817" width="7.5546875" style="94" customWidth="1"/>
    <col min="2818" max="3060" width="8.88671875" style="94"/>
    <col min="3061" max="3061" width="6.88671875" style="94" customWidth="1"/>
    <col min="3062" max="3062" width="33.33203125" style="94" customWidth="1"/>
    <col min="3063" max="3063" width="12.6640625" style="94" customWidth="1"/>
    <col min="3064" max="3064" width="13.5546875" style="94" customWidth="1"/>
    <col min="3065" max="3065" width="12.44140625" style="94" customWidth="1"/>
    <col min="3066" max="3066" width="13" style="94" customWidth="1"/>
    <col min="3067" max="3068" width="11.33203125" style="94" customWidth="1"/>
    <col min="3069" max="3069" width="13" style="94" customWidth="1"/>
    <col min="3070" max="3070" width="18.6640625" style="94" customWidth="1"/>
    <col min="3071" max="3071" width="4.6640625" style="94" customWidth="1"/>
    <col min="3072" max="3072" width="7.44140625" style="94" customWidth="1"/>
    <col min="3073" max="3073" width="7.5546875" style="94" customWidth="1"/>
    <col min="3074" max="3316" width="8.88671875" style="94"/>
    <col min="3317" max="3317" width="6.88671875" style="94" customWidth="1"/>
    <col min="3318" max="3318" width="33.33203125" style="94" customWidth="1"/>
    <col min="3319" max="3319" width="12.6640625" style="94" customWidth="1"/>
    <col min="3320" max="3320" width="13.5546875" style="94" customWidth="1"/>
    <col min="3321" max="3321" width="12.44140625" style="94" customWidth="1"/>
    <col min="3322" max="3322" width="13" style="94" customWidth="1"/>
    <col min="3323" max="3324" width="11.33203125" style="94" customWidth="1"/>
    <col min="3325" max="3325" width="13" style="94" customWidth="1"/>
    <col min="3326" max="3326" width="18.6640625" style="94" customWidth="1"/>
    <col min="3327" max="3327" width="4.6640625" style="94" customWidth="1"/>
    <col min="3328" max="3328" width="7.44140625" style="94" customWidth="1"/>
    <col min="3329" max="3329" width="7.5546875" style="94" customWidth="1"/>
    <col min="3330" max="3572" width="8.88671875" style="94"/>
    <col min="3573" max="3573" width="6.88671875" style="94" customWidth="1"/>
    <col min="3574" max="3574" width="33.33203125" style="94" customWidth="1"/>
    <col min="3575" max="3575" width="12.6640625" style="94" customWidth="1"/>
    <col min="3576" max="3576" width="13.5546875" style="94" customWidth="1"/>
    <col min="3577" max="3577" width="12.44140625" style="94" customWidth="1"/>
    <col min="3578" max="3578" width="13" style="94" customWidth="1"/>
    <col min="3579" max="3580" width="11.33203125" style="94" customWidth="1"/>
    <col min="3581" max="3581" width="13" style="94" customWidth="1"/>
    <col min="3582" max="3582" width="18.6640625" style="94" customWidth="1"/>
    <col min="3583" max="3583" width="4.6640625" style="94" customWidth="1"/>
    <col min="3584" max="3584" width="7.44140625" style="94" customWidth="1"/>
    <col min="3585" max="3585" width="7.5546875" style="94" customWidth="1"/>
    <col min="3586" max="3828" width="8.88671875" style="94"/>
    <col min="3829" max="3829" width="6.88671875" style="94" customWidth="1"/>
    <col min="3830" max="3830" width="33.33203125" style="94" customWidth="1"/>
    <col min="3831" max="3831" width="12.6640625" style="94" customWidth="1"/>
    <col min="3832" max="3832" width="13.5546875" style="94" customWidth="1"/>
    <col min="3833" max="3833" width="12.44140625" style="94" customWidth="1"/>
    <col min="3834" max="3834" width="13" style="94" customWidth="1"/>
    <col min="3835" max="3836" width="11.33203125" style="94" customWidth="1"/>
    <col min="3837" max="3837" width="13" style="94" customWidth="1"/>
    <col min="3838" max="3838" width="18.6640625" style="94" customWidth="1"/>
    <col min="3839" max="3839" width="4.6640625" style="94" customWidth="1"/>
    <col min="3840" max="3840" width="7.44140625" style="94" customWidth="1"/>
    <col min="3841" max="3841" width="7.5546875" style="94" customWidth="1"/>
    <col min="3842" max="4084" width="8.88671875" style="94"/>
    <col min="4085" max="4085" width="6.88671875" style="94" customWidth="1"/>
    <col min="4086" max="4086" width="33.33203125" style="94" customWidth="1"/>
    <col min="4087" max="4087" width="12.6640625" style="94" customWidth="1"/>
    <col min="4088" max="4088" width="13.5546875" style="94" customWidth="1"/>
    <col min="4089" max="4089" width="12.44140625" style="94" customWidth="1"/>
    <col min="4090" max="4090" width="13" style="94" customWidth="1"/>
    <col min="4091" max="4092" width="11.33203125" style="94" customWidth="1"/>
    <col min="4093" max="4093" width="13" style="94" customWidth="1"/>
    <col min="4094" max="4094" width="18.6640625" style="94" customWidth="1"/>
    <col min="4095" max="4095" width="4.6640625" style="94" customWidth="1"/>
    <col min="4096" max="4096" width="7.44140625" style="94" customWidth="1"/>
    <col min="4097" max="4097" width="7.5546875" style="94" customWidth="1"/>
    <col min="4098" max="4340" width="8.88671875" style="94"/>
    <col min="4341" max="4341" width="6.88671875" style="94" customWidth="1"/>
    <col min="4342" max="4342" width="33.33203125" style="94" customWidth="1"/>
    <col min="4343" max="4343" width="12.6640625" style="94" customWidth="1"/>
    <col min="4344" max="4344" width="13.5546875" style="94" customWidth="1"/>
    <col min="4345" max="4345" width="12.44140625" style="94" customWidth="1"/>
    <col min="4346" max="4346" width="13" style="94" customWidth="1"/>
    <col min="4347" max="4348" width="11.33203125" style="94" customWidth="1"/>
    <col min="4349" max="4349" width="13" style="94" customWidth="1"/>
    <col min="4350" max="4350" width="18.6640625" style="94" customWidth="1"/>
    <col min="4351" max="4351" width="4.6640625" style="94" customWidth="1"/>
    <col min="4352" max="4352" width="7.44140625" style="94" customWidth="1"/>
    <col min="4353" max="4353" width="7.5546875" style="94" customWidth="1"/>
    <col min="4354" max="4596" width="8.88671875" style="94"/>
    <col min="4597" max="4597" width="6.88671875" style="94" customWidth="1"/>
    <col min="4598" max="4598" width="33.33203125" style="94" customWidth="1"/>
    <col min="4599" max="4599" width="12.6640625" style="94" customWidth="1"/>
    <col min="4600" max="4600" width="13.5546875" style="94" customWidth="1"/>
    <col min="4601" max="4601" width="12.44140625" style="94" customWidth="1"/>
    <col min="4602" max="4602" width="13" style="94" customWidth="1"/>
    <col min="4603" max="4604" width="11.33203125" style="94" customWidth="1"/>
    <col min="4605" max="4605" width="13" style="94" customWidth="1"/>
    <col min="4606" max="4606" width="18.6640625" style="94" customWidth="1"/>
    <col min="4607" max="4607" width="4.6640625" style="94" customWidth="1"/>
    <col min="4608" max="4608" width="7.44140625" style="94" customWidth="1"/>
    <col min="4609" max="4609" width="7.5546875" style="94" customWidth="1"/>
    <col min="4610" max="4852" width="8.88671875" style="94"/>
    <col min="4853" max="4853" width="6.88671875" style="94" customWidth="1"/>
    <col min="4854" max="4854" width="33.33203125" style="94" customWidth="1"/>
    <col min="4855" max="4855" width="12.6640625" style="94" customWidth="1"/>
    <col min="4856" max="4856" width="13.5546875" style="94" customWidth="1"/>
    <col min="4857" max="4857" width="12.44140625" style="94" customWidth="1"/>
    <col min="4858" max="4858" width="13" style="94" customWidth="1"/>
    <col min="4859" max="4860" width="11.33203125" style="94" customWidth="1"/>
    <col min="4861" max="4861" width="13" style="94" customWidth="1"/>
    <col min="4862" max="4862" width="18.6640625" style="94" customWidth="1"/>
    <col min="4863" max="4863" width="4.6640625" style="94" customWidth="1"/>
    <col min="4864" max="4864" width="7.44140625" style="94" customWidth="1"/>
    <col min="4865" max="4865" width="7.5546875" style="94" customWidth="1"/>
    <col min="4866" max="5108" width="8.88671875" style="94"/>
    <col min="5109" max="5109" width="6.88671875" style="94" customWidth="1"/>
    <col min="5110" max="5110" width="33.33203125" style="94" customWidth="1"/>
    <col min="5111" max="5111" width="12.6640625" style="94" customWidth="1"/>
    <col min="5112" max="5112" width="13.5546875" style="94" customWidth="1"/>
    <col min="5113" max="5113" width="12.44140625" style="94" customWidth="1"/>
    <col min="5114" max="5114" width="13" style="94" customWidth="1"/>
    <col min="5115" max="5116" width="11.33203125" style="94" customWidth="1"/>
    <col min="5117" max="5117" width="13" style="94" customWidth="1"/>
    <col min="5118" max="5118" width="18.6640625" style="94" customWidth="1"/>
    <col min="5119" max="5119" width="4.6640625" style="94" customWidth="1"/>
    <col min="5120" max="5120" width="7.44140625" style="94" customWidth="1"/>
    <col min="5121" max="5121" width="7.5546875" style="94" customWidth="1"/>
    <col min="5122" max="5364" width="8.88671875" style="94"/>
    <col min="5365" max="5365" width="6.88671875" style="94" customWidth="1"/>
    <col min="5366" max="5366" width="33.33203125" style="94" customWidth="1"/>
    <col min="5367" max="5367" width="12.6640625" style="94" customWidth="1"/>
    <col min="5368" max="5368" width="13.5546875" style="94" customWidth="1"/>
    <col min="5369" max="5369" width="12.44140625" style="94" customWidth="1"/>
    <col min="5370" max="5370" width="13" style="94" customWidth="1"/>
    <col min="5371" max="5372" width="11.33203125" style="94" customWidth="1"/>
    <col min="5373" max="5373" width="13" style="94" customWidth="1"/>
    <col min="5374" max="5374" width="18.6640625" style="94" customWidth="1"/>
    <col min="5375" max="5375" width="4.6640625" style="94" customWidth="1"/>
    <col min="5376" max="5376" width="7.44140625" style="94" customWidth="1"/>
    <col min="5377" max="5377" width="7.5546875" style="94" customWidth="1"/>
    <col min="5378" max="5620" width="8.88671875" style="94"/>
    <col min="5621" max="5621" width="6.88671875" style="94" customWidth="1"/>
    <col min="5622" max="5622" width="33.33203125" style="94" customWidth="1"/>
    <col min="5623" max="5623" width="12.6640625" style="94" customWidth="1"/>
    <col min="5624" max="5624" width="13.5546875" style="94" customWidth="1"/>
    <col min="5625" max="5625" width="12.44140625" style="94" customWidth="1"/>
    <col min="5626" max="5626" width="13" style="94" customWidth="1"/>
    <col min="5627" max="5628" width="11.33203125" style="94" customWidth="1"/>
    <col min="5629" max="5629" width="13" style="94" customWidth="1"/>
    <col min="5630" max="5630" width="18.6640625" style="94" customWidth="1"/>
    <col min="5631" max="5631" width="4.6640625" style="94" customWidth="1"/>
    <col min="5632" max="5632" width="7.44140625" style="94" customWidth="1"/>
    <col min="5633" max="5633" width="7.5546875" style="94" customWidth="1"/>
    <col min="5634" max="5876" width="8.88671875" style="94"/>
    <col min="5877" max="5877" width="6.88671875" style="94" customWidth="1"/>
    <col min="5878" max="5878" width="33.33203125" style="94" customWidth="1"/>
    <col min="5879" max="5879" width="12.6640625" style="94" customWidth="1"/>
    <col min="5880" max="5880" width="13.5546875" style="94" customWidth="1"/>
    <col min="5881" max="5881" width="12.44140625" style="94" customWidth="1"/>
    <col min="5882" max="5882" width="13" style="94" customWidth="1"/>
    <col min="5883" max="5884" width="11.33203125" style="94" customWidth="1"/>
    <col min="5885" max="5885" width="13" style="94" customWidth="1"/>
    <col min="5886" max="5886" width="18.6640625" style="94" customWidth="1"/>
    <col min="5887" max="5887" width="4.6640625" style="94" customWidth="1"/>
    <col min="5888" max="5888" width="7.44140625" style="94" customWidth="1"/>
    <col min="5889" max="5889" width="7.5546875" style="94" customWidth="1"/>
    <col min="5890" max="6132" width="8.88671875" style="94"/>
    <col min="6133" max="6133" width="6.88671875" style="94" customWidth="1"/>
    <col min="6134" max="6134" width="33.33203125" style="94" customWidth="1"/>
    <col min="6135" max="6135" width="12.6640625" style="94" customWidth="1"/>
    <col min="6136" max="6136" width="13.5546875" style="94" customWidth="1"/>
    <col min="6137" max="6137" width="12.44140625" style="94" customWidth="1"/>
    <col min="6138" max="6138" width="13" style="94" customWidth="1"/>
    <col min="6139" max="6140" width="11.33203125" style="94" customWidth="1"/>
    <col min="6141" max="6141" width="13" style="94" customWidth="1"/>
    <col min="6142" max="6142" width="18.6640625" style="94" customWidth="1"/>
    <col min="6143" max="6143" width="4.6640625" style="94" customWidth="1"/>
    <col min="6144" max="6144" width="7.44140625" style="94" customWidth="1"/>
    <col min="6145" max="6145" width="7.5546875" style="94" customWidth="1"/>
    <col min="6146" max="6388" width="8.88671875" style="94"/>
    <col min="6389" max="6389" width="6.88671875" style="94" customWidth="1"/>
    <col min="6390" max="6390" width="33.33203125" style="94" customWidth="1"/>
    <col min="6391" max="6391" width="12.6640625" style="94" customWidth="1"/>
    <col min="6392" max="6392" width="13.5546875" style="94" customWidth="1"/>
    <col min="6393" max="6393" width="12.44140625" style="94" customWidth="1"/>
    <col min="6394" max="6394" width="13" style="94" customWidth="1"/>
    <col min="6395" max="6396" width="11.33203125" style="94" customWidth="1"/>
    <col min="6397" max="6397" width="13" style="94" customWidth="1"/>
    <col min="6398" max="6398" width="18.6640625" style="94" customWidth="1"/>
    <col min="6399" max="6399" width="4.6640625" style="94" customWidth="1"/>
    <col min="6400" max="6400" width="7.44140625" style="94" customWidth="1"/>
    <col min="6401" max="6401" width="7.5546875" style="94" customWidth="1"/>
    <col min="6402" max="6644" width="8.88671875" style="94"/>
    <col min="6645" max="6645" width="6.88671875" style="94" customWidth="1"/>
    <col min="6646" max="6646" width="33.33203125" style="94" customWidth="1"/>
    <col min="6647" max="6647" width="12.6640625" style="94" customWidth="1"/>
    <col min="6648" max="6648" width="13.5546875" style="94" customWidth="1"/>
    <col min="6649" max="6649" width="12.44140625" style="94" customWidth="1"/>
    <col min="6650" max="6650" width="13" style="94" customWidth="1"/>
    <col min="6651" max="6652" width="11.33203125" style="94" customWidth="1"/>
    <col min="6653" max="6653" width="13" style="94" customWidth="1"/>
    <col min="6654" max="6654" width="18.6640625" style="94" customWidth="1"/>
    <col min="6655" max="6655" width="4.6640625" style="94" customWidth="1"/>
    <col min="6656" max="6656" width="7.44140625" style="94" customWidth="1"/>
    <col min="6657" max="6657" width="7.5546875" style="94" customWidth="1"/>
    <col min="6658" max="6900" width="8.88671875" style="94"/>
    <col min="6901" max="6901" width="6.88671875" style="94" customWidth="1"/>
    <col min="6902" max="6902" width="33.33203125" style="94" customWidth="1"/>
    <col min="6903" max="6903" width="12.6640625" style="94" customWidth="1"/>
    <col min="6904" max="6904" width="13.5546875" style="94" customWidth="1"/>
    <col min="6905" max="6905" width="12.44140625" style="94" customWidth="1"/>
    <col min="6906" max="6906" width="13" style="94" customWidth="1"/>
    <col min="6907" max="6908" width="11.33203125" style="94" customWidth="1"/>
    <col min="6909" max="6909" width="13" style="94" customWidth="1"/>
    <col min="6910" max="6910" width="18.6640625" style="94" customWidth="1"/>
    <col min="6911" max="6911" width="4.6640625" style="94" customWidth="1"/>
    <col min="6912" max="6912" width="7.44140625" style="94" customWidth="1"/>
    <col min="6913" max="6913" width="7.5546875" style="94" customWidth="1"/>
    <col min="6914" max="7156" width="8.88671875" style="94"/>
    <col min="7157" max="7157" width="6.88671875" style="94" customWidth="1"/>
    <col min="7158" max="7158" width="33.33203125" style="94" customWidth="1"/>
    <col min="7159" max="7159" width="12.6640625" style="94" customWidth="1"/>
    <col min="7160" max="7160" width="13.5546875" style="94" customWidth="1"/>
    <col min="7161" max="7161" width="12.44140625" style="94" customWidth="1"/>
    <col min="7162" max="7162" width="13" style="94" customWidth="1"/>
    <col min="7163" max="7164" width="11.33203125" style="94" customWidth="1"/>
    <col min="7165" max="7165" width="13" style="94" customWidth="1"/>
    <col min="7166" max="7166" width="18.6640625" style="94" customWidth="1"/>
    <col min="7167" max="7167" width="4.6640625" style="94" customWidth="1"/>
    <col min="7168" max="7168" width="7.44140625" style="94" customWidth="1"/>
    <col min="7169" max="7169" width="7.5546875" style="94" customWidth="1"/>
    <col min="7170" max="7412" width="8.88671875" style="94"/>
    <col min="7413" max="7413" width="6.88671875" style="94" customWidth="1"/>
    <col min="7414" max="7414" width="33.33203125" style="94" customWidth="1"/>
    <col min="7415" max="7415" width="12.6640625" style="94" customWidth="1"/>
    <col min="7416" max="7416" width="13.5546875" style="94" customWidth="1"/>
    <col min="7417" max="7417" width="12.44140625" style="94" customWidth="1"/>
    <col min="7418" max="7418" width="13" style="94" customWidth="1"/>
    <col min="7419" max="7420" width="11.33203125" style="94" customWidth="1"/>
    <col min="7421" max="7421" width="13" style="94" customWidth="1"/>
    <col min="7422" max="7422" width="18.6640625" style="94" customWidth="1"/>
    <col min="7423" max="7423" width="4.6640625" style="94" customWidth="1"/>
    <col min="7424" max="7424" width="7.44140625" style="94" customWidth="1"/>
    <col min="7425" max="7425" width="7.5546875" style="94" customWidth="1"/>
    <col min="7426" max="7668" width="8.88671875" style="94"/>
    <col min="7669" max="7669" width="6.88671875" style="94" customWidth="1"/>
    <col min="7670" max="7670" width="33.33203125" style="94" customWidth="1"/>
    <col min="7671" max="7671" width="12.6640625" style="94" customWidth="1"/>
    <col min="7672" max="7672" width="13.5546875" style="94" customWidth="1"/>
    <col min="7673" max="7673" width="12.44140625" style="94" customWidth="1"/>
    <col min="7674" max="7674" width="13" style="94" customWidth="1"/>
    <col min="7675" max="7676" width="11.33203125" style="94" customWidth="1"/>
    <col min="7677" max="7677" width="13" style="94" customWidth="1"/>
    <col min="7678" max="7678" width="18.6640625" style="94" customWidth="1"/>
    <col min="7679" max="7679" width="4.6640625" style="94" customWidth="1"/>
    <col min="7680" max="7680" width="7.44140625" style="94" customWidth="1"/>
    <col min="7681" max="7681" width="7.5546875" style="94" customWidth="1"/>
    <col min="7682" max="7924" width="8.88671875" style="94"/>
    <col min="7925" max="7925" width="6.88671875" style="94" customWidth="1"/>
    <col min="7926" max="7926" width="33.33203125" style="94" customWidth="1"/>
    <col min="7927" max="7927" width="12.6640625" style="94" customWidth="1"/>
    <col min="7928" max="7928" width="13.5546875" style="94" customWidth="1"/>
    <col min="7929" max="7929" width="12.44140625" style="94" customWidth="1"/>
    <col min="7930" max="7930" width="13" style="94" customWidth="1"/>
    <col min="7931" max="7932" width="11.33203125" style="94" customWidth="1"/>
    <col min="7933" max="7933" width="13" style="94" customWidth="1"/>
    <col min="7934" max="7934" width="18.6640625" style="94" customWidth="1"/>
    <col min="7935" max="7935" width="4.6640625" style="94" customWidth="1"/>
    <col min="7936" max="7936" width="7.44140625" style="94" customWidth="1"/>
    <col min="7937" max="7937" width="7.5546875" style="94" customWidth="1"/>
    <col min="7938" max="8180" width="8.88671875" style="94"/>
    <col min="8181" max="8181" width="6.88671875" style="94" customWidth="1"/>
    <col min="8182" max="8182" width="33.33203125" style="94" customWidth="1"/>
    <col min="8183" max="8183" width="12.6640625" style="94" customWidth="1"/>
    <col min="8184" max="8184" width="13.5546875" style="94" customWidth="1"/>
    <col min="8185" max="8185" width="12.44140625" style="94" customWidth="1"/>
    <col min="8186" max="8186" width="13" style="94" customWidth="1"/>
    <col min="8187" max="8188" width="11.33203125" style="94" customWidth="1"/>
    <col min="8189" max="8189" width="13" style="94" customWidth="1"/>
    <col min="8190" max="8190" width="18.6640625" style="94" customWidth="1"/>
    <col min="8191" max="8191" width="4.6640625" style="94" customWidth="1"/>
    <col min="8192" max="8192" width="7.44140625" style="94" customWidth="1"/>
    <col min="8193" max="8193" width="7.5546875" style="94" customWidth="1"/>
    <col min="8194" max="8436" width="8.88671875" style="94"/>
    <col min="8437" max="8437" width="6.88671875" style="94" customWidth="1"/>
    <col min="8438" max="8438" width="33.33203125" style="94" customWidth="1"/>
    <col min="8439" max="8439" width="12.6640625" style="94" customWidth="1"/>
    <col min="8440" max="8440" width="13.5546875" style="94" customWidth="1"/>
    <col min="8441" max="8441" width="12.44140625" style="94" customWidth="1"/>
    <col min="8442" max="8442" width="13" style="94" customWidth="1"/>
    <col min="8443" max="8444" width="11.33203125" style="94" customWidth="1"/>
    <col min="8445" max="8445" width="13" style="94" customWidth="1"/>
    <col min="8446" max="8446" width="18.6640625" style="94" customWidth="1"/>
    <col min="8447" max="8447" width="4.6640625" style="94" customWidth="1"/>
    <col min="8448" max="8448" width="7.44140625" style="94" customWidth="1"/>
    <col min="8449" max="8449" width="7.5546875" style="94" customWidth="1"/>
    <col min="8450" max="8692" width="8.88671875" style="94"/>
    <col min="8693" max="8693" width="6.88671875" style="94" customWidth="1"/>
    <col min="8694" max="8694" width="33.33203125" style="94" customWidth="1"/>
    <col min="8695" max="8695" width="12.6640625" style="94" customWidth="1"/>
    <col min="8696" max="8696" width="13.5546875" style="94" customWidth="1"/>
    <col min="8697" max="8697" width="12.44140625" style="94" customWidth="1"/>
    <col min="8698" max="8698" width="13" style="94" customWidth="1"/>
    <col min="8699" max="8700" width="11.33203125" style="94" customWidth="1"/>
    <col min="8701" max="8701" width="13" style="94" customWidth="1"/>
    <col min="8702" max="8702" width="18.6640625" style="94" customWidth="1"/>
    <col min="8703" max="8703" width="4.6640625" style="94" customWidth="1"/>
    <col min="8704" max="8704" width="7.44140625" style="94" customWidth="1"/>
    <col min="8705" max="8705" width="7.5546875" style="94" customWidth="1"/>
    <col min="8706" max="8948" width="8.88671875" style="94"/>
    <col min="8949" max="8949" width="6.88671875" style="94" customWidth="1"/>
    <col min="8950" max="8950" width="33.33203125" style="94" customWidth="1"/>
    <col min="8951" max="8951" width="12.6640625" style="94" customWidth="1"/>
    <col min="8952" max="8952" width="13.5546875" style="94" customWidth="1"/>
    <col min="8953" max="8953" width="12.44140625" style="94" customWidth="1"/>
    <col min="8954" max="8954" width="13" style="94" customWidth="1"/>
    <col min="8955" max="8956" width="11.33203125" style="94" customWidth="1"/>
    <col min="8957" max="8957" width="13" style="94" customWidth="1"/>
    <col min="8958" max="8958" width="18.6640625" style="94" customWidth="1"/>
    <col min="8959" max="8959" width="4.6640625" style="94" customWidth="1"/>
    <col min="8960" max="8960" width="7.44140625" style="94" customWidth="1"/>
    <col min="8961" max="8961" width="7.5546875" style="94" customWidth="1"/>
    <col min="8962" max="9204" width="8.88671875" style="94"/>
    <col min="9205" max="9205" width="6.88671875" style="94" customWidth="1"/>
    <col min="9206" max="9206" width="33.33203125" style="94" customWidth="1"/>
    <col min="9207" max="9207" width="12.6640625" style="94" customWidth="1"/>
    <col min="9208" max="9208" width="13.5546875" style="94" customWidth="1"/>
    <col min="9209" max="9209" width="12.44140625" style="94" customWidth="1"/>
    <col min="9210" max="9210" width="13" style="94" customWidth="1"/>
    <col min="9211" max="9212" width="11.33203125" style="94" customWidth="1"/>
    <col min="9213" max="9213" width="13" style="94" customWidth="1"/>
    <col min="9214" max="9214" width="18.6640625" style="94" customWidth="1"/>
    <col min="9215" max="9215" width="4.6640625" style="94" customWidth="1"/>
    <col min="9216" max="9216" width="7.44140625" style="94" customWidth="1"/>
    <col min="9217" max="9217" width="7.5546875" style="94" customWidth="1"/>
    <col min="9218" max="9460" width="8.88671875" style="94"/>
    <col min="9461" max="9461" width="6.88671875" style="94" customWidth="1"/>
    <col min="9462" max="9462" width="33.33203125" style="94" customWidth="1"/>
    <col min="9463" max="9463" width="12.6640625" style="94" customWidth="1"/>
    <col min="9464" max="9464" width="13.5546875" style="94" customWidth="1"/>
    <col min="9465" max="9465" width="12.44140625" style="94" customWidth="1"/>
    <col min="9466" max="9466" width="13" style="94" customWidth="1"/>
    <col min="9467" max="9468" width="11.33203125" style="94" customWidth="1"/>
    <col min="9469" max="9469" width="13" style="94" customWidth="1"/>
    <col min="9470" max="9470" width="18.6640625" style="94" customWidth="1"/>
    <col min="9471" max="9471" width="4.6640625" style="94" customWidth="1"/>
    <col min="9472" max="9472" width="7.44140625" style="94" customWidth="1"/>
    <col min="9473" max="9473" width="7.5546875" style="94" customWidth="1"/>
    <col min="9474" max="9716" width="8.88671875" style="94"/>
    <col min="9717" max="9717" width="6.88671875" style="94" customWidth="1"/>
    <col min="9718" max="9718" width="33.33203125" style="94" customWidth="1"/>
    <col min="9719" max="9719" width="12.6640625" style="94" customWidth="1"/>
    <col min="9720" max="9720" width="13.5546875" style="94" customWidth="1"/>
    <col min="9721" max="9721" width="12.44140625" style="94" customWidth="1"/>
    <col min="9722" max="9722" width="13" style="94" customWidth="1"/>
    <col min="9723" max="9724" width="11.33203125" style="94" customWidth="1"/>
    <col min="9725" max="9725" width="13" style="94" customWidth="1"/>
    <col min="9726" max="9726" width="18.6640625" style="94" customWidth="1"/>
    <col min="9727" max="9727" width="4.6640625" style="94" customWidth="1"/>
    <col min="9728" max="9728" width="7.44140625" style="94" customWidth="1"/>
    <col min="9729" max="9729" width="7.5546875" style="94" customWidth="1"/>
    <col min="9730" max="9972" width="8.88671875" style="94"/>
    <col min="9973" max="9973" width="6.88671875" style="94" customWidth="1"/>
    <col min="9974" max="9974" width="33.33203125" style="94" customWidth="1"/>
    <col min="9975" max="9975" width="12.6640625" style="94" customWidth="1"/>
    <col min="9976" max="9976" width="13.5546875" style="94" customWidth="1"/>
    <col min="9977" max="9977" width="12.44140625" style="94" customWidth="1"/>
    <col min="9978" max="9978" width="13" style="94" customWidth="1"/>
    <col min="9979" max="9980" width="11.33203125" style="94" customWidth="1"/>
    <col min="9981" max="9981" width="13" style="94" customWidth="1"/>
    <col min="9982" max="9982" width="18.6640625" style="94" customWidth="1"/>
    <col min="9983" max="9983" width="4.6640625" style="94" customWidth="1"/>
    <col min="9984" max="9984" width="7.44140625" style="94" customWidth="1"/>
    <col min="9985" max="9985" width="7.5546875" style="94" customWidth="1"/>
    <col min="9986" max="10228" width="8.88671875" style="94"/>
    <col min="10229" max="10229" width="6.88671875" style="94" customWidth="1"/>
    <col min="10230" max="10230" width="33.33203125" style="94" customWidth="1"/>
    <col min="10231" max="10231" width="12.6640625" style="94" customWidth="1"/>
    <col min="10232" max="10232" width="13.5546875" style="94" customWidth="1"/>
    <col min="10233" max="10233" width="12.44140625" style="94" customWidth="1"/>
    <col min="10234" max="10234" width="13" style="94" customWidth="1"/>
    <col min="10235" max="10236" width="11.33203125" style="94" customWidth="1"/>
    <col min="10237" max="10237" width="13" style="94" customWidth="1"/>
    <col min="10238" max="10238" width="18.6640625" style="94" customWidth="1"/>
    <col min="10239" max="10239" width="4.6640625" style="94" customWidth="1"/>
    <col min="10240" max="10240" width="7.44140625" style="94" customWidth="1"/>
    <col min="10241" max="10241" width="7.5546875" style="94" customWidth="1"/>
    <col min="10242" max="10484" width="8.88671875" style="94"/>
    <col min="10485" max="10485" width="6.88671875" style="94" customWidth="1"/>
    <col min="10486" max="10486" width="33.33203125" style="94" customWidth="1"/>
    <col min="10487" max="10487" width="12.6640625" style="94" customWidth="1"/>
    <col min="10488" max="10488" width="13.5546875" style="94" customWidth="1"/>
    <col min="10489" max="10489" width="12.44140625" style="94" customWidth="1"/>
    <col min="10490" max="10490" width="13" style="94" customWidth="1"/>
    <col min="10491" max="10492" width="11.33203125" style="94" customWidth="1"/>
    <col min="10493" max="10493" width="13" style="94" customWidth="1"/>
    <col min="10494" max="10494" width="18.6640625" style="94" customWidth="1"/>
    <col min="10495" max="10495" width="4.6640625" style="94" customWidth="1"/>
    <col min="10496" max="10496" width="7.44140625" style="94" customWidth="1"/>
    <col min="10497" max="10497" width="7.5546875" style="94" customWidth="1"/>
    <col min="10498" max="10740" width="8.88671875" style="94"/>
    <col min="10741" max="10741" width="6.88671875" style="94" customWidth="1"/>
    <col min="10742" max="10742" width="33.33203125" style="94" customWidth="1"/>
    <col min="10743" max="10743" width="12.6640625" style="94" customWidth="1"/>
    <col min="10744" max="10744" width="13.5546875" style="94" customWidth="1"/>
    <col min="10745" max="10745" width="12.44140625" style="94" customWidth="1"/>
    <col min="10746" max="10746" width="13" style="94" customWidth="1"/>
    <col min="10747" max="10748" width="11.33203125" style="94" customWidth="1"/>
    <col min="10749" max="10749" width="13" style="94" customWidth="1"/>
    <col min="10750" max="10750" width="18.6640625" style="94" customWidth="1"/>
    <col min="10751" max="10751" width="4.6640625" style="94" customWidth="1"/>
    <col min="10752" max="10752" width="7.44140625" style="94" customWidth="1"/>
    <col min="10753" max="10753" width="7.5546875" style="94" customWidth="1"/>
    <col min="10754" max="10996" width="8.88671875" style="94"/>
    <col min="10997" max="10997" width="6.88671875" style="94" customWidth="1"/>
    <col min="10998" max="10998" width="33.33203125" style="94" customWidth="1"/>
    <col min="10999" max="10999" width="12.6640625" style="94" customWidth="1"/>
    <col min="11000" max="11000" width="13.5546875" style="94" customWidth="1"/>
    <col min="11001" max="11001" width="12.44140625" style="94" customWidth="1"/>
    <col min="11002" max="11002" width="13" style="94" customWidth="1"/>
    <col min="11003" max="11004" width="11.33203125" style="94" customWidth="1"/>
    <col min="11005" max="11005" width="13" style="94" customWidth="1"/>
    <col min="11006" max="11006" width="18.6640625" style="94" customWidth="1"/>
    <col min="11007" max="11007" width="4.6640625" style="94" customWidth="1"/>
    <col min="11008" max="11008" width="7.44140625" style="94" customWidth="1"/>
    <col min="11009" max="11009" width="7.5546875" style="94" customWidth="1"/>
    <col min="11010" max="11252" width="8.88671875" style="94"/>
    <col min="11253" max="11253" width="6.88671875" style="94" customWidth="1"/>
    <col min="11254" max="11254" width="33.33203125" style="94" customWidth="1"/>
    <col min="11255" max="11255" width="12.6640625" style="94" customWidth="1"/>
    <col min="11256" max="11256" width="13.5546875" style="94" customWidth="1"/>
    <col min="11257" max="11257" width="12.44140625" style="94" customWidth="1"/>
    <col min="11258" max="11258" width="13" style="94" customWidth="1"/>
    <col min="11259" max="11260" width="11.33203125" style="94" customWidth="1"/>
    <col min="11261" max="11261" width="13" style="94" customWidth="1"/>
    <col min="11262" max="11262" width="18.6640625" style="94" customWidth="1"/>
    <col min="11263" max="11263" width="4.6640625" style="94" customWidth="1"/>
    <col min="11264" max="11264" width="7.44140625" style="94" customWidth="1"/>
    <col min="11265" max="11265" width="7.5546875" style="94" customWidth="1"/>
    <col min="11266" max="11508" width="8.88671875" style="94"/>
    <col min="11509" max="11509" width="6.88671875" style="94" customWidth="1"/>
    <col min="11510" max="11510" width="33.33203125" style="94" customWidth="1"/>
    <col min="11511" max="11511" width="12.6640625" style="94" customWidth="1"/>
    <col min="11512" max="11512" width="13.5546875" style="94" customWidth="1"/>
    <col min="11513" max="11513" width="12.44140625" style="94" customWidth="1"/>
    <col min="11514" max="11514" width="13" style="94" customWidth="1"/>
    <col min="11515" max="11516" width="11.33203125" style="94" customWidth="1"/>
    <col min="11517" max="11517" width="13" style="94" customWidth="1"/>
    <col min="11518" max="11518" width="18.6640625" style="94" customWidth="1"/>
    <col min="11519" max="11519" width="4.6640625" style="94" customWidth="1"/>
    <col min="11520" max="11520" width="7.44140625" style="94" customWidth="1"/>
    <col min="11521" max="11521" width="7.5546875" style="94" customWidth="1"/>
    <col min="11522" max="11764" width="8.88671875" style="94"/>
    <col min="11765" max="11765" width="6.88671875" style="94" customWidth="1"/>
    <col min="11766" max="11766" width="33.33203125" style="94" customWidth="1"/>
    <col min="11767" max="11767" width="12.6640625" style="94" customWidth="1"/>
    <col min="11768" max="11768" width="13.5546875" style="94" customWidth="1"/>
    <col min="11769" max="11769" width="12.44140625" style="94" customWidth="1"/>
    <col min="11770" max="11770" width="13" style="94" customWidth="1"/>
    <col min="11771" max="11772" width="11.33203125" style="94" customWidth="1"/>
    <col min="11773" max="11773" width="13" style="94" customWidth="1"/>
    <col min="11774" max="11774" width="18.6640625" style="94" customWidth="1"/>
    <col min="11775" max="11775" width="4.6640625" style="94" customWidth="1"/>
    <col min="11776" max="11776" width="7.44140625" style="94" customWidth="1"/>
    <col min="11777" max="11777" width="7.5546875" style="94" customWidth="1"/>
    <col min="11778" max="12020" width="8.88671875" style="94"/>
    <col min="12021" max="12021" width="6.88671875" style="94" customWidth="1"/>
    <col min="12022" max="12022" width="33.33203125" style="94" customWidth="1"/>
    <col min="12023" max="12023" width="12.6640625" style="94" customWidth="1"/>
    <col min="12024" max="12024" width="13.5546875" style="94" customWidth="1"/>
    <col min="12025" max="12025" width="12.44140625" style="94" customWidth="1"/>
    <col min="12026" max="12026" width="13" style="94" customWidth="1"/>
    <col min="12027" max="12028" width="11.33203125" style="94" customWidth="1"/>
    <col min="12029" max="12029" width="13" style="94" customWidth="1"/>
    <col min="12030" max="12030" width="18.6640625" style="94" customWidth="1"/>
    <col min="12031" max="12031" width="4.6640625" style="94" customWidth="1"/>
    <col min="12032" max="12032" width="7.44140625" style="94" customWidth="1"/>
    <col min="12033" max="12033" width="7.5546875" style="94" customWidth="1"/>
    <col min="12034" max="12276" width="8.88671875" style="94"/>
    <col min="12277" max="12277" width="6.88671875" style="94" customWidth="1"/>
    <col min="12278" max="12278" width="33.33203125" style="94" customWidth="1"/>
    <col min="12279" max="12279" width="12.6640625" style="94" customWidth="1"/>
    <col min="12280" max="12280" width="13.5546875" style="94" customWidth="1"/>
    <col min="12281" max="12281" width="12.44140625" style="94" customWidth="1"/>
    <col min="12282" max="12282" width="13" style="94" customWidth="1"/>
    <col min="12283" max="12284" width="11.33203125" style="94" customWidth="1"/>
    <col min="12285" max="12285" width="13" style="94" customWidth="1"/>
    <col min="12286" max="12286" width="18.6640625" style="94" customWidth="1"/>
    <col min="12287" max="12287" width="4.6640625" style="94" customWidth="1"/>
    <col min="12288" max="12288" width="7.44140625" style="94" customWidth="1"/>
    <col min="12289" max="12289" width="7.5546875" style="94" customWidth="1"/>
    <col min="12290" max="12532" width="8.88671875" style="94"/>
    <col min="12533" max="12533" width="6.88671875" style="94" customWidth="1"/>
    <col min="12534" max="12534" width="33.33203125" style="94" customWidth="1"/>
    <col min="12535" max="12535" width="12.6640625" style="94" customWidth="1"/>
    <col min="12536" max="12536" width="13.5546875" style="94" customWidth="1"/>
    <col min="12537" max="12537" width="12.44140625" style="94" customWidth="1"/>
    <col min="12538" max="12538" width="13" style="94" customWidth="1"/>
    <col min="12539" max="12540" width="11.33203125" style="94" customWidth="1"/>
    <col min="12541" max="12541" width="13" style="94" customWidth="1"/>
    <col min="12542" max="12542" width="18.6640625" style="94" customWidth="1"/>
    <col min="12543" max="12543" width="4.6640625" style="94" customWidth="1"/>
    <col min="12544" max="12544" width="7.44140625" style="94" customWidth="1"/>
    <col min="12545" max="12545" width="7.5546875" style="94" customWidth="1"/>
    <col min="12546" max="12788" width="8.88671875" style="94"/>
    <col min="12789" max="12789" width="6.88671875" style="94" customWidth="1"/>
    <col min="12790" max="12790" width="33.33203125" style="94" customWidth="1"/>
    <col min="12791" max="12791" width="12.6640625" style="94" customWidth="1"/>
    <col min="12792" max="12792" width="13.5546875" style="94" customWidth="1"/>
    <col min="12793" max="12793" width="12.44140625" style="94" customWidth="1"/>
    <col min="12794" max="12794" width="13" style="94" customWidth="1"/>
    <col min="12795" max="12796" width="11.33203125" style="94" customWidth="1"/>
    <col min="12797" max="12797" width="13" style="94" customWidth="1"/>
    <col min="12798" max="12798" width="18.6640625" style="94" customWidth="1"/>
    <col min="12799" max="12799" width="4.6640625" style="94" customWidth="1"/>
    <col min="12800" max="12800" width="7.44140625" style="94" customWidth="1"/>
    <col min="12801" max="12801" width="7.5546875" style="94" customWidth="1"/>
    <col min="12802" max="13044" width="8.88671875" style="94"/>
    <col min="13045" max="13045" width="6.88671875" style="94" customWidth="1"/>
    <col min="13046" max="13046" width="33.33203125" style="94" customWidth="1"/>
    <col min="13047" max="13047" width="12.6640625" style="94" customWidth="1"/>
    <col min="13048" max="13048" width="13.5546875" style="94" customWidth="1"/>
    <col min="13049" max="13049" width="12.44140625" style="94" customWidth="1"/>
    <col min="13050" max="13050" width="13" style="94" customWidth="1"/>
    <col min="13051" max="13052" width="11.33203125" style="94" customWidth="1"/>
    <col min="13053" max="13053" width="13" style="94" customWidth="1"/>
    <col min="13054" max="13054" width="18.6640625" style="94" customWidth="1"/>
    <col min="13055" max="13055" width="4.6640625" style="94" customWidth="1"/>
    <col min="13056" max="13056" width="7.44140625" style="94" customWidth="1"/>
    <col min="13057" max="13057" width="7.5546875" style="94" customWidth="1"/>
    <col min="13058" max="13300" width="8.88671875" style="94"/>
    <col min="13301" max="13301" width="6.88671875" style="94" customWidth="1"/>
    <col min="13302" max="13302" width="33.33203125" style="94" customWidth="1"/>
    <col min="13303" max="13303" width="12.6640625" style="94" customWidth="1"/>
    <col min="13304" max="13304" width="13.5546875" style="94" customWidth="1"/>
    <col min="13305" max="13305" width="12.44140625" style="94" customWidth="1"/>
    <col min="13306" max="13306" width="13" style="94" customWidth="1"/>
    <col min="13307" max="13308" width="11.33203125" style="94" customWidth="1"/>
    <col min="13309" max="13309" width="13" style="94" customWidth="1"/>
    <col min="13310" max="13310" width="18.6640625" style="94" customWidth="1"/>
    <col min="13311" max="13311" width="4.6640625" style="94" customWidth="1"/>
    <col min="13312" max="13312" width="7.44140625" style="94" customWidth="1"/>
    <col min="13313" max="13313" width="7.5546875" style="94" customWidth="1"/>
    <col min="13314" max="13556" width="8.88671875" style="94"/>
    <col min="13557" max="13557" width="6.88671875" style="94" customWidth="1"/>
    <col min="13558" max="13558" width="33.33203125" style="94" customWidth="1"/>
    <col min="13559" max="13559" width="12.6640625" style="94" customWidth="1"/>
    <col min="13560" max="13560" width="13.5546875" style="94" customWidth="1"/>
    <col min="13561" max="13561" width="12.44140625" style="94" customWidth="1"/>
    <col min="13562" max="13562" width="13" style="94" customWidth="1"/>
    <col min="13563" max="13564" width="11.33203125" style="94" customWidth="1"/>
    <col min="13565" max="13565" width="13" style="94" customWidth="1"/>
    <col min="13566" max="13566" width="18.6640625" style="94" customWidth="1"/>
    <col min="13567" max="13567" width="4.6640625" style="94" customWidth="1"/>
    <col min="13568" max="13568" width="7.44140625" style="94" customWidth="1"/>
    <col min="13569" max="13569" width="7.5546875" style="94" customWidth="1"/>
    <col min="13570" max="13812" width="8.88671875" style="94"/>
    <col min="13813" max="13813" width="6.88671875" style="94" customWidth="1"/>
    <col min="13814" max="13814" width="33.33203125" style="94" customWidth="1"/>
    <col min="13815" max="13815" width="12.6640625" style="94" customWidth="1"/>
    <col min="13816" max="13816" width="13.5546875" style="94" customWidth="1"/>
    <col min="13817" max="13817" width="12.44140625" style="94" customWidth="1"/>
    <col min="13818" max="13818" width="13" style="94" customWidth="1"/>
    <col min="13819" max="13820" width="11.33203125" style="94" customWidth="1"/>
    <col min="13821" max="13821" width="13" style="94" customWidth="1"/>
    <col min="13822" max="13822" width="18.6640625" style="94" customWidth="1"/>
    <col min="13823" max="13823" width="4.6640625" style="94" customWidth="1"/>
    <col min="13824" max="13824" width="7.44140625" style="94" customWidth="1"/>
    <col min="13825" max="13825" width="7.5546875" style="94" customWidth="1"/>
    <col min="13826" max="14068" width="8.88671875" style="94"/>
    <col min="14069" max="14069" width="6.88671875" style="94" customWidth="1"/>
    <col min="14070" max="14070" width="33.33203125" style="94" customWidth="1"/>
    <col min="14071" max="14071" width="12.6640625" style="94" customWidth="1"/>
    <col min="14072" max="14072" width="13.5546875" style="94" customWidth="1"/>
    <col min="14073" max="14073" width="12.44140625" style="94" customWidth="1"/>
    <col min="14074" max="14074" width="13" style="94" customWidth="1"/>
    <col min="14075" max="14076" width="11.33203125" style="94" customWidth="1"/>
    <col min="14077" max="14077" width="13" style="94" customWidth="1"/>
    <col min="14078" max="14078" width="18.6640625" style="94" customWidth="1"/>
    <col min="14079" max="14079" width="4.6640625" style="94" customWidth="1"/>
    <col min="14080" max="14080" width="7.44140625" style="94" customWidth="1"/>
    <col min="14081" max="14081" width="7.5546875" style="94" customWidth="1"/>
    <col min="14082" max="14324" width="8.88671875" style="94"/>
    <col min="14325" max="14325" width="6.88671875" style="94" customWidth="1"/>
    <col min="14326" max="14326" width="33.33203125" style="94" customWidth="1"/>
    <col min="14327" max="14327" width="12.6640625" style="94" customWidth="1"/>
    <col min="14328" max="14328" width="13.5546875" style="94" customWidth="1"/>
    <col min="14329" max="14329" width="12.44140625" style="94" customWidth="1"/>
    <col min="14330" max="14330" width="13" style="94" customWidth="1"/>
    <col min="14331" max="14332" width="11.33203125" style="94" customWidth="1"/>
    <col min="14333" max="14333" width="13" style="94" customWidth="1"/>
    <col min="14334" max="14334" width="18.6640625" style="94" customWidth="1"/>
    <col min="14335" max="14335" width="4.6640625" style="94" customWidth="1"/>
    <col min="14336" max="14336" width="7.44140625" style="94" customWidth="1"/>
    <col min="14337" max="14337" width="7.5546875" style="94" customWidth="1"/>
    <col min="14338" max="14580" width="8.88671875" style="94"/>
    <col min="14581" max="14581" width="6.88671875" style="94" customWidth="1"/>
    <col min="14582" max="14582" width="33.33203125" style="94" customWidth="1"/>
    <col min="14583" max="14583" width="12.6640625" style="94" customWidth="1"/>
    <col min="14584" max="14584" width="13.5546875" style="94" customWidth="1"/>
    <col min="14585" max="14585" width="12.44140625" style="94" customWidth="1"/>
    <col min="14586" max="14586" width="13" style="94" customWidth="1"/>
    <col min="14587" max="14588" width="11.33203125" style="94" customWidth="1"/>
    <col min="14589" max="14589" width="13" style="94" customWidth="1"/>
    <col min="14590" max="14590" width="18.6640625" style="94" customWidth="1"/>
    <col min="14591" max="14591" width="4.6640625" style="94" customWidth="1"/>
    <col min="14592" max="14592" width="7.44140625" style="94" customWidth="1"/>
    <col min="14593" max="14593" width="7.5546875" style="94" customWidth="1"/>
    <col min="14594" max="14836" width="8.88671875" style="94"/>
    <col min="14837" max="14837" width="6.88671875" style="94" customWidth="1"/>
    <col min="14838" max="14838" width="33.33203125" style="94" customWidth="1"/>
    <col min="14839" max="14839" width="12.6640625" style="94" customWidth="1"/>
    <col min="14840" max="14840" width="13.5546875" style="94" customWidth="1"/>
    <col min="14841" max="14841" width="12.44140625" style="94" customWidth="1"/>
    <col min="14842" max="14842" width="13" style="94" customWidth="1"/>
    <col min="14843" max="14844" width="11.33203125" style="94" customWidth="1"/>
    <col min="14845" max="14845" width="13" style="94" customWidth="1"/>
    <col min="14846" max="14846" width="18.6640625" style="94" customWidth="1"/>
    <col min="14847" max="14847" width="4.6640625" style="94" customWidth="1"/>
    <col min="14848" max="14848" width="7.44140625" style="94" customWidth="1"/>
    <col min="14849" max="14849" width="7.5546875" style="94" customWidth="1"/>
    <col min="14850" max="15092" width="8.88671875" style="94"/>
    <col min="15093" max="15093" width="6.88671875" style="94" customWidth="1"/>
    <col min="15094" max="15094" width="33.33203125" style="94" customWidth="1"/>
    <col min="15095" max="15095" width="12.6640625" style="94" customWidth="1"/>
    <col min="15096" max="15096" width="13.5546875" style="94" customWidth="1"/>
    <col min="15097" max="15097" width="12.44140625" style="94" customWidth="1"/>
    <col min="15098" max="15098" width="13" style="94" customWidth="1"/>
    <col min="15099" max="15100" width="11.33203125" style="94" customWidth="1"/>
    <col min="15101" max="15101" width="13" style="94" customWidth="1"/>
    <col min="15102" max="15102" width="18.6640625" style="94" customWidth="1"/>
    <col min="15103" max="15103" width="4.6640625" style="94" customWidth="1"/>
    <col min="15104" max="15104" width="7.44140625" style="94" customWidth="1"/>
    <col min="15105" max="15105" width="7.5546875" style="94" customWidth="1"/>
    <col min="15106" max="15348" width="8.88671875" style="94"/>
    <col min="15349" max="15349" width="6.88671875" style="94" customWidth="1"/>
    <col min="15350" max="15350" width="33.33203125" style="94" customWidth="1"/>
    <col min="15351" max="15351" width="12.6640625" style="94" customWidth="1"/>
    <col min="15352" max="15352" width="13.5546875" style="94" customWidth="1"/>
    <col min="15353" max="15353" width="12.44140625" style="94" customWidth="1"/>
    <col min="15354" max="15354" width="13" style="94" customWidth="1"/>
    <col min="15355" max="15356" width="11.33203125" style="94" customWidth="1"/>
    <col min="15357" max="15357" width="13" style="94" customWidth="1"/>
    <col min="15358" max="15358" width="18.6640625" style="94" customWidth="1"/>
    <col min="15359" max="15359" width="4.6640625" style="94" customWidth="1"/>
    <col min="15360" max="15360" width="7.44140625" style="94" customWidth="1"/>
    <col min="15361" max="15361" width="7.5546875" style="94" customWidth="1"/>
    <col min="15362" max="15604" width="8.88671875" style="94"/>
    <col min="15605" max="15605" width="6.88671875" style="94" customWidth="1"/>
    <col min="15606" max="15606" width="33.33203125" style="94" customWidth="1"/>
    <col min="15607" max="15607" width="12.6640625" style="94" customWidth="1"/>
    <col min="15608" max="15608" width="13.5546875" style="94" customWidth="1"/>
    <col min="15609" max="15609" width="12.44140625" style="94" customWidth="1"/>
    <col min="15610" max="15610" width="13" style="94" customWidth="1"/>
    <col min="15611" max="15612" width="11.33203125" style="94" customWidth="1"/>
    <col min="15613" max="15613" width="13" style="94" customWidth="1"/>
    <col min="15614" max="15614" width="18.6640625" style="94" customWidth="1"/>
    <col min="15615" max="15615" width="4.6640625" style="94" customWidth="1"/>
    <col min="15616" max="15616" width="7.44140625" style="94" customWidth="1"/>
    <col min="15617" max="15617" width="7.5546875" style="94" customWidth="1"/>
    <col min="15618" max="15860" width="8.88671875" style="94"/>
    <col min="15861" max="15861" width="6.88671875" style="94" customWidth="1"/>
    <col min="15862" max="15862" width="33.33203125" style="94" customWidth="1"/>
    <col min="15863" max="15863" width="12.6640625" style="94" customWidth="1"/>
    <col min="15864" max="15864" width="13.5546875" style="94" customWidth="1"/>
    <col min="15865" max="15865" width="12.44140625" style="94" customWidth="1"/>
    <col min="15866" max="15866" width="13" style="94" customWidth="1"/>
    <col min="15867" max="15868" width="11.33203125" style="94" customWidth="1"/>
    <col min="15869" max="15869" width="13" style="94" customWidth="1"/>
    <col min="15870" max="15870" width="18.6640625" style="94" customWidth="1"/>
    <col min="15871" max="15871" width="4.6640625" style="94" customWidth="1"/>
    <col min="15872" max="15872" width="7.44140625" style="94" customWidth="1"/>
    <col min="15873" max="15873" width="7.5546875" style="94" customWidth="1"/>
    <col min="15874" max="16116" width="8.88671875" style="94"/>
    <col min="16117" max="16117" width="6.88671875" style="94" customWidth="1"/>
    <col min="16118" max="16118" width="33.33203125" style="94" customWidth="1"/>
    <col min="16119" max="16119" width="12.6640625" style="94" customWidth="1"/>
    <col min="16120" max="16120" width="13.5546875" style="94" customWidth="1"/>
    <col min="16121" max="16121" width="12.44140625" style="94" customWidth="1"/>
    <col min="16122" max="16122" width="13" style="94" customWidth="1"/>
    <col min="16123" max="16124" width="11.33203125" style="94" customWidth="1"/>
    <col min="16125" max="16125" width="13" style="94" customWidth="1"/>
    <col min="16126" max="16126" width="18.6640625" style="94" customWidth="1"/>
    <col min="16127" max="16127" width="4.6640625" style="94" customWidth="1"/>
    <col min="16128" max="16128" width="7.44140625" style="94" customWidth="1"/>
    <col min="16129" max="16129" width="7.5546875" style="94" customWidth="1"/>
    <col min="16130" max="16384" width="8.88671875" style="94"/>
  </cols>
  <sheetData>
    <row r="1" spans="1:11" x14ac:dyDescent="0.3">
      <c r="I1" s="168" t="s">
        <v>10</v>
      </c>
    </row>
    <row r="2" spans="1:11" ht="19.2" customHeight="1" x14ac:dyDescent="0.3">
      <c r="A2" s="237" t="s">
        <v>475</v>
      </c>
      <c r="B2" s="238"/>
      <c r="C2" s="238"/>
      <c r="D2" s="238"/>
      <c r="E2" s="238"/>
      <c r="F2" s="238"/>
      <c r="G2" s="238"/>
      <c r="H2" s="238"/>
      <c r="I2" s="238"/>
    </row>
    <row r="3" spans="1:11" ht="15.6" x14ac:dyDescent="0.3">
      <c r="A3" s="239" t="s">
        <v>12</v>
      </c>
      <c r="B3" s="239"/>
      <c r="C3" s="169" t="s">
        <v>239</v>
      </c>
      <c r="D3" s="170"/>
      <c r="E3" s="170"/>
      <c r="F3" s="171"/>
      <c r="G3" s="172"/>
      <c r="H3" s="95"/>
      <c r="I3" s="96"/>
    </row>
    <row r="4" spans="1:11" ht="15.6" x14ac:dyDescent="0.3">
      <c r="A4" s="240" t="s">
        <v>81</v>
      </c>
      <c r="B4" s="240"/>
      <c r="C4" s="173" t="s">
        <v>473</v>
      </c>
      <c r="D4" s="170"/>
      <c r="E4" s="170"/>
      <c r="F4" s="171"/>
      <c r="G4" s="172"/>
      <c r="H4" s="95"/>
      <c r="I4" s="96"/>
    </row>
    <row r="5" spans="1:11" ht="19.2" customHeight="1" x14ac:dyDescent="0.3">
      <c r="A5" s="241" t="s">
        <v>474</v>
      </c>
      <c r="B5" s="241"/>
      <c r="C5" s="169" t="s">
        <v>82</v>
      </c>
      <c r="D5" s="170"/>
      <c r="E5" s="170"/>
      <c r="F5" s="171"/>
      <c r="G5" s="172"/>
      <c r="H5" s="95"/>
      <c r="I5" s="96"/>
    </row>
    <row r="6" spans="1:11" ht="28.8" customHeight="1" x14ac:dyDescent="0.3">
      <c r="A6" s="242" t="s">
        <v>83</v>
      </c>
      <c r="B6" s="225" t="s">
        <v>84</v>
      </c>
      <c r="C6" s="244" t="s">
        <v>85</v>
      </c>
      <c r="D6" s="244"/>
      <c r="E6" s="244"/>
      <c r="F6" s="242" t="s">
        <v>80</v>
      </c>
      <c r="G6" s="245" t="s">
        <v>78</v>
      </c>
      <c r="H6" s="225" t="s">
        <v>476</v>
      </c>
      <c r="I6" s="225" t="s">
        <v>86</v>
      </c>
    </row>
    <row r="7" spans="1:11" ht="72.599999999999994" customHeight="1" x14ac:dyDescent="0.3">
      <c r="A7" s="243"/>
      <c r="B7" s="225"/>
      <c r="C7" s="97" t="s">
        <v>87</v>
      </c>
      <c r="D7" s="98" t="s">
        <v>51</v>
      </c>
      <c r="E7" s="98" t="s">
        <v>50</v>
      </c>
      <c r="F7" s="243"/>
      <c r="G7" s="245"/>
      <c r="H7" s="225"/>
      <c r="I7" s="225"/>
    </row>
    <row r="8" spans="1:11" x14ac:dyDescent="0.3">
      <c r="A8" s="99">
        <v>1</v>
      </c>
      <c r="B8" s="99">
        <v>2</v>
      </c>
      <c r="C8" s="100">
        <v>3</v>
      </c>
      <c r="D8" s="101">
        <v>4</v>
      </c>
      <c r="E8" s="101">
        <v>5</v>
      </c>
      <c r="F8" s="99">
        <v>6</v>
      </c>
      <c r="G8" s="101">
        <v>7</v>
      </c>
      <c r="H8" s="99">
        <v>8</v>
      </c>
      <c r="I8" s="99">
        <v>9</v>
      </c>
    </row>
    <row r="9" spans="1:11" s="104" customFormat="1" ht="26.4" customHeight="1" x14ac:dyDescent="0.3">
      <c r="A9" s="206" t="s">
        <v>240</v>
      </c>
      <c r="B9" s="206"/>
      <c r="C9" s="206"/>
      <c r="D9" s="206"/>
      <c r="E9" s="206"/>
      <c r="F9" s="206"/>
      <c r="G9" s="206"/>
      <c r="H9" s="206"/>
      <c r="I9" s="226"/>
      <c r="J9" s="102"/>
      <c r="K9" s="103"/>
    </row>
    <row r="10" spans="1:11" s="104" customFormat="1" x14ac:dyDescent="0.3">
      <c r="A10" s="227"/>
      <c r="B10" s="105" t="s">
        <v>88</v>
      </c>
      <c r="C10" s="106">
        <f>SUM(C11:C16)</f>
        <v>546979.80689000001</v>
      </c>
      <c r="D10" s="106">
        <f>SUM(D11:D16)</f>
        <v>546753.13838000002</v>
      </c>
      <c r="E10" s="106">
        <f>SUM(E11:E16)</f>
        <v>541793.1317400001</v>
      </c>
      <c r="F10" s="228" t="s">
        <v>271</v>
      </c>
      <c r="G10" s="231" t="s">
        <v>272</v>
      </c>
      <c r="H10" s="234"/>
      <c r="I10" s="107"/>
      <c r="J10" s="102">
        <f>E10/C10*100</f>
        <v>99.051761128168494</v>
      </c>
      <c r="K10" s="103"/>
    </row>
    <row r="11" spans="1:11" s="104" customFormat="1" x14ac:dyDescent="0.3">
      <c r="A11" s="227"/>
      <c r="B11" s="105" t="s">
        <v>89</v>
      </c>
      <c r="C11" s="106">
        <f t="shared" ref="C11:E16" si="0">C19+C305+C400+C424+C471+C537</f>
        <v>128172.19999999998</v>
      </c>
      <c r="D11" s="106">
        <f t="shared" si="0"/>
        <v>128005.70321000001</v>
      </c>
      <c r="E11" s="106">
        <f t="shared" si="0"/>
        <v>123857.84105</v>
      </c>
      <c r="F11" s="229"/>
      <c r="G11" s="232"/>
      <c r="H11" s="235"/>
      <c r="I11" s="107"/>
      <c r="J11" s="102">
        <f>E11/C11*100</f>
        <v>96.633935478988448</v>
      </c>
      <c r="K11" s="103"/>
    </row>
    <row r="12" spans="1:11" s="104" customFormat="1" x14ac:dyDescent="0.3">
      <c r="A12" s="227"/>
      <c r="B12" s="105" t="s">
        <v>7</v>
      </c>
      <c r="C12" s="106">
        <f t="shared" si="0"/>
        <v>418152.61099999998</v>
      </c>
      <c r="D12" s="106">
        <f t="shared" si="0"/>
        <v>418092.43928000005</v>
      </c>
      <c r="E12" s="106">
        <f t="shared" si="0"/>
        <v>417280.29480000003</v>
      </c>
      <c r="F12" s="229"/>
      <c r="G12" s="232"/>
      <c r="H12" s="235"/>
      <c r="I12" s="107"/>
      <c r="J12" s="102">
        <f>E12/C12*100</f>
        <v>99.791388077689192</v>
      </c>
      <c r="K12" s="103">
        <f>E12/C12</f>
        <v>0.99791388077689192</v>
      </c>
    </row>
    <row r="13" spans="1:11" s="104" customFormat="1" x14ac:dyDescent="0.3">
      <c r="A13" s="227"/>
      <c r="B13" s="105" t="s">
        <v>8</v>
      </c>
      <c r="C13" s="106">
        <f t="shared" si="0"/>
        <v>0</v>
      </c>
      <c r="D13" s="106">
        <f t="shared" si="0"/>
        <v>0</v>
      </c>
      <c r="E13" s="106">
        <f t="shared" si="0"/>
        <v>0</v>
      </c>
      <c r="F13" s="229"/>
      <c r="G13" s="232"/>
      <c r="H13" s="235"/>
      <c r="I13" s="108"/>
      <c r="J13" s="102"/>
      <c r="K13" s="103"/>
    </row>
    <row r="14" spans="1:11" s="104" customFormat="1" x14ac:dyDescent="0.3">
      <c r="A14" s="227"/>
      <c r="B14" s="105" t="s">
        <v>9</v>
      </c>
      <c r="C14" s="106">
        <f t="shared" si="0"/>
        <v>0</v>
      </c>
      <c r="D14" s="106">
        <f t="shared" si="0"/>
        <v>0</v>
      </c>
      <c r="E14" s="106">
        <f t="shared" si="0"/>
        <v>0</v>
      </c>
      <c r="F14" s="229"/>
      <c r="G14" s="232"/>
      <c r="H14" s="235"/>
      <c r="I14" s="109"/>
      <c r="J14" s="102"/>
      <c r="K14" s="103"/>
    </row>
    <row r="15" spans="1:11" s="104" customFormat="1" x14ac:dyDescent="0.3">
      <c r="A15" s="227"/>
      <c r="B15" s="105" t="s">
        <v>76</v>
      </c>
      <c r="C15" s="106">
        <f t="shared" si="0"/>
        <v>0</v>
      </c>
      <c r="D15" s="106">
        <f t="shared" si="0"/>
        <v>0</v>
      </c>
      <c r="E15" s="106">
        <f t="shared" si="0"/>
        <v>0</v>
      </c>
      <c r="F15" s="229"/>
      <c r="G15" s="232"/>
      <c r="H15" s="235"/>
      <c r="I15" s="109"/>
      <c r="J15" s="102"/>
      <c r="K15" s="103"/>
    </row>
    <row r="16" spans="1:11" s="104" customFormat="1" ht="27.6" x14ac:dyDescent="0.3">
      <c r="A16" s="227"/>
      <c r="B16" s="105" t="s">
        <v>217</v>
      </c>
      <c r="C16" s="110">
        <f t="shared" si="0"/>
        <v>654.99589000000003</v>
      </c>
      <c r="D16" s="110">
        <f t="shared" si="0"/>
        <v>654.99589000000003</v>
      </c>
      <c r="E16" s="110">
        <f t="shared" si="0"/>
        <v>654.99589000000003</v>
      </c>
      <c r="F16" s="230"/>
      <c r="G16" s="233"/>
      <c r="H16" s="236"/>
      <c r="I16" s="111"/>
      <c r="J16" s="102"/>
      <c r="K16" s="103"/>
    </row>
    <row r="17" spans="1:11" s="104" customFormat="1" ht="26.4" customHeight="1" x14ac:dyDescent="0.3">
      <c r="A17" s="206" t="s">
        <v>90</v>
      </c>
      <c r="B17" s="206"/>
      <c r="C17" s="206"/>
      <c r="D17" s="206"/>
      <c r="E17" s="206"/>
      <c r="F17" s="206"/>
      <c r="G17" s="206"/>
      <c r="H17" s="206"/>
      <c r="I17" s="221"/>
      <c r="J17" s="102"/>
      <c r="K17" s="103"/>
    </row>
    <row r="18" spans="1:11" s="104" customFormat="1" x14ac:dyDescent="0.3">
      <c r="A18" s="205"/>
      <c r="B18" s="105" t="s">
        <v>91</v>
      </c>
      <c r="C18" s="112">
        <f>C19+C20</f>
        <v>471596.48849999998</v>
      </c>
      <c r="D18" s="112">
        <f>D19+D20</f>
        <v>471375.64295999997</v>
      </c>
      <c r="E18" s="112">
        <f>E19+E20</f>
        <v>470457.97366000002</v>
      </c>
      <c r="F18" s="217" t="s">
        <v>271</v>
      </c>
      <c r="G18" s="192" t="s">
        <v>272</v>
      </c>
      <c r="H18" s="222"/>
      <c r="I18" s="113"/>
      <c r="J18" s="102">
        <f>E18/C18*100</f>
        <v>99.758582841950073</v>
      </c>
      <c r="K18" s="103"/>
    </row>
    <row r="19" spans="1:11" s="104" customFormat="1" x14ac:dyDescent="0.3">
      <c r="A19" s="205"/>
      <c r="B19" s="105" t="s">
        <v>89</v>
      </c>
      <c r="C19" s="112">
        <f>C27+C222+C270+C289</f>
        <v>110174.29999999999</v>
      </c>
      <c r="D19" s="112">
        <f t="shared" ref="C19:E20" si="1">D27+D222+D270+D289</f>
        <v>110007.80321</v>
      </c>
      <c r="E19" s="112">
        <f t="shared" si="1"/>
        <v>109392.51366</v>
      </c>
      <c r="F19" s="218"/>
      <c r="G19" s="193"/>
      <c r="H19" s="223"/>
      <c r="I19" s="114"/>
      <c r="J19" s="102">
        <f>E19/C19*100</f>
        <v>99.290409523818184</v>
      </c>
      <c r="K19" s="103"/>
    </row>
    <row r="20" spans="1:11" s="104" customFormat="1" x14ac:dyDescent="0.3">
      <c r="A20" s="205"/>
      <c r="B20" s="105" t="s">
        <v>7</v>
      </c>
      <c r="C20" s="112">
        <f t="shared" si="1"/>
        <v>361422.18849999999</v>
      </c>
      <c r="D20" s="112">
        <f t="shared" si="1"/>
        <v>361367.83974999998</v>
      </c>
      <c r="E20" s="112">
        <f t="shared" si="1"/>
        <v>361065.46</v>
      </c>
      <c r="F20" s="218"/>
      <c r="G20" s="193"/>
      <c r="H20" s="223"/>
      <c r="I20" s="114"/>
      <c r="J20" s="102">
        <f>E20/C20*100</f>
        <v>99.901298671927009</v>
      </c>
      <c r="K20" s="103"/>
    </row>
    <row r="21" spans="1:11" s="104" customFormat="1" x14ac:dyDescent="0.3">
      <c r="A21" s="205"/>
      <c r="B21" s="105" t="s">
        <v>8</v>
      </c>
      <c r="C21" s="112"/>
      <c r="D21" s="115"/>
      <c r="E21" s="115"/>
      <c r="F21" s="218"/>
      <c r="G21" s="193"/>
      <c r="H21" s="223"/>
      <c r="I21" s="114"/>
      <c r="J21" s="102"/>
      <c r="K21" s="103"/>
    </row>
    <row r="22" spans="1:11" s="104" customFormat="1" x14ac:dyDescent="0.3">
      <c r="A22" s="205"/>
      <c r="B22" s="105" t="s">
        <v>9</v>
      </c>
      <c r="C22" s="112"/>
      <c r="D22" s="115"/>
      <c r="E22" s="115"/>
      <c r="F22" s="218"/>
      <c r="G22" s="193"/>
      <c r="H22" s="223"/>
      <c r="I22" s="114"/>
      <c r="J22" s="102"/>
      <c r="K22" s="103"/>
    </row>
    <row r="23" spans="1:11" s="104" customFormat="1" x14ac:dyDescent="0.3">
      <c r="A23" s="205"/>
      <c r="B23" s="105" t="s">
        <v>76</v>
      </c>
      <c r="C23" s="112"/>
      <c r="D23" s="115"/>
      <c r="E23" s="115"/>
      <c r="F23" s="218"/>
      <c r="G23" s="193"/>
      <c r="H23" s="223"/>
      <c r="I23" s="114"/>
      <c r="J23" s="102"/>
      <c r="K23" s="103"/>
    </row>
    <row r="24" spans="1:11" s="104" customFormat="1" x14ac:dyDescent="0.3">
      <c r="A24" s="205"/>
      <c r="B24" s="105" t="s">
        <v>77</v>
      </c>
      <c r="C24" s="112"/>
      <c r="D24" s="115"/>
      <c r="E24" s="115"/>
      <c r="F24" s="219"/>
      <c r="G24" s="194"/>
      <c r="H24" s="224"/>
      <c r="I24" s="116"/>
      <c r="J24" s="102"/>
      <c r="K24" s="103"/>
    </row>
    <row r="25" spans="1:11" s="104" customFormat="1" ht="39.6" x14ac:dyDescent="0.3">
      <c r="A25" s="205" t="s">
        <v>6</v>
      </c>
      <c r="B25" s="117" t="s">
        <v>373</v>
      </c>
      <c r="C25" s="112"/>
      <c r="D25" s="115"/>
      <c r="E25" s="115"/>
      <c r="F25" s="196"/>
      <c r="G25" s="196" t="s">
        <v>274</v>
      </c>
      <c r="H25" s="211"/>
      <c r="I25" s="118"/>
      <c r="J25" s="102"/>
      <c r="K25" s="103"/>
    </row>
    <row r="26" spans="1:11" s="104" customFormat="1" x14ac:dyDescent="0.3">
      <c r="A26" s="205"/>
      <c r="B26" s="105" t="s">
        <v>93</v>
      </c>
      <c r="C26" s="112">
        <f>C27+C28</f>
        <v>83064.281499999997</v>
      </c>
      <c r="D26" s="112">
        <f>D27+D28</f>
        <v>83026.714110000001</v>
      </c>
      <c r="E26" s="112">
        <f>E27+E28</f>
        <v>82979.133470000001</v>
      </c>
      <c r="F26" s="196"/>
      <c r="G26" s="196"/>
      <c r="H26" s="211"/>
      <c r="I26" s="114"/>
      <c r="J26" s="102">
        <f>E26/C26*100</f>
        <v>99.897491402486878</v>
      </c>
      <c r="K26" s="103">
        <f>E26-8183.66951</f>
        <v>74795.463959999994</v>
      </c>
    </row>
    <row r="27" spans="1:11" s="104" customFormat="1" x14ac:dyDescent="0.3">
      <c r="A27" s="205"/>
      <c r="B27" s="105" t="s">
        <v>94</v>
      </c>
      <c r="C27" s="112">
        <f t="shared" ref="C27:E28" si="2">C35+C43+C54+C65+C76+C88+C99+C111+C122+C133+C145+C156+C167+C178+C189+C200+C211</f>
        <v>0</v>
      </c>
      <c r="D27" s="112">
        <f t="shared" si="2"/>
        <v>0</v>
      </c>
      <c r="E27" s="112">
        <f t="shared" si="2"/>
        <v>0</v>
      </c>
      <c r="F27" s="196"/>
      <c r="G27" s="196"/>
      <c r="H27" s="211"/>
      <c r="I27" s="114"/>
      <c r="J27" s="102" t="e">
        <f>E27/C27*100</f>
        <v>#DIV/0!</v>
      </c>
      <c r="K27" s="103">
        <f>C26-21811.466</f>
        <v>61252.815499999997</v>
      </c>
    </row>
    <row r="28" spans="1:11" s="104" customFormat="1" x14ac:dyDescent="0.3">
      <c r="A28" s="205"/>
      <c r="B28" s="105" t="s">
        <v>95</v>
      </c>
      <c r="C28" s="112">
        <f t="shared" si="2"/>
        <v>83064.281499999997</v>
      </c>
      <c r="D28" s="112">
        <f t="shared" si="2"/>
        <v>83026.714110000001</v>
      </c>
      <c r="E28" s="112">
        <f t="shared" si="2"/>
        <v>82979.133470000001</v>
      </c>
      <c r="F28" s="196"/>
      <c r="G28" s="196"/>
      <c r="H28" s="211"/>
      <c r="I28" s="114"/>
      <c r="J28" s="102">
        <f>E28/C28*100</f>
        <v>99.897491402486878</v>
      </c>
      <c r="K28" s="103"/>
    </row>
    <row r="29" spans="1:11" s="104" customFormat="1" x14ac:dyDescent="0.3">
      <c r="A29" s="205"/>
      <c r="B29" s="105" t="s">
        <v>8</v>
      </c>
      <c r="C29" s="112"/>
      <c r="D29" s="112"/>
      <c r="E29" s="115"/>
      <c r="F29" s="196"/>
      <c r="G29" s="196"/>
      <c r="H29" s="211"/>
      <c r="I29" s="119"/>
      <c r="J29" s="102"/>
      <c r="K29" s="103"/>
    </row>
    <row r="30" spans="1:11" s="104" customFormat="1" x14ac:dyDescent="0.3">
      <c r="A30" s="205"/>
      <c r="B30" s="105" t="s">
        <v>9</v>
      </c>
      <c r="C30" s="115"/>
      <c r="D30" s="115"/>
      <c r="E30" s="115"/>
      <c r="F30" s="196"/>
      <c r="G30" s="196"/>
      <c r="H30" s="211"/>
      <c r="I30" s="119"/>
      <c r="J30" s="102"/>
      <c r="K30" s="103"/>
    </row>
    <row r="31" spans="1:11" s="104" customFormat="1" x14ac:dyDescent="0.3">
      <c r="A31" s="205"/>
      <c r="B31" s="105" t="s">
        <v>76</v>
      </c>
      <c r="C31" s="112"/>
      <c r="D31" s="115"/>
      <c r="E31" s="115"/>
      <c r="F31" s="196"/>
      <c r="G31" s="196"/>
      <c r="H31" s="211"/>
      <c r="I31" s="119"/>
      <c r="J31" s="102"/>
      <c r="K31" s="103"/>
    </row>
    <row r="32" spans="1:11" s="104" customFormat="1" x14ac:dyDescent="0.3">
      <c r="A32" s="205"/>
      <c r="B32" s="105" t="s">
        <v>77</v>
      </c>
      <c r="C32" s="120"/>
      <c r="D32" s="120"/>
      <c r="E32" s="120"/>
      <c r="F32" s="196"/>
      <c r="G32" s="196"/>
      <c r="H32" s="211"/>
      <c r="I32" s="121"/>
      <c r="J32" s="102"/>
      <c r="K32" s="103"/>
    </row>
    <row r="33" spans="1:11" ht="68.400000000000006" customHeight="1" x14ac:dyDescent="0.3">
      <c r="A33" s="192" t="s">
        <v>43</v>
      </c>
      <c r="B33" s="117" t="s">
        <v>275</v>
      </c>
      <c r="C33" s="122"/>
      <c r="D33" s="122"/>
      <c r="E33" s="122"/>
      <c r="F33" s="196" t="s">
        <v>273</v>
      </c>
      <c r="G33" s="196" t="s">
        <v>274</v>
      </c>
      <c r="H33" s="197"/>
      <c r="I33" s="220" t="s">
        <v>374</v>
      </c>
    </row>
    <row r="34" spans="1:11" s="104" customFormat="1" x14ac:dyDescent="0.3">
      <c r="A34" s="193"/>
      <c r="B34" s="105" t="s">
        <v>34</v>
      </c>
      <c r="C34" s="120">
        <f>SUM(C35:C36)</f>
        <v>4123.47</v>
      </c>
      <c r="D34" s="120">
        <f>SUM(D35:D36)</f>
        <v>4123.2337600000001</v>
      </c>
      <c r="E34" s="120">
        <f>SUM(E35:E36)</f>
        <v>4123.2337600000001</v>
      </c>
      <c r="F34" s="196"/>
      <c r="G34" s="196"/>
      <c r="H34" s="197"/>
      <c r="I34" s="220"/>
      <c r="J34" s="102"/>
      <c r="K34" s="103"/>
    </row>
    <row r="35" spans="1:11" s="104" customFormat="1" x14ac:dyDescent="0.3">
      <c r="A35" s="193"/>
      <c r="B35" s="105" t="s">
        <v>89</v>
      </c>
      <c r="C35" s="112">
        <v>0</v>
      </c>
      <c r="D35" s="112">
        <v>0</v>
      </c>
      <c r="E35" s="112">
        <v>0</v>
      </c>
      <c r="F35" s="196"/>
      <c r="G35" s="196"/>
      <c r="H35" s="197"/>
      <c r="I35" s="220"/>
      <c r="J35" s="102"/>
      <c r="K35" s="103"/>
    </row>
    <row r="36" spans="1:11" s="104" customFormat="1" x14ac:dyDescent="0.3">
      <c r="A36" s="193"/>
      <c r="B36" s="105" t="s">
        <v>7</v>
      </c>
      <c r="C36" s="120">
        <v>4123.47</v>
      </c>
      <c r="D36" s="120">
        <v>4123.2337600000001</v>
      </c>
      <c r="E36" s="120">
        <v>4123.2337600000001</v>
      </c>
      <c r="F36" s="196"/>
      <c r="G36" s="196"/>
      <c r="H36" s="197"/>
      <c r="I36" s="220"/>
      <c r="J36" s="102"/>
      <c r="K36" s="103"/>
    </row>
    <row r="37" spans="1:11" s="104" customFormat="1" x14ac:dyDescent="0.3">
      <c r="A37" s="193"/>
      <c r="B37" s="105" t="s">
        <v>8</v>
      </c>
      <c r="C37" s="112"/>
      <c r="D37" s="112"/>
      <c r="E37" s="112"/>
      <c r="F37" s="196"/>
      <c r="G37" s="196"/>
      <c r="H37" s="197"/>
      <c r="I37" s="220"/>
      <c r="J37" s="102"/>
      <c r="K37" s="103"/>
    </row>
    <row r="38" spans="1:11" s="104" customFormat="1" x14ac:dyDescent="0.3">
      <c r="A38" s="193"/>
      <c r="B38" s="105" t="s">
        <v>9</v>
      </c>
      <c r="C38" s="112"/>
      <c r="D38" s="112"/>
      <c r="E38" s="112"/>
      <c r="F38" s="196"/>
      <c r="G38" s="196"/>
      <c r="H38" s="197"/>
      <c r="I38" s="220"/>
      <c r="J38" s="102"/>
      <c r="K38" s="103"/>
    </row>
    <row r="39" spans="1:11" s="104" customFormat="1" x14ac:dyDescent="0.3">
      <c r="A39" s="193"/>
      <c r="B39" s="105" t="s">
        <v>76</v>
      </c>
      <c r="C39" s="112"/>
      <c r="D39" s="112"/>
      <c r="E39" s="112"/>
      <c r="F39" s="196"/>
      <c r="G39" s="196"/>
      <c r="H39" s="197"/>
      <c r="I39" s="220"/>
      <c r="J39" s="102"/>
      <c r="K39" s="103"/>
    </row>
    <row r="40" spans="1:11" s="104" customFormat="1" x14ac:dyDescent="0.3">
      <c r="A40" s="193"/>
      <c r="B40" s="105" t="s">
        <v>77</v>
      </c>
      <c r="C40" s="112"/>
      <c r="D40" s="112"/>
      <c r="E40" s="112"/>
      <c r="F40" s="196"/>
      <c r="G40" s="196"/>
      <c r="H40" s="197"/>
      <c r="I40" s="220"/>
      <c r="J40" s="102"/>
      <c r="K40" s="103"/>
    </row>
    <row r="41" spans="1:11" s="104" customFormat="1" ht="26.4" x14ac:dyDescent="0.3">
      <c r="A41" s="201" t="s">
        <v>96</v>
      </c>
      <c r="B41" s="117" t="s">
        <v>218</v>
      </c>
      <c r="C41" s="123"/>
      <c r="D41" s="123"/>
      <c r="E41" s="123"/>
      <c r="F41" s="196" t="s">
        <v>273</v>
      </c>
      <c r="G41" s="196" t="s">
        <v>274</v>
      </c>
      <c r="H41" s="197"/>
      <c r="I41" s="204"/>
      <c r="J41" s="102"/>
      <c r="K41" s="103"/>
    </row>
    <row r="42" spans="1:11" s="104" customFormat="1" x14ac:dyDescent="0.3">
      <c r="A42" s="202"/>
      <c r="B42" s="105" t="s">
        <v>34</v>
      </c>
      <c r="C42" s="123">
        <f>SUM(C43:C44)</f>
        <v>1487.348</v>
      </c>
      <c r="D42" s="123">
        <f>SUM(D43:D44)</f>
        <v>1487.34736</v>
      </c>
      <c r="E42" s="123">
        <f>SUM(E43:E44)</f>
        <v>1487.34736</v>
      </c>
      <c r="F42" s="196"/>
      <c r="G42" s="196"/>
      <c r="H42" s="197"/>
      <c r="I42" s="204"/>
      <c r="J42" s="102"/>
      <c r="K42" s="103"/>
    </row>
    <row r="43" spans="1:11" s="104" customFormat="1" x14ac:dyDescent="0.3">
      <c r="A43" s="202"/>
      <c r="B43" s="105" t="s">
        <v>89</v>
      </c>
      <c r="C43" s="112">
        <v>0</v>
      </c>
      <c r="D43" s="112">
        <v>0</v>
      </c>
      <c r="E43" s="112">
        <v>0</v>
      </c>
      <c r="F43" s="196"/>
      <c r="G43" s="196"/>
      <c r="H43" s="197"/>
      <c r="I43" s="204"/>
      <c r="J43" s="102"/>
      <c r="K43" s="103"/>
    </row>
    <row r="44" spans="1:11" s="104" customFormat="1" x14ac:dyDescent="0.3">
      <c r="A44" s="202"/>
      <c r="B44" s="105" t="s">
        <v>7</v>
      </c>
      <c r="C44" s="123">
        <v>1487.348</v>
      </c>
      <c r="D44" s="123">
        <v>1487.34736</v>
      </c>
      <c r="E44" s="123">
        <v>1487.34736</v>
      </c>
      <c r="F44" s="196"/>
      <c r="G44" s="196"/>
      <c r="H44" s="197"/>
      <c r="I44" s="204"/>
      <c r="J44" s="102"/>
      <c r="K44" s="103"/>
    </row>
    <row r="45" spans="1:11" s="104" customFormat="1" x14ac:dyDescent="0.3">
      <c r="A45" s="202"/>
      <c r="B45" s="105" t="s">
        <v>8</v>
      </c>
      <c r="C45" s="112"/>
      <c r="D45" s="115"/>
      <c r="E45" s="115"/>
      <c r="F45" s="196"/>
      <c r="G45" s="196"/>
      <c r="H45" s="197"/>
      <c r="I45" s="204"/>
      <c r="J45" s="102"/>
      <c r="K45" s="103"/>
    </row>
    <row r="46" spans="1:11" s="104" customFormat="1" x14ac:dyDescent="0.3">
      <c r="A46" s="202"/>
      <c r="B46" s="105" t="s">
        <v>9</v>
      </c>
      <c r="C46" s="112"/>
      <c r="D46" s="112"/>
      <c r="E46" s="115"/>
      <c r="F46" s="196"/>
      <c r="G46" s="196"/>
      <c r="H46" s="197"/>
      <c r="I46" s="204"/>
      <c r="J46" s="102"/>
      <c r="K46" s="103"/>
    </row>
    <row r="47" spans="1:11" s="104" customFormat="1" x14ac:dyDescent="0.3">
      <c r="A47" s="202"/>
      <c r="B47" s="105" t="s">
        <v>76</v>
      </c>
      <c r="C47" s="112"/>
      <c r="D47" s="115"/>
      <c r="E47" s="115"/>
      <c r="F47" s="196"/>
      <c r="G47" s="196"/>
      <c r="H47" s="197"/>
      <c r="I47" s="204"/>
      <c r="J47" s="102"/>
      <c r="K47" s="103"/>
    </row>
    <row r="48" spans="1:11" s="104" customFormat="1" x14ac:dyDescent="0.3">
      <c r="A48" s="202"/>
      <c r="B48" s="105" t="s">
        <v>77</v>
      </c>
      <c r="C48" s="112"/>
      <c r="D48" s="115"/>
      <c r="E48" s="115"/>
      <c r="F48" s="196"/>
      <c r="G48" s="196"/>
      <c r="H48" s="197"/>
      <c r="I48" s="204"/>
      <c r="J48" s="102"/>
      <c r="K48" s="103"/>
    </row>
    <row r="49" spans="1:11" s="104" customFormat="1" ht="26.4" x14ac:dyDescent="0.3">
      <c r="A49" s="202"/>
      <c r="B49" s="124" t="s">
        <v>219</v>
      </c>
      <c r="C49" s="112"/>
      <c r="D49" s="115"/>
      <c r="E49" s="115"/>
      <c r="F49" s="125" t="s">
        <v>3</v>
      </c>
      <c r="G49" s="125" t="s">
        <v>375</v>
      </c>
      <c r="H49" s="125" t="s">
        <v>3</v>
      </c>
      <c r="I49" s="117" t="s">
        <v>376</v>
      </c>
      <c r="J49" s="102"/>
      <c r="K49" s="103"/>
    </row>
    <row r="50" spans="1:11" s="104" customFormat="1" x14ac:dyDescent="0.3">
      <c r="A50" s="202"/>
      <c r="B50" s="126" t="s">
        <v>97</v>
      </c>
      <c r="C50" s="112"/>
      <c r="D50" s="115"/>
      <c r="E50" s="115"/>
      <c r="F50" s="125"/>
      <c r="G50" s="127"/>
      <c r="H50" s="125"/>
      <c r="I50" s="117"/>
      <c r="J50" s="102"/>
      <c r="K50" s="103"/>
    </row>
    <row r="51" spans="1:11" s="104" customFormat="1" x14ac:dyDescent="0.3">
      <c r="A51" s="203"/>
      <c r="B51" s="126" t="s">
        <v>98</v>
      </c>
      <c r="C51" s="112"/>
      <c r="D51" s="115"/>
      <c r="E51" s="115"/>
      <c r="F51" s="125"/>
      <c r="G51" s="127"/>
      <c r="H51" s="125"/>
      <c r="I51" s="117"/>
      <c r="J51" s="102"/>
      <c r="K51" s="103"/>
    </row>
    <row r="52" spans="1:11" s="104" customFormat="1" ht="66" x14ac:dyDescent="0.3">
      <c r="A52" s="201" t="s">
        <v>99</v>
      </c>
      <c r="B52" s="117" t="s">
        <v>100</v>
      </c>
      <c r="C52" s="112"/>
      <c r="D52" s="115"/>
      <c r="E52" s="115"/>
      <c r="F52" s="196" t="s">
        <v>273</v>
      </c>
      <c r="G52" s="196" t="s">
        <v>274</v>
      </c>
      <c r="H52" s="197"/>
      <c r="I52" s="204" t="s">
        <v>101</v>
      </c>
      <c r="J52" s="102"/>
      <c r="K52" s="103"/>
    </row>
    <row r="53" spans="1:11" s="104" customFormat="1" x14ac:dyDescent="0.3">
      <c r="A53" s="202"/>
      <c r="B53" s="105" t="s">
        <v>34</v>
      </c>
      <c r="C53" s="123">
        <f>SUM(C54:C55)</f>
        <v>1578.1829</v>
      </c>
      <c r="D53" s="123">
        <f>SUM(D54:D55)</f>
        <v>1578.1819409999998</v>
      </c>
      <c r="E53" s="123">
        <f>SUM(E54:E55)</f>
        <v>1578.1819409999998</v>
      </c>
      <c r="F53" s="196"/>
      <c r="G53" s="196"/>
      <c r="H53" s="197"/>
      <c r="I53" s="204"/>
      <c r="J53" s="102"/>
      <c r="K53" s="103"/>
    </row>
    <row r="54" spans="1:11" s="104" customFormat="1" x14ac:dyDescent="0.3">
      <c r="A54" s="202"/>
      <c r="B54" s="105" t="s">
        <v>89</v>
      </c>
      <c r="C54" s="112">
        <v>0</v>
      </c>
      <c r="D54" s="112">
        <v>0</v>
      </c>
      <c r="E54" s="112">
        <v>0</v>
      </c>
      <c r="F54" s="196"/>
      <c r="G54" s="196"/>
      <c r="H54" s="197"/>
      <c r="I54" s="204"/>
      <c r="J54" s="102"/>
      <c r="K54" s="103"/>
    </row>
    <row r="55" spans="1:11" s="104" customFormat="1" x14ac:dyDescent="0.3">
      <c r="A55" s="202"/>
      <c r="B55" s="105" t="s">
        <v>7</v>
      </c>
      <c r="C55" s="112">
        <v>1578.1829</v>
      </c>
      <c r="D55" s="112">
        <v>1578.1819409999998</v>
      </c>
      <c r="E55" s="112">
        <v>1578.1819409999998</v>
      </c>
      <c r="F55" s="196"/>
      <c r="G55" s="196"/>
      <c r="H55" s="197"/>
      <c r="I55" s="204"/>
      <c r="J55" s="102"/>
      <c r="K55" s="103"/>
    </row>
    <row r="56" spans="1:11" s="104" customFormat="1" x14ac:dyDescent="0.3">
      <c r="A56" s="202"/>
      <c r="B56" s="105" t="s">
        <v>8</v>
      </c>
      <c r="C56" s="112"/>
      <c r="D56" s="115"/>
      <c r="E56" s="115"/>
      <c r="F56" s="196"/>
      <c r="G56" s="196"/>
      <c r="H56" s="197"/>
      <c r="I56" s="204"/>
      <c r="J56" s="102"/>
      <c r="K56" s="103"/>
    </row>
    <row r="57" spans="1:11" s="104" customFormat="1" x14ac:dyDescent="0.3">
      <c r="A57" s="202"/>
      <c r="B57" s="105" t="s">
        <v>9</v>
      </c>
      <c r="C57" s="112"/>
      <c r="D57" s="115"/>
      <c r="E57" s="115"/>
      <c r="F57" s="196"/>
      <c r="G57" s="196"/>
      <c r="H57" s="197"/>
      <c r="I57" s="204"/>
      <c r="J57" s="102"/>
      <c r="K57" s="103"/>
    </row>
    <row r="58" spans="1:11" s="104" customFormat="1" x14ac:dyDescent="0.3">
      <c r="A58" s="202"/>
      <c r="B58" s="105" t="s">
        <v>76</v>
      </c>
      <c r="C58" s="123"/>
      <c r="D58" s="123"/>
      <c r="E58" s="123"/>
      <c r="F58" s="196"/>
      <c r="G58" s="196"/>
      <c r="H58" s="197"/>
      <c r="I58" s="204"/>
      <c r="J58" s="102"/>
      <c r="K58" s="103"/>
    </row>
    <row r="59" spans="1:11" s="104" customFormat="1" x14ac:dyDescent="0.3">
      <c r="A59" s="202"/>
      <c r="B59" s="105" t="s">
        <v>77</v>
      </c>
      <c r="C59" s="112"/>
      <c r="D59" s="112"/>
      <c r="E59" s="112"/>
      <c r="F59" s="196"/>
      <c r="G59" s="196"/>
      <c r="H59" s="197"/>
      <c r="I59" s="204"/>
      <c r="J59" s="102"/>
      <c r="K59" s="103"/>
    </row>
    <row r="60" spans="1:11" s="104" customFormat="1" ht="68.400000000000006" customHeight="1" x14ac:dyDescent="0.3">
      <c r="A60" s="202"/>
      <c r="B60" s="124" t="s">
        <v>377</v>
      </c>
      <c r="C60" s="115"/>
      <c r="D60" s="115"/>
      <c r="E60" s="115"/>
      <c r="F60" s="125" t="s">
        <v>3</v>
      </c>
      <c r="G60" s="125" t="s">
        <v>375</v>
      </c>
      <c r="H60" s="125" t="s">
        <v>3</v>
      </c>
      <c r="I60" s="117" t="s">
        <v>378</v>
      </c>
      <c r="J60" s="102"/>
      <c r="K60" s="103"/>
    </row>
    <row r="61" spans="1:11" s="104" customFormat="1" x14ac:dyDescent="0.3">
      <c r="A61" s="202"/>
      <c r="B61" s="126" t="s">
        <v>102</v>
      </c>
      <c r="C61" s="115"/>
      <c r="D61" s="115"/>
      <c r="E61" s="115"/>
      <c r="F61" s="125"/>
      <c r="G61" s="127"/>
      <c r="H61" s="125"/>
      <c r="I61" s="117"/>
      <c r="J61" s="102"/>
      <c r="K61" s="103"/>
    </row>
    <row r="62" spans="1:11" s="104" customFormat="1" x14ac:dyDescent="0.3">
      <c r="A62" s="203"/>
      <c r="B62" s="126" t="s">
        <v>103</v>
      </c>
      <c r="C62" s="115"/>
      <c r="D62" s="115"/>
      <c r="E62" s="115"/>
      <c r="F62" s="125"/>
      <c r="G62" s="127"/>
      <c r="H62" s="125"/>
      <c r="I62" s="117"/>
      <c r="J62" s="102"/>
      <c r="K62" s="103"/>
    </row>
    <row r="63" spans="1:11" s="104" customFormat="1" ht="26.4" x14ac:dyDescent="0.3">
      <c r="A63" s="201" t="s">
        <v>104</v>
      </c>
      <c r="B63" s="117" t="s">
        <v>276</v>
      </c>
      <c r="C63" s="115"/>
      <c r="D63" s="115"/>
      <c r="E63" s="115"/>
      <c r="F63" s="196" t="s">
        <v>273</v>
      </c>
      <c r="G63" s="196" t="s">
        <v>274</v>
      </c>
      <c r="H63" s="197"/>
      <c r="I63" s="204"/>
      <c r="J63" s="102"/>
      <c r="K63" s="103"/>
    </row>
    <row r="64" spans="1:11" s="104" customFormat="1" x14ac:dyDescent="0.3">
      <c r="A64" s="202"/>
      <c r="B64" s="105" t="s">
        <v>34</v>
      </c>
      <c r="C64" s="123">
        <f>SUM(C65:C66)</f>
        <v>676.36410000000001</v>
      </c>
      <c r="D64" s="123">
        <f>SUM(D65:D66)</f>
        <v>676.36368900000025</v>
      </c>
      <c r="E64" s="123">
        <f>SUM(E65:E66)</f>
        <v>676.36368900000025</v>
      </c>
      <c r="F64" s="196"/>
      <c r="G64" s="196"/>
      <c r="H64" s="197"/>
      <c r="I64" s="204"/>
      <c r="J64" s="102"/>
      <c r="K64" s="103"/>
    </row>
    <row r="65" spans="1:11" s="104" customFormat="1" x14ac:dyDescent="0.3">
      <c r="A65" s="202"/>
      <c r="B65" s="105" t="s">
        <v>89</v>
      </c>
      <c r="C65" s="112">
        <v>0</v>
      </c>
      <c r="D65" s="112">
        <v>0</v>
      </c>
      <c r="E65" s="112">
        <v>0</v>
      </c>
      <c r="F65" s="196"/>
      <c r="G65" s="196"/>
      <c r="H65" s="197"/>
      <c r="I65" s="204"/>
      <c r="J65" s="102"/>
      <c r="K65" s="103"/>
    </row>
    <row r="66" spans="1:11" s="104" customFormat="1" x14ac:dyDescent="0.3">
      <c r="A66" s="202"/>
      <c r="B66" s="105" t="s">
        <v>7</v>
      </c>
      <c r="C66" s="123">
        <v>676.36410000000001</v>
      </c>
      <c r="D66" s="123">
        <v>676.36368900000025</v>
      </c>
      <c r="E66" s="123">
        <v>676.36368900000025</v>
      </c>
      <c r="F66" s="196"/>
      <c r="G66" s="196"/>
      <c r="H66" s="197"/>
      <c r="I66" s="204"/>
      <c r="J66" s="102"/>
      <c r="K66" s="103"/>
    </row>
    <row r="67" spans="1:11" s="104" customFormat="1" x14ac:dyDescent="0.3">
      <c r="A67" s="202"/>
      <c r="B67" s="105" t="s">
        <v>8</v>
      </c>
      <c r="C67" s="112"/>
      <c r="D67" s="115"/>
      <c r="E67" s="115"/>
      <c r="F67" s="196"/>
      <c r="G67" s="196"/>
      <c r="H67" s="197"/>
      <c r="I67" s="204"/>
      <c r="J67" s="102"/>
      <c r="K67" s="103"/>
    </row>
    <row r="68" spans="1:11" s="104" customFormat="1" x14ac:dyDescent="0.3">
      <c r="A68" s="202"/>
      <c r="B68" s="105" t="s">
        <v>9</v>
      </c>
      <c r="C68" s="112"/>
      <c r="D68" s="115"/>
      <c r="E68" s="115"/>
      <c r="F68" s="196"/>
      <c r="G68" s="196"/>
      <c r="H68" s="197"/>
      <c r="I68" s="204"/>
      <c r="J68" s="102"/>
      <c r="K68" s="103"/>
    </row>
    <row r="69" spans="1:11" s="104" customFormat="1" x14ac:dyDescent="0.3">
      <c r="A69" s="202"/>
      <c r="B69" s="105" t="s">
        <v>76</v>
      </c>
      <c r="C69" s="112"/>
      <c r="D69" s="115"/>
      <c r="E69" s="115"/>
      <c r="F69" s="196"/>
      <c r="G69" s="196"/>
      <c r="H69" s="197"/>
      <c r="I69" s="204"/>
      <c r="J69" s="102"/>
      <c r="K69" s="103"/>
    </row>
    <row r="70" spans="1:11" s="104" customFormat="1" x14ac:dyDescent="0.3">
      <c r="A70" s="202"/>
      <c r="B70" s="105" t="s">
        <v>77</v>
      </c>
      <c r="C70" s="112"/>
      <c r="D70" s="115"/>
      <c r="E70" s="115"/>
      <c r="F70" s="196"/>
      <c r="G70" s="196"/>
      <c r="H70" s="197"/>
      <c r="I70" s="204"/>
      <c r="J70" s="102"/>
      <c r="K70" s="103"/>
    </row>
    <row r="71" spans="1:11" s="104" customFormat="1" ht="34.799999999999997" customHeight="1" x14ac:dyDescent="0.3">
      <c r="A71" s="202"/>
      <c r="B71" s="124" t="s">
        <v>379</v>
      </c>
      <c r="C71" s="112"/>
      <c r="D71" s="115"/>
      <c r="E71" s="115"/>
      <c r="F71" s="125" t="s">
        <v>3</v>
      </c>
      <c r="G71" s="125" t="s">
        <v>375</v>
      </c>
      <c r="H71" s="125" t="s">
        <v>3</v>
      </c>
      <c r="I71" s="117" t="s">
        <v>380</v>
      </c>
      <c r="J71" s="102"/>
      <c r="K71" s="103"/>
    </row>
    <row r="72" spans="1:11" s="104" customFormat="1" x14ac:dyDescent="0.3">
      <c r="A72" s="202"/>
      <c r="B72" s="126" t="s">
        <v>105</v>
      </c>
      <c r="C72" s="112"/>
      <c r="D72" s="115"/>
      <c r="E72" s="115"/>
      <c r="F72" s="125"/>
      <c r="G72" s="127"/>
      <c r="H72" s="125"/>
      <c r="I72" s="117"/>
      <c r="J72" s="102"/>
      <c r="K72" s="103"/>
    </row>
    <row r="73" spans="1:11" s="104" customFormat="1" x14ac:dyDescent="0.3">
      <c r="A73" s="203"/>
      <c r="B73" s="126" t="s">
        <v>106</v>
      </c>
      <c r="C73" s="112"/>
      <c r="D73" s="115"/>
      <c r="E73" s="115"/>
      <c r="F73" s="125"/>
      <c r="G73" s="127"/>
      <c r="H73" s="125"/>
      <c r="I73" s="117"/>
      <c r="J73" s="102"/>
      <c r="K73" s="103"/>
    </row>
    <row r="74" spans="1:11" s="104" customFormat="1" ht="44.4" customHeight="1" x14ac:dyDescent="0.3">
      <c r="A74" s="217" t="s">
        <v>107</v>
      </c>
      <c r="B74" s="117" t="s">
        <v>220</v>
      </c>
      <c r="C74" s="112"/>
      <c r="D74" s="115"/>
      <c r="E74" s="115"/>
      <c r="F74" s="196" t="s">
        <v>273</v>
      </c>
      <c r="G74" s="196" t="s">
        <v>274</v>
      </c>
      <c r="H74" s="213"/>
      <c r="I74" s="204" t="s">
        <v>381</v>
      </c>
      <c r="J74" s="102"/>
      <c r="K74" s="103"/>
    </row>
    <row r="75" spans="1:11" s="104" customFormat="1" x14ac:dyDescent="0.3">
      <c r="A75" s="218"/>
      <c r="B75" s="105" t="s">
        <v>34</v>
      </c>
      <c r="C75" s="123">
        <f>SUM(C76:C77)</f>
        <v>22956.963</v>
      </c>
      <c r="D75" s="123">
        <f>SUM(D76:D77)</f>
        <v>22950.533340000002</v>
      </c>
      <c r="E75" s="123">
        <f>SUM(E76:E77)</f>
        <v>22913.175439999999</v>
      </c>
      <c r="F75" s="196"/>
      <c r="G75" s="196"/>
      <c r="H75" s="214"/>
      <c r="I75" s="204"/>
      <c r="J75" s="102"/>
      <c r="K75" s="103"/>
    </row>
    <row r="76" spans="1:11" s="104" customFormat="1" x14ac:dyDescent="0.3">
      <c r="A76" s="218"/>
      <c r="B76" s="105" t="s">
        <v>89</v>
      </c>
      <c r="C76" s="112">
        <v>0</v>
      </c>
      <c r="D76" s="112">
        <v>0</v>
      </c>
      <c r="E76" s="112">
        <v>0</v>
      </c>
      <c r="F76" s="196"/>
      <c r="G76" s="196"/>
      <c r="H76" s="214"/>
      <c r="I76" s="204"/>
      <c r="J76" s="102"/>
      <c r="K76" s="103"/>
    </row>
    <row r="77" spans="1:11" s="104" customFormat="1" x14ac:dyDescent="0.3">
      <c r="A77" s="218"/>
      <c r="B77" s="105" t="s">
        <v>7</v>
      </c>
      <c r="C77" s="123">
        <v>22956.963</v>
      </c>
      <c r="D77" s="123">
        <v>22950.533340000002</v>
      </c>
      <c r="E77" s="123">
        <v>22913.175439999999</v>
      </c>
      <c r="F77" s="196"/>
      <c r="G77" s="196"/>
      <c r="H77" s="214"/>
      <c r="I77" s="204"/>
      <c r="J77" s="102"/>
      <c r="K77" s="103"/>
    </row>
    <row r="78" spans="1:11" s="104" customFormat="1" x14ac:dyDescent="0.3">
      <c r="A78" s="218"/>
      <c r="B78" s="105" t="s">
        <v>8</v>
      </c>
      <c r="C78" s="112"/>
      <c r="D78" s="115"/>
      <c r="E78" s="115"/>
      <c r="F78" s="196"/>
      <c r="G78" s="196"/>
      <c r="H78" s="214"/>
      <c r="I78" s="204"/>
      <c r="J78" s="102"/>
      <c r="K78" s="103"/>
    </row>
    <row r="79" spans="1:11" s="104" customFormat="1" x14ac:dyDescent="0.3">
      <c r="A79" s="218"/>
      <c r="B79" s="105" t="s">
        <v>9</v>
      </c>
      <c r="C79" s="112"/>
      <c r="D79" s="115"/>
      <c r="E79" s="115"/>
      <c r="F79" s="196"/>
      <c r="G79" s="196"/>
      <c r="H79" s="214"/>
      <c r="I79" s="204"/>
      <c r="J79" s="102"/>
      <c r="K79" s="103"/>
    </row>
    <row r="80" spans="1:11" s="104" customFormat="1" x14ac:dyDescent="0.3">
      <c r="A80" s="218"/>
      <c r="B80" s="105" t="s">
        <v>76</v>
      </c>
      <c r="C80" s="112"/>
      <c r="D80" s="115"/>
      <c r="E80" s="115"/>
      <c r="F80" s="196"/>
      <c r="G80" s="196"/>
      <c r="H80" s="214"/>
      <c r="I80" s="204"/>
      <c r="J80" s="102"/>
      <c r="K80" s="103"/>
    </row>
    <row r="81" spans="1:11" s="104" customFormat="1" x14ac:dyDescent="0.3">
      <c r="A81" s="218"/>
      <c r="B81" s="105" t="s">
        <v>77</v>
      </c>
      <c r="C81" s="112"/>
      <c r="D81" s="115"/>
      <c r="E81" s="115"/>
      <c r="F81" s="196"/>
      <c r="G81" s="196"/>
      <c r="H81" s="215"/>
      <c r="I81" s="204"/>
      <c r="J81" s="102"/>
      <c r="K81" s="103"/>
    </row>
    <row r="82" spans="1:11" s="104" customFormat="1" ht="178.8" customHeight="1" x14ac:dyDescent="0.3">
      <c r="A82" s="218"/>
      <c r="B82" s="124" t="s">
        <v>342</v>
      </c>
      <c r="C82" s="112"/>
      <c r="D82" s="115"/>
      <c r="E82" s="115"/>
      <c r="F82" s="125" t="s">
        <v>3</v>
      </c>
      <c r="G82" s="125" t="s">
        <v>382</v>
      </c>
      <c r="H82" s="125" t="s">
        <v>3</v>
      </c>
      <c r="I82" s="117" t="s">
        <v>497</v>
      </c>
      <c r="J82" s="102"/>
      <c r="K82" s="103"/>
    </row>
    <row r="83" spans="1:11" s="104" customFormat="1" ht="43.8" customHeight="1" x14ac:dyDescent="0.3">
      <c r="A83" s="218"/>
      <c r="B83" s="124" t="s">
        <v>383</v>
      </c>
      <c r="C83" s="112"/>
      <c r="D83" s="115"/>
      <c r="E83" s="115"/>
      <c r="F83" s="125" t="s">
        <v>3</v>
      </c>
      <c r="G83" s="125" t="s">
        <v>375</v>
      </c>
      <c r="H83" s="125" t="s">
        <v>3</v>
      </c>
      <c r="I83" s="117" t="s">
        <v>384</v>
      </c>
      <c r="J83" s="102"/>
      <c r="K83" s="103"/>
    </row>
    <row r="84" spans="1:11" s="104" customFormat="1" x14ac:dyDescent="0.3">
      <c r="A84" s="218"/>
      <c r="B84" s="126" t="s">
        <v>108</v>
      </c>
      <c r="C84" s="112"/>
      <c r="D84" s="115"/>
      <c r="E84" s="115"/>
      <c r="F84" s="125"/>
      <c r="G84" s="127"/>
      <c r="H84" s="125"/>
      <c r="I84" s="117"/>
      <c r="J84" s="102"/>
      <c r="K84" s="103"/>
    </row>
    <row r="85" spans="1:11" s="104" customFormat="1" x14ac:dyDescent="0.3">
      <c r="A85" s="219"/>
      <c r="B85" s="126" t="s">
        <v>109</v>
      </c>
      <c r="C85" s="112"/>
      <c r="D85" s="115"/>
      <c r="E85" s="115"/>
      <c r="F85" s="125"/>
      <c r="G85" s="127"/>
      <c r="H85" s="125"/>
      <c r="I85" s="117"/>
      <c r="J85" s="102"/>
      <c r="K85" s="103"/>
    </row>
    <row r="86" spans="1:11" s="104" customFormat="1" ht="97.2" customHeight="1" x14ac:dyDescent="0.3">
      <c r="A86" s="201" t="s">
        <v>110</v>
      </c>
      <c r="B86" s="117" t="s">
        <v>385</v>
      </c>
      <c r="C86" s="112"/>
      <c r="D86" s="115"/>
      <c r="E86" s="115"/>
      <c r="F86" s="196" t="s">
        <v>273</v>
      </c>
      <c r="G86" s="196" t="s">
        <v>274</v>
      </c>
      <c r="H86" s="213"/>
      <c r="I86" s="204" t="s">
        <v>386</v>
      </c>
      <c r="J86" s="102"/>
      <c r="K86" s="103"/>
    </row>
    <row r="87" spans="1:11" s="104" customFormat="1" x14ac:dyDescent="0.3">
      <c r="A87" s="202"/>
      <c r="B87" s="105" t="s">
        <v>34</v>
      </c>
      <c r="C87" s="128">
        <f>C89+C88</f>
        <v>1606.6210000000001</v>
      </c>
      <c r="D87" s="123">
        <f>SUM(D88:D89)</f>
        <v>1606.38428</v>
      </c>
      <c r="E87" s="123">
        <f>SUM(E88:E89)</f>
        <v>1606.319</v>
      </c>
      <c r="F87" s="196"/>
      <c r="G87" s="196"/>
      <c r="H87" s="214"/>
      <c r="I87" s="204"/>
      <c r="J87" s="102"/>
      <c r="K87" s="103"/>
    </row>
    <row r="88" spans="1:11" s="104" customFormat="1" x14ac:dyDescent="0.3">
      <c r="A88" s="202"/>
      <c r="B88" s="105" t="s">
        <v>89</v>
      </c>
      <c r="C88" s="128">
        <v>0</v>
      </c>
      <c r="D88" s="112">
        <v>0</v>
      </c>
      <c r="E88" s="112">
        <v>0</v>
      </c>
      <c r="F88" s="196"/>
      <c r="G88" s="196"/>
      <c r="H88" s="214"/>
      <c r="I88" s="204"/>
      <c r="J88" s="102"/>
      <c r="K88" s="103"/>
    </row>
    <row r="89" spans="1:11" s="104" customFormat="1" x14ac:dyDescent="0.3">
      <c r="A89" s="202"/>
      <c r="B89" s="105" t="s">
        <v>7</v>
      </c>
      <c r="C89" s="128">
        <v>1606.6210000000001</v>
      </c>
      <c r="D89" s="123">
        <v>1606.38428</v>
      </c>
      <c r="E89" s="123">
        <v>1606.319</v>
      </c>
      <c r="F89" s="196"/>
      <c r="G89" s="196"/>
      <c r="H89" s="214"/>
      <c r="I89" s="204"/>
      <c r="J89" s="102"/>
      <c r="K89" s="103"/>
    </row>
    <row r="90" spans="1:11" s="104" customFormat="1" x14ac:dyDescent="0.3">
      <c r="A90" s="202"/>
      <c r="B90" s="105" t="s">
        <v>8</v>
      </c>
      <c r="C90" s="112"/>
      <c r="D90" s="115"/>
      <c r="E90" s="115"/>
      <c r="F90" s="196"/>
      <c r="G90" s="196"/>
      <c r="H90" s="214"/>
      <c r="I90" s="204"/>
      <c r="J90" s="102"/>
      <c r="K90" s="103"/>
    </row>
    <row r="91" spans="1:11" s="104" customFormat="1" x14ac:dyDescent="0.3">
      <c r="A91" s="202"/>
      <c r="B91" s="105" t="s">
        <v>9</v>
      </c>
      <c r="C91" s="115"/>
      <c r="D91" s="115"/>
      <c r="E91" s="115"/>
      <c r="F91" s="196"/>
      <c r="G91" s="196"/>
      <c r="H91" s="214"/>
      <c r="I91" s="204"/>
      <c r="J91" s="102"/>
      <c r="K91" s="103"/>
    </row>
    <row r="92" spans="1:11" s="104" customFormat="1" x14ac:dyDescent="0.3">
      <c r="A92" s="202"/>
      <c r="B92" s="105" t="s">
        <v>76</v>
      </c>
      <c r="C92" s="112"/>
      <c r="D92" s="115"/>
      <c r="E92" s="115"/>
      <c r="F92" s="196"/>
      <c r="G92" s="196"/>
      <c r="H92" s="214"/>
      <c r="I92" s="204"/>
      <c r="J92" s="102"/>
      <c r="K92" s="103"/>
    </row>
    <row r="93" spans="1:11" s="104" customFormat="1" x14ac:dyDescent="0.3">
      <c r="A93" s="202"/>
      <c r="B93" s="105" t="s">
        <v>77</v>
      </c>
      <c r="C93" s="112"/>
      <c r="D93" s="115"/>
      <c r="E93" s="115"/>
      <c r="F93" s="196"/>
      <c r="G93" s="196"/>
      <c r="H93" s="215"/>
      <c r="I93" s="204"/>
      <c r="J93" s="102"/>
      <c r="K93" s="103"/>
    </row>
    <row r="94" spans="1:11" s="104" customFormat="1" ht="97.8" customHeight="1" x14ac:dyDescent="0.3">
      <c r="A94" s="202"/>
      <c r="B94" s="129" t="s">
        <v>387</v>
      </c>
      <c r="C94" s="112"/>
      <c r="D94" s="115"/>
      <c r="E94" s="115"/>
      <c r="F94" s="125" t="s">
        <v>3</v>
      </c>
      <c r="G94" s="125" t="s">
        <v>375</v>
      </c>
      <c r="H94" s="125" t="s">
        <v>3</v>
      </c>
      <c r="I94" s="117" t="s">
        <v>388</v>
      </c>
      <c r="J94" s="102"/>
      <c r="K94" s="103"/>
    </row>
    <row r="95" spans="1:11" s="104" customFormat="1" x14ac:dyDescent="0.3">
      <c r="A95" s="202"/>
      <c r="B95" s="126" t="s">
        <v>111</v>
      </c>
      <c r="C95" s="112"/>
      <c r="D95" s="115"/>
      <c r="E95" s="115"/>
      <c r="F95" s="125"/>
      <c r="G95" s="127"/>
      <c r="H95" s="125"/>
      <c r="I95" s="117"/>
      <c r="J95" s="102"/>
      <c r="K95" s="103"/>
    </row>
    <row r="96" spans="1:11" s="104" customFormat="1" x14ac:dyDescent="0.3">
      <c r="A96" s="203"/>
      <c r="B96" s="126" t="s">
        <v>112</v>
      </c>
      <c r="C96" s="112"/>
      <c r="D96" s="115"/>
      <c r="E96" s="115"/>
      <c r="F96" s="125"/>
      <c r="G96" s="127"/>
      <c r="H96" s="125"/>
      <c r="I96" s="117"/>
      <c r="J96" s="102"/>
      <c r="K96" s="103"/>
    </row>
    <row r="97" spans="1:11" s="104" customFormat="1" ht="26.4" x14ac:dyDescent="0.3">
      <c r="A97" s="201" t="s">
        <v>113</v>
      </c>
      <c r="B97" s="117" t="s">
        <v>277</v>
      </c>
      <c r="C97" s="112"/>
      <c r="D97" s="115"/>
      <c r="E97" s="115"/>
      <c r="F97" s="196" t="s">
        <v>273</v>
      </c>
      <c r="G97" s="196" t="s">
        <v>274</v>
      </c>
      <c r="H97" s="204"/>
      <c r="I97" s="204" t="s">
        <v>389</v>
      </c>
      <c r="J97" s="102"/>
      <c r="K97" s="103"/>
    </row>
    <row r="98" spans="1:11" s="104" customFormat="1" x14ac:dyDescent="0.3">
      <c r="A98" s="202"/>
      <c r="B98" s="105" t="s">
        <v>34</v>
      </c>
      <c r="C98" s="123">
        <f>SUM(C99:C100)</f>
        <v>1519.0060000000001</v>
      </c>
      <c r="D98" s="123">
        <f>SUM(D99:D100)</f>
        <v>1514.81203</v>
      </c>
      <c r="E98" s="123">
        <f>SUM(E99:E100)</f>
        <v>1510.7612099999999</v>
      </c>
      <c r="F98" s="196"/>
      <c r="G98" s="196"/>
      <c r="H98" s="204"/>
      <c r="I98" s="204"/>
      <c r="J98" s="102"/>
      <c r="K98" s="103"/>
    </row>
    <row r="99" spans="1:11" s="104" customFormat="1" x14ac:dyDescent="0.3">
      <c r="A99" s="202"/>
      <c r="B99" s="105" t="s">
        <v>89</v>
      </c>
      <c r="C99" s="112">
        <v>0</v>
      </c>
      <c r="D99" s="112">
        <v>0</v>
      </c>
      <c r="E99" s="112">
        <v>0</v>
      </c>
      <c r="F99" s="196"/>
      <c r="G99" s="196"/>
      <c r="H99" s="204"/>
      <c r="I99" s="204"/>
      <c r="J99" s="102"/>
      <c r="K99" s="103"/>
    </row>
    <row r="100" spans="1:11" s="104" customFormat="1" x14ac:dyDescent="0.3">
      <c r="A100" s="202"/>
      <c r="B100" s="105" t="s">
        <v>7</v>
      </c>
      <c r="C100" s="123">
        <v>1519.0060000000001</v>
      </c>
      <c r="D100" s="123">
        <v>1514.81203</v>
      </c>
      <c r="E100" s="123">
        <v>1510.7612099999999</v>
      </c>
      <c r="F100" s="196"/>
      <c r="G100" s="196"/>
      <c r="H100" s="204"/>
      <c r="I100" s="204"/>
      <c r="J100" s="102"/>
      <c r="K100" s="103"/>
    </row>
    <row r="101" spans="1:11" s="104" customFormat="1" x14ac:dyDescent="0.3">
      <c r="A101" s="202"/>
      <c r="B101" s="105" t="s">
        <v>8</v>
      </c>
      <c r="C101" s="112"/>
      <c r="D101" s="115"/>
      <c r="E101" s="115"/>
      <c r="F101" s="196"/>
      <c r="G101" s="196"/>
      <c r="H101" s="204"/>
      <c r="I101" s="204"/>
      <c r="J101" s="102"/>
      <c r="K101" s="103"/>
    </row>
    <row r="102" spans="1:11" s="104" customFormat="1" x14ac:dyDescent="0.3">
      <c r="A102" s="202"/>
      <c r="B102" s="105" t="s">
        <v>9</v>
      </c>
      <c r="C102" s="112"/>
      <c r="D102" s="115"/>
      <c r="E102" s="115"/>
      <c r="F102" s="196"/>
      <c r="G102" s="196"/>
      <c r="H102" s="204"/>
      <c r="I102" s="204"/>
      <c r="J102" s="102"/>
      <c r="K102" s="103"/>
    </row>
    <row r="103" spans="1:11" s="104" customFormat="1" x14ac:dyDescent="0.3">
      <c r="A103" s="202"/>
      <c r="B103" s="105" t="s">
        <v>76</v>
      </c>
      <c r="C103" s="112"/>
      <c r="D103" s="115"/>
      <c r="E103" s="115"/>
      <c r="F103" s="196"/>
      <c r="G103" s="196"/>
      <c r="H103" s="204"/>
      <c r="I103" s="204"/>
      <c r="J103" s="102"/>
      <c r="K103" s="103"/>
    </row>
    <row r="104" spans="1:11" s="104" customFormat="1" x14ac:dyDescent="0.3">
      <c r="A104" s="202"/>
      <c r="B104" s="105" t="s">
        <v>77</v>
      </c>
      <c r="C104" s="112"/>
      <c r="D104" s="115"/>
      <c r="E104" s="115"/>
      <c r="F104" s="196"/>
      <c r="G104" s="196"/>
      <c r="H104" s="204"/>
      <c r="I104" s="204"/>
      <c r="J104" s="102"/>
      <c r="K104" s="103"/>
    </row>
    <row r="105" spans="1:11" s="104" customFormat="1" ht="114.6" customHeight="1" x14ac:dyDescent="0.3">
      <c r="A105" s="202"/>
      <c r="B105" s="124" t="s">
        <v>278</v>
      </c>
      <c r="C105" s="112"/>
      <c r="D105" s="115"/>
      <c r="E105" s="115"/>
      <c r="F105" s="125" t="s">
        <v>3</v>
      </c>
      <c r="G105" s="127" t="s">
        <v>390</v>
      </c>
      <c r="H105" s="125" t="s">
        <v>3</v>
      </c>
      <c r="I105" s="117" t="s">
        <v>391</v>
      </c>
      <c r="J105" s="102"/>
      <c r="K105" s="103"/>
    </row>
    <row r="106" spans="1:11" s="104" customFormat="1" ht="30.6" customHeight="1" x14ac:dyDescent="0.3">
      <c r="A106" s="202"/>
      <c r="B106" s="124" t="s">
        <v>392</v>
      </c>
      <c r="C106" s="112"/>
      <c r="D106" s="115"/>
      <c r="E106" s="115"/>
      <c r="F106" s="125" t="s">
        <v>3</v>
      </c>
      <c r="G106" s="125" t="s">
        <v>375</v>
      </c>
      <c r="H106" s="125" t="s">
        <v>3</v>
      </c>
      <c r="I106" s="117" t="s">
        <v>393</v>
      </c>
      <c r="J106" s="102"/>
      <c r="K106" s="103"/>
    </row>
    <row r="107" spans="1:11" s="104" customFormat="1" x14ac:dyDescent="0.3">
      <c r="A107" s="202"/>
      <c r="B107" s="126" t="s">
        <v>114</v>
      </c>
      <c r="C107" s="112"/>
      <c r="D107" s="115"/>
      <c r="E107" s="115"/>
      <c r="F107" s="125"/>
      <c r="G107" s="127"/>
      <c r="H107" s="125"/>
      <c r="I107" s="117"/>
      <c r="J107" s="102"/>
      <c r="K107" s="103"/>
    </row>
    <row r="108" spans="1:11" s="104" customFormat="1" x14ac:dyDescent="0.3">
      <c r="A108" s="203"/>
      <c r="B108" s="126" t="s">
        <v>115</v>
      </c>
      <c r="C108" s="112"/>
      <c r="D108" s="115"/>
      <c r="E108" s="115"/>
      <c r="F108" s="125"/>
      <c r="G108" s="127"/>
      <c r="H108" s="125"/>
      <c r="I108" s="117"/>
      <c r="J108" s="102"/>
      <c r="K108" s="103"/>
    </row>
    <row r="109" spans="1:11" s="104" customFormat="1" ht="39.6" x14ac:dyDescent="0.3">
      <c r="A109" s="201" t="s">
        <v>116</v>
      </c>
      <c r="B109" s="117" t="s">
        <v>279</v>
      </c>
      <c r="C109" s="112"/>
      <c r="D109" s="115"/>
      <c r="E109" s="115"/>
      <c r="F109" s="196" t="s">
        <v>273</v>
      </c>
      <c r="G109" s="196" t="s">
        <v>274</v>
      </c>
      <c r="H109" s="213"/>
      <c r="I109" s="204" t="s">
        <v>394</v>
      </c>
      <c r="J109" s="102"/>
      <c r="K109" s="103"/>
    </row>
    <row r="110" spans="1:11" s="104" customFormat="1" x14ac:dyDescent="0.3">
      <c r="A110" s="202"/>
      <c r="B110" s="105" t="s">
        <v>34</v>
      </c>
      <c r="C110" s="123">
        <f>SUM(C111:C112)</f>
        <v>28299.226999999999</v>
      </c>
      <c r="D110" s="123">
        <f>SUM(D111:D112)</f>
        <v>28294.963210000002</v>
      </c>
      <c r="E110" s="123">
        <f>SUM(E111:E112)</f>
        <v>28291.174289999999</v>
      </c>
      <c r="F110" s="196"/>
      <c r="G110" s="196"/>
      <c r="H110" s="214"/>
      <c r="I110" s="204"/>
      <c r="J110" s="102"/>
      <c r="K110" s="103"/>
    </row>
    <row r="111" spans="1:11" s="104" customFormat="1" x14ac:dyDescent="0.3">
      <c r="A111" s="202"/>
      <c r="B111" s="105" t="s">
        <v>89</v>
      </c>
      <c r="C111" s="112">
        <v>0</v>
      </c>
      <c r="D111" s="112">
        <v>0</v>
      </c>
      <c r="E111" s="112">
        <v>0</v>
      </c>
      <c r="F111" s="196"/>
      <c r="G111" s="196"/>
      <c r="H111" s="214"/>
      <c r="I111" s="204"/>
      <c r="J111" s="102"/>
      <c r="K111" s="103"/>
    </row>
    <row r="112" spans="1:11" s="104" customFormat="1" x14ac:dyDescent="0.3">
      <c r="A112" s="202"/>
      <c r="B112" s="105" t="s">
        <v>7</v>
      </c>
      <c r="C112" s="123">
        <v>28299.226999999999</v>
      </c>
      <c r="D112" s="112">
        <v>28294.963210000002</v>
      </c>
      <c r="E112" s="112">
        <v>28291.174289999999</v>
      </c>
      <c r="F112" s="196"/>
      <c r="G112" s="196"/>
      <c r="H112" s="214"/>
      <c r="I112" s="204"/>
      <c r="J112" s="102"/>
      <c r="K112" s="103"/>
    </row>
    <row r="113" spans="1:11" s="104" customFormat="1" x14ac:dyDescent="0.3">
      <c r="A113" s="202"/>
      <c r="B113" s="105" t="s">
        <v>8</v>
      </c>
      <c r="C113" s="112"/>
      <c r="D113" s="115"/>
      <c r="E113" s="115"/>
      <c r="F113" s="196"/>
      <c r="G113" s="196"/>
      <c r="H113" s="214"/>
      <c r="I113" s="204"/>
      <c r="J113" s="102"/>
      <c r="K113" s="103"/>
    </row>
    <row r="114" spans="1:11" s="104" customFormat="1" x14ac:dyDescent="0.3">
      <c r="A114" s="202"/>
      <c r="B114" s="105" t="s">
        <v>9</v>
      </c>
      <c r="C114" s="112"/>
      <c r="D114" s="115"/>
      <c r="E114" s="115"/>
      <c r="F114" s="196"/>
      <c r="G114" s="196"/>
      <c r="H114" s="214"/>
      <c r="I114" s="204"/>
      <c r="J114" s="102"/>
      <c r="K114" s="103"/>
    </row>
    <row r="115" spans="1:11" s="104" customFormat="1" x14ac:dyDescent="0.3">
      <c r="A115" s="202"/>
      <c r="B115" s="105" t="s">
        <v>76</v>
      </c>
      <c r="C115" s="115"/>
      <c r="D115" s="115"/>
      <c r="E115" s="115"/>
      <c r="F115" s="196"/>
      <c r="G115" s="196"/>
      <c r="H115" s="214"/>
      <c r="I115" s="204"/>
      <c r="J115" s="102"/>
      <c r="K115" s="103"/>
    </row>
    <row r="116" spans="1:11" s="104" customFormat="1" x14ac:dyDescent="0.3">
      <c r="A116" s="202"/>
      <c r="B116" s="105" t="s">
        <v>77</v>
      </c>
      <c r="C116" s="115"/>
      <c r="D116" s="115"/>
      <c r="E116" s="115"/>
      <c r="F116" s="196"/>
      <c r="G116" s="196"/>
      <c r="H116" s="215"/>
      <c r="I116" s="204"/>
      <c r="J116" s="102"/>
      <c r="K116" s="103"/>
    </row>
    <row r="117" spans="1:11" s="104" customFormat="1" ht="52.8" x14ac:dyDescent="0.3">
      <c r="A117" s="202"/>
      <c r="B117" s="124" t="s">
        <v>280</v>
      </c>
      <c r="C117" s="112"/>
      <c r="D117" s="112"/>
      <c r="E117" s="112"/>
      <c r="F117" s="125" t="s">
        <v>3</v>
      </c>
      <c r="G117" s="125" t="s">
        <v>375</v>
      </c>
      <c r="H117" s="125" t="s">
        <v>3</v>
      </c>
      <c r="I117" s="117" t="s">
        <v>395</v>
      </c>
      <c r="J117" s="102"/>
      <c r="K117" s="103"/>
    </row>
    <row r="118" spans="1:11" s="104" customFormat="1" x14ac:dyDescent="0.3">
      <c r="A118" s="202"/>
      <c r="B118" s="126" t="s">
        <v>117</v>
      </c>
      <c r="C118" s="112"/>
      <c r="D118" s="115"/>
      <c r="E118" s="115"/>
      <c r="F118" s="125"/>
      <c r="G118" s="127"/>
      <c r="H118" s="125"/>
      <c r="I118" s="117"/>
      <c r="J118" s="102"/>
      <c r="K118" s="103"/>
    </row>
    <row r="119" spans="1:11" s="104" customFormat="1" x14ac:dyDescent="0.3">
      <c r="A119" s="203"/>
      <c r="B119" s="126" t="s">
        <v>118</v>
      </c>
      <c r="C119" s="112"/>
      <c r="D119" s="115"/>
      <c r="E119" s="115"/>
      <c r="F119" s="125"/>
      <c r="G119" s="127"/>
      <c r="H119" s="125"/>
      <c r="I119" s="117"/>
      <c r="J119" s="102"/>
      <c r="K119" s="103"/>
    </row>
    <row r="120" spans="1:11" s="104" customFormat="1" ht="73.2" customHeight="1" x14ac:dyDescent="0.3">
      <c r="A120" s="201" t="s">
        <v>119</v>
      </c>
      <c r="B120" s="117" t="s">
        <v>281</v>
      </c>
      <c r="C120" s="112"/>
      <c r="D120" s="115"/>
      <c r="E120" s="115"/>
      <c r="F120" s="196" t="s">
        <v>273</v>
      </c>
      <c r="G120" s="196" t="s">
        <v>274</v>
      </c>
      <c r="H120" s="213"/>
      <c r="I120" s="198" t="s">
        <v>396</v>
      </c>
      <c r="J120" s="102"/>
      <c r="K120" s="103"/>
    </row>
    <row r="121" spans="1:11" s="104" customFormat="1" x14ac:dyDescent="0.3">
      <c r="A121" s="202"/>
      <c r="B121" s="105" t="s">
        <v>34</v>
      </c>
      <c r="C121" s="123">
        <f>SUM(C122:C123)</f>
        <v>685.59250000000009</v>
      </c>
      <c r="D121" s="123">
        <f>SUM(D122:D123)</f>
        <v>676.93179999999995</v>
      </c>
      <c r="E121" s="123">
        <f>SUM(E122:E123)</f>
        <v>676.92160999999999</v>
      </c>
      <c r="F121" s="196"/>
      <c r="G121" s="196"/>
      <c r="H121" s="214"/>
      <c r="I121" s="199"/>
      <c r="J121" s="102"/>
      <c r="K121" s="103"/>
    </row>
    <row r="122" spans="1:11" s="104" customFormat="1" x14ac:dyDescent="0.3">
      <c r="A122" s="202"/>
      <c r="B122" s="105" t="s">
        <v>89</v>
      </c>
      <c r="C122" s="112">
        <v>0</v>
      </c>
      <c r="D122" s="112">
        <v>0</v>
      </c>
      <c r="E122" s="112">
        <v>0</v>
      </c>
      <c r="F122" s="196"/>
      <c r="G122" s="196"/>
      <c r="H122" s="214"/>
      <c r="I122" s="199"/>
      <c r="J122" s="102"/>
      <c r="K122" s="103"/>
    </row>
    <row r="123" spans="1:11" s="104" customFormat="1" x14ac:dyDescent="0.3">
      <c r="A123" s="202"/>
      <c r="B123" s="105" t="s">
        <v>7</v>
      </c>
      <c r="C123" s="123">
        <v>685.59250000000009</v>
      </c>
      <c r="D123" s="123">
        <v>676.93179999999995</v>
      </c>
      <c r="E123" s="123">
        <v>676.92160999999999</v>
      </c>
      <c r="F123" s="196"/>
      <c r="G123" s="196"/>
      <c r="H123" s="214"/>
      <c r="I123" s="199"/>
      <c r="J123" s="102"/>
      <c r="K123" s="103"/>
    </row>
    <row r="124" spans="1:11" s="104" customFormat="1" x14ac:dyDescent="0.3">
      <c r="A124" s="202"/>
      <c r="B124" s="105" t="s">
        <v>8</v>
      </c>
      <c r="C124" s="112"/>
      <c r="D124" s="115"/>
      <c r="E124" s="115"/>
      <c r="F124" s="196"/>
      <c r="G124" s="196"/>
      <c r="H124" s="214"/>
      <c r="I124" s="199"/>
      <c r="J124" s="102"/>
      <c r="K124" s="103"/>
    </row>
    <row r="125" spans="1:11" s="104" customFormat="1" x14ac:dyDescent="0.3">
      <c r="A125" s="202"/>
      <c r="B125" s="105" t="s">
        <v>9</v>
      </c>
      <c r="C125" s="115"/>
      <c r="D125" s="115"/>
      <c r="E125" s="115"/>
      <c r="F125" s="196"/>
      <c r="G125" s="196"/>
      <c r="H125" s="214"/>
      <c r="I125" s="199"/>
      <c r="J125" s="102"/>
      <c r="K125" s="103"/>
    </row>
    <row r="126" spans="1:11" s="104" customFormat="1" x14ac:dyDescent="0.3">
      <c r="A126" s="202"/>
      <c r="B126" s="105" t="s">
        <v>76</v>
      </c>
      <c r="C126" s="115"/>
      <c r="D126" s="115"/>
      <c r="E126" s="115"/>
      <c r="F126" s="196"/>
      <c r="G126" s="196"/>
      <c r="H126" s="214"/>
      <c r="I126" s="199"/>
      <c r="J126" s="102"/>
      <c r="K126" s="103"/>
    </row>
    <row r="127" spans="1:11" s="104" customFormat="1" x14ac:dyDescent="0.3">
      <c r="A127" s="202"/>
      <c r="B127" s="105" t="s">
        <v>77</v>
      </c>
      <c r="C127" s="115"/>
      <c r="D127" s="115"/>
      <c r="E127" s="115"/>
      <c r="F127" s="196"/>
      <c r="G127" s="196"/>
      <c r="H127" s="215"/>
      <c r="I127" s="200"/>
      <c r="J127" s="102"/>
      <c r="K127" s="103"/>
    </row>
    <row r="128" spans="1:11" s="104" customFormat="1" ht="82.2" customHeight="1" x14ac:dyDescent="0.3">
      <c r="A128" s="202"/>
      <c r="B128" s="124" t="s">
        <v>397</v>
      </c>
      <c r="C128" s="112"/>
      <c r="D128" s="115"/>
      <c r="E128" s="115"/>
      <c r="F128" s="125" t="s">
        <v>3</v>
      </c>
      <c r="G128" s="125" t="s">
        <v>375</v>
      </c>
      <c r="H128" s="125" t="s">
        <v>3</v>
      </c>
      <c r="I128" s="117" t="s">
        <v>398</v>
      </c>
      <c r="J128" s="102"/>
      <c r="K128" s="103"/>
    </row>
    <row r="129" spans="1:11" s="104" customFormat="1" x14ac:dyDescent="0.3">
      <c r="A129" s="202"/>
      <c r="B129" s="126" t="s">
        <v>120</v>
      </c>
      <c r="C129" s="112"/>
      <c r="D129" s="115"/>
      <c r="E129" s="115"/>
      <c r="F129" s="125"/>
      <c r="G129" s="127"/>
      <c r="H129" s="125"/>
      <c r="I129" s="117"/>
      <c r="J129" s="102"/>
      <c r="K129" s="103"/>
    </row>
    <row r="130" spans="1:11" s="104" customFormat="1" x14ac:dyDescent="0.3">
      <c r="A130" s="203"/>
      <c r="B130" s="126" t="s">
        <v>121</v>
      </c>
      <c r="C130" s="112"/>
      <c r="D130" s="115"/>
      <c r="E130" s="115"/>
      <c r="F130" s="125"/>
      <c r="G130" s="127"/>
      <c r="H130" s="125"/>
      <c r="I130" s="117"/>
      <c r="J130" s="102"/>
      <c r="K130" s="103"/>
    </row>
    <row r="131" spans="1:11" s="104" customFormat="1" ht="82.8" customHeight="1" x14ac:dyDescent="0.3">
      <c r="A131" s="201" t="s">
        <v>122</v>
      </c>
      <c r="B131" s="117" t="s">
        <v>282</v>
      </c>
      <c r="C131" s="112"/>
      <c r="D131" s="115"/>
      <c r="E131" s="115"/>
      <c r="F131" s="196" t="s">
        <v>273</v>
      </c>
      <c r="G131" s="196" t="s">
        <v>274</v>
      </c>
      <c r="H131" s="213"/>
      <c r="I131" s="204" t="s">
        <v>399</v>
      </c>
      <c r="J131" s="102"/>
      <c r="K131" s="103"/>
    </row>
    <row r="132" spans="1:11" s="104" customFormat="1" x14ac:dyDescent="0.3">
      <c r="A132" s="202"/>
      <c r="B132" s="105" t="s">
        <v>34</v>
      </c>
      <c r="C132" s="123">
        <f>SUM(C133:C134)</f>
        <v>1060.5</v>
      </c>
      <c r="D132" s="123">
        <f>SUM(D133:D134)</f>
        <v>1060.5</v>
      </c>
      <c r="E132" s="123">
        <f>SUM(E133:E134)</f>
        <v>1059.73864</v>
      </c>
      <c r="F132" s="196"/>
      <c r="G132" s="196"/>
      <c r="H132" s="214"/>
      <c r="I132" s="204"/>
      <c r="J132" s="102"/>
      <c r="K132" s="103"/>
    </row>
    <row r="133" spans="1:11" s="104" customFormat="1" x14ac:dyDescent="0.3">
      <c r="A133" s="202"/>
      <c r="B133" s="105" t="s">
        <v>89</v>
      </c>
      <c r="C133" s="112">
        <v>0</v>
      </c>
      <c r="D133" s="112">
        <v>0</v>
      </c>
      <c r="E133" s="112">
        <v>0</v>
      </c>
      <c r="F133" s="196"/>
      <c r="G133" s="196"/>
      <c r="H133" s="214"/>
      <c r="I133" s="204"/>
      <c r="J133" s="102"/>
      <c r="K133" s="103"/>
    </row>
    <row r="134" spans="1:11" s="104" customFormat="1" x14ac:dyDescent="0.3">
      <c r="A134" s="202"/>
      <c r="B134" s="105" t="s">
        <v>7</v>
      </c>
      <c r="C134" s="123">
        <v>1060.5</v>
      </c>
      <c r="D134" s="123">
        <v>1060.5</v>
      </c>
      <c r="E134" s="123">
        <v>1059.73864</v>
      </c>
      <c r="F134" s="196"/>
      <c r="G134" s="196"/>
      <c r="H134" s="214"/>
      <c r="I134" s="204"/>
      <c r="J134" s="102"/>
      <c r="K134" s="103"/>
    </row>
    <row r="135" spans="1:11" s="104" customFormat="1" x14ac:dyDescent="0.3">
      <c r="A135" s="202"/>
      <c r="B135" s="105" t="s">
        <v>8</v>
      </c>
      <c r="C135" s="112"/>
      <c r="D135" s="115"/>
      <c r="E135" s="115"/>
      <c r="F135" s="196"/>
      <c r="G135" s="196"/>
      <c r="H135" s="214"/>
      <c r="I135" s="204"/>
      <c r="J135" s="102"/>
      <c r="K135" s="103"/>
    </row>
    <row r="136" spans="1:11" s="104" customFormat="1" x14ac:dyDescent="0.3">
      <c r="A136" s="202"/>
      <c r="B136" s="105" t="s">
        <v>9</v>
      </c>
      <c r="C136" s="112"/>
      <c r="D136" s="115"/>
      <c r="E136" s="115"/>
      <c r="F136" s="196"/>
      <c r="G136" s="196"/>
      <c r="H136" s="214"/>
      <c r="I136" s="204"/>
      <c r="J136" s="102"/>
      <c r="K136" s="103"/>
    </row>
    <row r="137" spans="1:11" s="104" customFormat="1" x14ac:dyDescent="0.3">
      <c r="A137" s="202"/>
      <c r="B137" s="105" t="s">
        <v>76</v>
      </c>
      <c r="C137" s="112"/>
      <c r="D137" s="115"/>
      <c r="E137" s="115"/>
      <c r="F137" s="196"/>
      <c r="G137" s="196"/>
      <c r="H137" s="214"/>
      <c r="I137" s="204"/>
      <c r="J137" s="102"/>
      <c r="K137" s="103"/>
    </row>
    <row r="138" spans="1:11" s="104" customFormat="1" x14ac:dyDescent="0.3">
      <c r="A138" s="202"/>
      <c r="B138" s="105" t="s">
        <v>77</v>
      </c>
      <c r="C138" s="112"/>
      <c r="D138" s="115"/>
      <c r="E138" s="115"/>
      <c r="F138" s="196"/>
      <c r="G138" s="196"/>
      <c r="H138" s="215"/>
      <c r="I138" s="204"/>
      <c r="J138" s="102"/>
      <c r="K138" s="103"/>
    </row>
    <row r="139" spans="1:11" s="104" customFormat="1" ht="127.8" customHeight="1" x14ac:dyDescent="0.3">
      <c r="A139" s="202"/>
      <c r="B139" s="130" t="s">
        <v>400</v>
      </c>
      <c r="C139" s="112"/>
      <c r="D139" s="115"/>
      <c r="E139" s="115"/>
      <c r="F139" s="125" t="s">
        <v>3</v>
      </c>
      <c r="G139" s="131" t="s">
        <v>401</v>
      </c>
      <c r="H139" s="125" t="s">
        <v>3</v>
      </c>
      <c r="I139" s="117" t="s">
        <v>402</v>
      </c>
      <c r="J139" s="102"/>
      <c r="K139" s="103"/>
    </row>
    <row r="140" spans="1:11" s="104" customFormat="1" ht="44.4" customHeight="1" x14ac:dyDescent="0.3">
      <c r="A140" s="202"/>
      <c r="B140" s="124" t="s">
        <v>283</v>
      </c>
      <c r="C140" s="112"/>
      <c r="D140" s="115"/>
      <c r="E140" s="115"/>
      <c r="F140" s="125" t="s">
        <v>3</v>
      </c>
      <c r="G140" s="125" t="s">
        <v>375</v>
      </c>
      <c r="H140" s="125" t="s">
        <v>3</v>
      </c>
      <c r="I140" s="117" t="s">
        <v>403</v>
      </c>
      <c r="J140" s="102"/>
      <c r="K140" s="103"/>
    </row>
    <row r="141" spans="1:11" s="104" customFormat="1" x14ac:dyDescent="0.3">
      <c r="A141" s="202"/>
      <c r="B141" s="126" t="s">
        <v>123</v>
      </c>
      <c r="C141" s="112"/>
      <c r="D141" s="115"/>
      <c r="E141" s="115"/>
      <c r="F141" s="125"/>
      <c r="G141" s="127"/>
      <c r="H141" s="125"/>
      <c r="I141" s="117"/>
      <c r="J141" s="102"/>
      <c r="K141" s="103"/>
    </row>
    <row r="142" spans="1:11" s="104" customFormat="1" x14ac:dyDescent="0.3">
      <c r="A142" s="203"/>
      <c r="B142" s="126" t="s">
        <v>124</v>
      </c>
      <c r="C142" s="112"/>
      <c r="D142" s="115"/>
      <c r="E142" s="115"/>
      <c r="F142" s="125"/>
      <c r="G142" s="127"/>
      <c r="H142" s="125"/>
      <c r="I142" s="117"/>
      <c r="J142" s="102"/>
      <c r="K142" s="103"/>
    </row>
    <row r="143" spans="1:11" s="104" customFormat="1" ht="26.4" x14ac:dyDescent="0.3">
      <c r="A143" s="201" t="s">
        <v>125</v>
      </c>
      <c r="B143" s="117" t="s">
        <v>284</v>
      </c>
      <c r="C143" s="112"/>
      <c r="D143" s="115"/>
      <c r="E143" s="115"/>
      <c r="F143" s="196" t="s">
        <v>273</v>
      </c>
      <c r="G143" s="196" t="s">
        <v>274</v>
      </c>
      <c r="H143" s="216"/>
      <c r="I143" s="204" t="s">
        <v>132</v>
      </c>
      <c r="J143" s="102"/>
      <c r="K143" s="103"/>
    </row>
    <row r="144" spans="1:11" s="104" customFormat="1" x14ac:dyDescent="0.3">
      <c r="A144" s="202"/>
      <c r="B144" s="105" t="s">
        <v>34</v>
      </c>
      <c r="C144" s="123">
        <f>SUM(C145:C146)</f>
        <v>1173.69</v>
      </c>
      <c r="D144" s="123">
        <f>SUM(D145:D146)</f>
        <v>1173.6882599999999</v>
      </c>
      <c r="E144" s="123">
        <f>SUM(E145:E146)</f>
        <v>1173.6881599999999</v>
      </c>
      <c r="F144" s="196"/>
      <c r="G144" s="196"/>
      <c r="H144" s="216"/>
      <c r="I144" s="204"/>
      <c r="J144" s="102"/>
      <c r="K144" s="103"/>
    </row>
    <row r="145" spans="1:11" s="104" customFormat="1" x14ac:dyDescent="0.3">
      <c r="A145" s="202"/>
      <c r="B145" s="105" t="s">
        <v>89</v>
      </c>
      <c r="C145" s="112">
        <v>0</v>
      </c>
      <c r="D145" s="112">
        <v>0</v>
      </c>
      <c r="E145" s="112">
        <v>0</v>
      </c>
      <c r="F145" s="196"/>
      <c r="G145" s="196"/>
      <c r="H145" s="216"/>
      <c r="I145" s="204"/>
      <c r="J145" s="102"/>
      <c r="K145" s="103"/>
    </row>
    <row r="146" spans="1:11" s="104" customFormat="1" x14ac:dyDescent="0.3">
      <c r="A146" s="202"/>
      <c r="B146" s="105" t="s">
        <v>7</v>
      </c>
      <c r="C146" s="123">
        <v>1173.69</v>
      </c>
      <c r="D146" s="123">
        <v>1173.6882599999999</v>
      </c>
      <c r="E146" s="123">
        <v>1173.6881599999999</v>
      </c>
      <c r="F146" s="196"/>
      <c r="G146" s="196"/>
      <c r="H146" s="216"/>
      <c r="I146" s="204"/>
      <c r="J146" s="102"/>
      <c r="K146" s="103"/>
    </row>
    <row r="147" spans="1:11" s="104" customFormat="1" x14ac:dyDescent="0.3">
      <c r="A147" s="202"/>
      <c r="B147" s="105" t="s">
        <v>8</v>
      </c>
      <c r="C147" s="112"/>
      <c r="D147" s="115"/>
      <c r="E147" s="115"/>
      <c r="F147" s="196"/>
      <c r="G147" s="196"/>
      <c r="H147" s="216"/>
      <c r="I147" s="204"/>
      <c r="J147" s="102"/>
      <c r="K147" s="103"/>
    </row>
    <row r="148" spans="1:11" s="104" customFormat="1" x14ac:dyDescent="0.3">
      <c r="A148" s="202"/>
      <c r="B148" s="105" t="s">
        <v>9</v>
      </c>
      <c r="C148" s="112"/>
      <c r="D148" s="115"/>
      <c r="E148" s="115"/>
      <c r="F148" s="196"/>
      <c r="G148" s="196"/>
      <c r="H148" s="216"/>
      <c r="I148" s="204"/>
      <c r="J148" s="102"/>
      <c r="K148" s="103"/>
    </row>
    <row r="149" spans="1:11" s="104" customFormat="1" x14ac:dyDescent="0.3">
      <c r="A149" s="202"/>
      <c r="B149" s="105" t="s">
        <v>76</v>
      </c>
      <c r="C149" s="112"/>
      <c r="D149" s="115"/>
      <c r="E149" s="115"/>
      <c r="F149" s="196"/>
      <c r="G149" s="196"/>
      <c r="H149" s="216"/>
      <c r="I149" s="204"/>
      <c r="J149" s="102"/>
      <c r="K149" s="103"/>
    </row>
    <row r="150" spans="1:11" s="104" customFormat="1" x14ac:dyDescent="0.3">
      <c r="A150" s="202"/>
      <c r="B150" s="105" t="s">
        <v>77</v>
      </c>
      <c r="C150" s="112"/>
      <c r="D150" s="115"/>
      <c r="E150" s="115"/>
      <c r="F150" s="196"/>
      <c r="G150" s="196"/>
      <c r="H150" s="216"/>
      <c r="I150" s="204"/>
      <c r="J150" s="102"/>
      <c r="K150" s="103"/>
    </row>
    <row r="151" spans="1:11" s="104" customFormat="1" ht="39.6" x14ac:dyDescent="0.3">
      <c r="A151" s="202"/>
      <c r="B151" s="124" t="s">
        <v>404</v>
      </c>
      <c r="C151" s="112"/>
      <c r="D151" s="115"/>
      <c r="E151" s="115"/>
      <c r="F151" s="125" t="s">
        <v>3</v>
      </c>
      <c r="G151" s="125" t="s">
        <v>375</v>
      </c>
      <c r="H151" s="125" t="s">
        <v>3</v>
      </c>
      <c r="I151" s="117" t="s">
        <v>405</v>
      </c>
      <c r="J151" s="102"/>
      <c r="K151" s="103"/>
    </row>
    <row r="152" spans="1:11" s="104" customFormat="1" x14ac:dyDescent="0.3">
      <c r="A152" s="202"/>
      <c r="B152" s="126" t="s">
        <v>126</v>
      </c>
      <c r="C152" s="112"/>
      <c r="D152" s="115"/>
      <c r="E152" s="115"/>
      <c r="F152" s="125"/>
      <c r="G152" s="127"/>
      <c r="H152" s="125"/>
      <c r="I152" s="117"/>
      <c r="J152" s="102"/>
      <c r="K152" s="103"/>
    </row>
    <row r="153" spans="1:11" s="104" customFormat="1" x14ac:dyDescent="0.3">
      <c r="A153" s="203"/>
      <c r="B153" s="126" t="s">
        <v>127</v>
      </c>
      <c r="C153" s="112"/>
      <c r="D153" s="115"/>
      <c r="E153" s="115"/>
      <c r="F153" s="125"/>
      <c r="G153" s="127"/>
      <c r="H153" s="125"/>
      <c r="I153" s="117"/>
      <c r="J153" s="102"/>
      <c r="K153" s="103"/>
    </row>
    <row r="154" spans="1:11" s="104" customFormat="1" ht="26.4" x14ac:dyDescent="0.3">
      <c r="A154" s="201" t="s">
        <v>128</v>
      </c>
      <c r="B154" s="117" t="s">
        <v>285</v>
      </c>
      <c r="C154" s="112"/>
      <c r="D154" s="115"/>
      <c r="E154" s="115"/>
      <c r="F154" s="196" t="s">
        <v>273</v>
      </c>
      <c r="G154" s="196" t="s">
        <v>274</v>
      </c>
      <c r="H154" s="213"/>
      <c r="I154" s="204" t="s">
        <v>406</v>
      </c>
      <c r="J154" s="102"/>
      <c r="K154" s="103"/>
    </row>
    <row r="155" spans="1:11" s="104" customFormat="1" x14ac:dyDescent="0.3">
      <c r="A155" s="202"/>
      <c r="B155" s="105" t="s">
        <v>34</v>
      </c>
      <c r="C155" s="123">
        <f>SUM(C156:C157)</f>
        <v>6923.7</v>
      </c>
      <c r="D155" s="123">
        <f>SUM(D156:D157)</f>
        <v>6923.7</v>
      </c>
      <c r="E155" s="123">
        <f>SUM(E156:E157)</f>
        <v>6923.7</v>
      </c>
      <c r="F155" s="196"/>
      <c r="G155" s="196"/>
      <c r="H155" s="214"/>
      <c r="I155" s="204"/>
      <c r="J155" s="102"/>
      <c r="K155" s="103"/>
    </row>
    <row r="156" spans="1:11" s="104" customFormat="1" x14ac:dyDescent="0.3">
      <c r="A156" s="202"/>
      <c r="B156" s="105" t="s">
        <v>89</v>
      </c>
      <c r="C156" s="112">
        <v>0</v>
      </c>
      <c r="D156" s="112">
        <v>0</v>
      </c>
      <c r="E156" s="112">
        <v>0</v>
      </c>
      <c r="F156" s="196"/>
      <c r="G156" s="196"/>
      <c r="H156" s="214"/>
      <c r="I156" s="204"/>
      <c r="J156" s="102"/>
      <c r="K156" s="103"/>
    </row>
    <row r="157" spans="1:11" s="104" customFormat="1" x14ac:dyDescent="0.3">
      <c r="A157" s="202"/>
      <c r="B157" s="105" t="s">
        <v>7</v>
      </c>
      <c r="C157" s="123">
        <v>6923.7</v>
      </c>
      <c r="D157" s="123">
        <v>6923.7</v>
      </c>
      <c r="E157" s="123">
        <v>6923.7</v>
      </c>
      <c r="F157" s="196"/>
      <c r="G157" s="196"/>
      <c r="H157" s="214"/>
      <c r="I157" s="204"/>
      <c r="J157" s="102"/>
      <c r="K157" s="103"/>
    </row>
    <row r="158" spans="1:11" s="104" customFormat="1" x14ac:dyDescent="0.3">
      <c r="A158" s="202"/>
      <c r="B158" s="105" t="s">
        <v>8</v>
      </c>
      <c r="C158" s="112"/>
      <c r="D158" s="115"/>
      <c r="E158" s="115"/>
      <c r="F158" s="196"/>
      <c r="G158" s="196"/>
      <c r="H158" s="214"/>
      <c r="I158" s="204"/>
      <c r="J158" s="102"/>
      <c r="K158" s="103"/>
    </row>
    <row r="159" spans="1:11" s="104" customFormat="1" x14ac:dyDescent="0.3">
      <c r="A159" s="202"/>
      <c r="B159" s="105" t="s">
        <v>9</v>
      </c>
      <c r="C159" s="112"/>
      <c r="D159" s="115"/>
      <c r="E159" s="115"/>
      <c r="F159" s="196"/>
      <c r="G159" s="196"/>
      <c r="H159" s="214"/>
      <c r="I159" s="204"/>
      <c r="J159" s="102"/>
      <c r="K159" s="103"/>
    </row>
    <row r="160" spans="1:11" s="104" customFormat="1" x14ac:dyDescent="0.3">
      <c r="A160" s="202"/>
      <c r="B160" s="105" t="s">
        <v>76</v>
      </c>
      <c r="C160" s="112"/>
      <c r="D160" s="115"/>
      <c r="E160" s="115"/>
      <c r="F160" s="196"/>
      <c r="G160" s="196"/>
      <c r="H160" s="214"/>
      <c r="I160" s="204"/>
      <c r="J160" s="102"/>
      <c r="K160" s="103"/>
    </row>
    <row r="161" spans="1:11" s="104" customFormat="1" x14ac:dyDescent="0.3">
      <c r="A161" s="202"/>
      <c r="B161" s="105" t="s">
        <v>77</v>
      </c>
      <c r="C161" s="112"/>
      <c r="D161" s="115"/>
      <c r="E161" s="115"/>
      <c r="F161" s="196"/>
      <c r="G161" s="196"/>
      <c r="H161" s="215"/>
      <c r="I161" s="204"/>
      <c r="J161" s="102"/>
      <c r="K161" s="103"/>
    </row>
    <row r="162" spans="1:11" s="104" customFormat="1" ht="46.8" customHeight="1" x14ac:dyDescent="0.3">
      <c r="A162" s="202"/>
      <c r="B162" s="124" t="s">
        <v>407</v>
      </c>
      <c r="C162" s="112"/>
      <c r="D162" s="115"/>
      <c r="E162" s="115"/>
      <c r="F162" s="125" t="s">
        <v>3</v>
      </c>
      <c r="G162" s="125" t="s">
        <v>375</v>
      </c>
      <c r="H162" s="125" t="s">
        <v>3</v>
      </c>
      <c r="I162" s="117" t="s">
        <v>408</v>
      </c>
      <c r="J162" s="102"/>
      <c r="K162" s="103"/>
    </row>
    <row r="163" spans="1:11" s="104" customFormat="1" x14ac:dyDescent="0.3">
      <c r="A163" s="202"/>
      <c r="B163" s="126" t="s">
        <v>129</v>
      </c>
      <c r="C163" s="112"/>
      <c r="D163" s="115"/>
      <c r="E163" s="115"/>
      <c r="F163" s="125"/>
      <c r="G163" s="127"/>
      <c r="H163" s="125"/>
      <c r="I163" s="117"/>
      <c r="J163" s="102"/>
      <c r="K163" s="103"/>
    </row>
    <row r="164" spans="1:11" s="104" customFormat="1" x14ac:dyDescent="0.3">
      <c r="A164" s="203"/>
      <c r="B164" s="126" t="s">
        <v>130</v>
      </c>
      <c r="C164" s="112"/>
      <c r="D164" s="115"/>
      <c r="E164" s="115"/>
      <c r="F164" s="125"/>
      <c r="G164" s="127"/>
      <c r="H164" s="125"/>
      <c r="I164" s="117"/>
      <c r="J164" s="102"/>
      <c r="K164" s="103"/>
    </row>
    <row r="165" spans="1:11" s="104" customFormat="1" ht="60" customHeight="1" x14ac:dyDescent="0.3">
      <c r="A165" s="192" t="s">
        <v>131</v>
      </c>
      <c r="B165" s="117" t="s">
        <v>286</v>
      </c>
      <c r="C165" s="112"/>
      <c r="D165" s="115"/>
      <c r="E165" s="115"/>
      <c r="F165" s="196" t="s">
        <v>273</v>
      </c>
      <c r="G165" s="196" t="s">
        <v>274</v>
      </c>
      <c r="H165" s="197"/>
      <c r="I165" s="204"/>
      <c r="J165" s="102"/>
      <c r="K165" s="103"/>
    </row>
    <row r="166" spans="1:11" s="104" customFormat="1" x14ac:dyDescent="0.3">
      <c r="A166" s="193"/>
      <c r="B166" s="105" t="s">
        <v>34</v>
      </c>
      <c r="C166" s="123">
        <f>SUM(C167:C168)</f>
        <v>8274.14</v>
      </c>
      <c r="D166" s="123">
        <f>SUM(D167:D168)</f>
        <v>8272.6095399999995</v>
      </c>
      <c r="E166" s="123">
        <f>SUM(E167:E168)</f>
        <v>8272.6088799999998</v>
      </c>
      <c r="F166" s="196"/>
      <c r="G166" s="196"/>
      <c r="H166" s="197"/>
      <c r="I166" s="204"/>
      <c r="J166" s="102"/>
      <c r="K166" s="103"/>
    </row>
    <row r="167" spans="1:11" s="104" customFormat="1" x14ac:dyDescent="0.3">
      <c r="A167" s="193"/>
      <c r="B167" s="105" t="s">
        <v>89</v>
      </c>
      <c r="C167" s="112">
        <v>0</v>
      </c>
      <c r="D167" s="112">
        <v>0</v>
      </c>
      <c r="E167" s="112">
        <v>0</v>
      </c>
      <c r="F167" s="196"/>
      <c r="G167" s="196"/>
      <c r="H167" s="197"/>
      <c r="I167" s="204"/>
      <c r="J167" s="102"/>
      <c r="K167" s="103"/>
    </row>
    <row r="168" spans="1:11" s="104" customFormat="1" x14ac:dyDescent="0.3">
      <c r="A168" s="193"/>
      <c r="B168" s="105" t="s">
        <v>7</v>
      </c>
      <c r="C168" s="123">
        <v>8274.14</v>
      </c>
      <c r="D168" s="123">
        <v>8272.6095399999995</v>
      </c>
      <c r="E168" s="123">
        <v>8272.6088799999998</v>
      </c>
      <c r="F168" s="196"/>
      <c r="G168" s="196"/>
      <c r="H168" s="197"/>
      <c r="I168" s="204"/>
      <c r="J168" s="102"/>
      <c r="K168" s="103"/>
    </row>
    <row r="169" spans="1:11" s="104" customFormat="1" x14ac:dyDescent="0.3">
      <c r="A169" s="193"/>
      <c r="B169" s="105" t="s">
        <v>8</v>
      </c>
      <c r="C169" s="112"/>
      <c r="D169" s="115"/>
      <c r="E169" s="115"/>
      <c r="F169" s="196"/>
      <c r="G169" s="196"/>
      <c r="H169" s="197"/>
      <c r="I169" s="204"/>
      <c r="J169" s="102"/>
      <c r="K169" s="103"/>
    </row>
    <row r="170" spans="1:11" s="104" customFormat="1" x14ac:dyDescent="0.3">
      <c r="A170" s="193"/>
      <c r="B170" s="105" t="s">
        <v>9</v>
      </c>
      <c r="C170" s="112"/>
      <c r="D170" s="115"/>
      <c r="E170" s="115"/>
      <c r="F170" s="196"/>
      <c r="G170" s="196"/>
      <c r="H170" s="197"/>
      <c r="I170" s="204"/>
      <c r="J170" s="102"/>
      <c r="K170" s="103"/>
    </row>
    <row r="171" spans="1:11" s="104" customFormat="1" x14ac:dyDescent="0.3">
      <c r="A171" s="193"/>
      <c r="B171" s="105" t="s">
        <v>76</v>
      </c>
      <c r="C171" s="112"/>
      <c r="D171" s="115"/>
      <c r="E171" s="115"/>
      <c r="F171" s="196"/>
      <c r="G171" s="196"/>
      <c r="H171" s="197"/>
      <c r="I171" s="204"/>
      <c r="J171" s="102"/>
      <c r="K171" s="103"/>
    </row>
    <row r="172" spans="1:11" s="104" customFormat="1" x14ac:dyDescent="0.3">
      <c r="A172" s="193"/>
      <c r="B172" s="105" t="s">
        <v>77</v>
      </c>
      <c r="C172" s="112"/>
      <c r="D172" s="115"/>
      <c r="E172" s="115"/>
      <c r="F172" s="196"/>
      <c r="G172" s="196"/>
      <c r="H172" s="197"/>
      <c r="I172" s="204"/>
      <c r="J172" s="102"/>
      <c r="K172" s="103"/>
    </row>
    <row r="173" spans="1:11" s="104" customFormat="1" ht="85.8" customHeight="1" x14ac:dyDescent="0.3">
      <c r="A173" s="193"/>
      <c r="B173" s="124" t="s">
        <v>409</v>
      </c>
      <c r="C173" s="112"/>
      <c r="D173" s="115"/>
      <c r="E173" s="115"/>
      <c r="F173" s="125" t="s">
        <v>3</v>
      </c>
      <c r="G173" s="125" t="s">
        <v>375</v>
      </c>
      <c r="H173" s="125" t="s">
        <v>3</v>
      </c>
      <c r="I173" s="117" t="s">
        <v>410</v>
      </c>
      <c r="J173" s="102"/>
      <c r="K173" s="103"/>
    </row>
    <row r="174" spans="1:11" s="104" customFormat="1" x14ac:dyDescent="0.3">
      <c r="A174" s="193"/>
      <c r="B174" s="126" t="s">
        <v>133</v>
      </c>
      <c r="C174" s="112"/>
      <c r="D174" s="115"/>
      <c r="E174" s="115"/>
      <c r="F174" s="125"/>
      <c r="G174" s="127"/>
      <c r="H174" s="125"/>
      <c r="I174" s="117"/>
      <c r="J174" s="102"/>
      <c r="K174" s="103"/>
    </row>
    <row r="175" spans="1:11" s="104" customFormat="1" x14ac:dyDescent="0.3">
      <c r="A175" s="194"/>
      <c r="B175" s="126" t="s">
        <v>134</v>
      </c>
      <c r="C175" s="112"/>
      <c r="D175" s="115"/>
      <c r="E175" s="115"/>
      <c r="F175" s="125"/>
      <c r="G175" s="127"/>
      <c r="H175" s="125"/>
      <c r="I175" s="117"/>
      <c r="J175" s="102"/>
      <c r="K175" s="103"/>
    </row>
    <row r="176" spans="1:11" s="104" customFormat="1" ht="57" customHeight="1" x14ac:dyDescent="0.3">
      <c r="A176" s="201" t="s">
        <v>135</v>
      </c>
      <c r="B176" s="117" t="s">
        <v>287</v>
      </c>
      <c r="C176" s="112"/>
      <c r="D176" s="115"/>
      <c r="E176" s="115"/>
      <c r="F176" s="196" t="s">
        <v>273</v>
      </c>
      <c r="G176" s="196" t="s">
        <v>274</v>
      </c>
      <c r="H176" s="213"/>
      <c r="I176" s="198" t="s">
        <v>411</v>
      </c>
      <c r="J176" s="102"/>
      <c r="K176" s="103"/>
    </row>
    <row r="177" spans="1:11" s="104" customFormat="1" x14ac:dyDescent="0.3">
      <c r="A177" s="202"/>
      <c r="B177" s="105" t="s">
        <v>34</v>
      </c>
      <c r="C177" s="123">
        <f>SUM(C178:C179)</f>
        <v>1797.5930000000001</v>
      </c>
      <c r="D177" s="123">
        <f>SUM(D178:D179)</f>
        <v>1785.5821699999999</v>
      </c>
      <c r="E177" s="123">
        <f>SUM(E178:E179)</f>
        <v>1784.03817</v>
      </c>
      <c r="F177" s="196"/>
      <c r="G177" s="196"/>
      <c r="H177" s="214"/>
      <c r="I177" s="199"/>
      <c r="J177" s="102"/>
      <c r="K177" s="103"/>
    </row>
    <row r="178" spans="1:11" s="104" customFormat="1" x14ac:dyDescent="0.3">
      <c r="A178" s="202"/>
      <c r="B178" s="105" t="s">
        <v>89</v>
      </c>
      <c r="C178" s="112">
        <v>0</v>
      </c>
      <c r="D178" s="112">
        <v>0</v>
      </c>
      <c r="E178" s="112">
        <v>0</v>
      </c>
      <c r="F178" s="196"/>
      <c r="G178" s="196"/>
      <c r="H178" s="214"/>
      <c r="I178" s="199"/>
      <c r="J178" s="102"/>
      <c r="K178" s="103"/>
    </row>
    <row r="179" spans="1:11" s="104" customFormat="1" x14ac:dyDescent="0.3">
      <c r="A179" s="202"/>
      <c r="B179" s="105" t="s">
        <v>7</v>
      </c>
      <c r="C179" s="123">
        <v>1797.5930000000001</v>
      </c>
      <c r="D179" s="123">
        <v>1785.5821699999999</v>
      </c>
      <c r="E179" s="123">
        <v>1784.03817</v>
      </c>
      <c r="F179" s="196"/>
      <c r="G179" s="196"/>
      <c r="H179" s="214"/>
      <c r="I179" s="199"/>
      <c r="J179" s="102"/>
      <c r="K179" s="103"/>
    </row>
    <row r="180" spans="1:11" s="104" customFormat="1" x14ac:dyDescent="0.3">
      <c r="A180" s="202"/>
      <c r="B180" s="105" t="s">
        <v>8</v>
      </c>
      <c r="C180" s="112"/>
      <c r="D180" s="115"/>
      <c r="E180" s="115"/>
      <c r="F180" s="196"/>
      <c r="G180" s="196"/>
      <c r="H180" s="214"/>
      <c r="I180" s="199"/>
      <c r="J180" s="102"/>
      <c r="K180" s="103"/>
    </row>
    <row r="181" spans="1:11" s="104" customFormat="1" x14ac:dyDescent="0.3">
      <c r="A181" s="202"/>
      <c r="B181" s="105" t="s">
        <v>9</v>
      </c>
      <c r="C181" s="112"/>
      <c r="D181" s="115"/>
      <c r="E181" s="115"/>
      <c r="F181" s="196"/>
      <c r="G181" s="196"/>
      <c r="H181" s="214"/>
      <c r="I181" s="199"/>
      <c r="J181" s="102"/>
      <c r="K181" s="103"/>
    </row>
    <row r="182" spans="1:11" s="104" customFormat="1" x14ac:dyDescent="0.3">
      <c r="A182" s="202"/>
      <c r="B182" s="105" t="s">
        <v>76</v>
      </c>
      <c r="C182" s="112"/>
      <c r="D182" s="115"/>
      <c r="E182" s="115"/>
      <c r="F182" s="196"/>
      <c r="G182" s="196"/>
      <c r="H182" s="214"/>
      <c r="I182" s="199"/>
      <c r="J182" s="102"/>
      <c r="K182" s="103"/>
    </row>
    <row r="183" spans="1:11" s="104" customFormat="1" x14ac:dyDescent="0.3">
      <c r="A183" s="202"/>
      <c r="B183" s="105" t="s">
        <v>77</v>
      </c>
      <c r="C183" s="112"/>
      <c r="D183" s="115"/>
      <c r="E183" s="115"/>
      <c r="F183" s="196"/>
      <c r="G183" s="196"/>
      <c r="H183" s="215"/>
      <c r="I183" s="200"/>
      <c r="J183" s="102"/>
      <c r="K183" s="103"/>
    </row>
    <row r="184" spans="1:11" s="104" customFormat="1" ht="52.8" customHeight="1" x14ac:dyDescent="0.3">
      <c r="A184" s="202"/>
      <c r="B184" s="124" t="s">
        <v>412</v>
      </c>
      <c r="C184" s="112"/>
      <c r="D184" s="115"/>
      <c r="E184" s="115"/>
      <c r="F184" s="125" t="s">
        <v>3</v>
      </c>
      <c r="G184" s="125" t="s">
        <v>375</v>
      </c>
      <c r="H184" s="125" t="s">
        <v>3</v>
      </c>
      <c r="I184" s="117" t="s">
        <v>413</v>
      </c>
      <c r="J184" s="102"/>
      <c r="K184" s="103"/>
    </row>
    <row r="185" spans="1:11" s="104" customFormat="1" x14ac:dyDescent="0.3">
      <c r="A185" s="202"/>
      <c r="B185" s="126" t="s">
        <v>136</v>
      </c>
      <c r="C185" s="112"/>
      <c r="D185" s="115"/>
      <c r="E185" s="115"/>
      <c r="F185" s="125"/>
      <c r="G185" s="127"/>
      <c r="H185" s="125"/>
      <c r="I185" s="117"/>
      <c r="J185" s="102"/>
      <c r="K185" s="103"/>
    </row>
    <row r="186" spans="1:11" s="104" customFormat="1" x14ac:dyDescent="0.3">
      <c r="A186" s="203"/>
      <c r="B186" s="126" t="s">
        <v>137</v>
      </c>
      <c r="C186" s="112"/>
      <c r="D186" s="115"/>
      <c r="E186" s="115"/>
      <c r="F186" s="125"/>
      <c r="G186" s="127"/>
      <c r="H186" s="125"/>
      <c r="I186" s="117"/>
      <c r="J186" s="102"/>
      <c r="K186" s="103"/>
    </row>
    <row r="187" spans="1:11" s="104" customFormat="1" ht="87" customHeight="1" x14ac:dyDescent="0.3">
      <c r="A187" s="201" t="s">
        <v>138</v>
      </c>
      <c r="B187" s="117" t="s">
        <v>288</v>
      </c>
      <c r="C187" s="112"/>
      <c r="D187" s="115"/>
      <c r="E187" s="115"/>
      <c r="F187" s="196" t="s">
        <v>273</v>
      </c>
      <c r="G187" s="196" t="s">
        <v>274</v>
      </c>
      <c r="H187" s="213"/>
      <c r="I187" s="198" t="s">
        <v>414</v>
      </c>
      <c r="J187" s="102"/>
      <c r="K187" s="103"/>
    </row>
    <row r="188" spans="1:11" s="104" customFormat="1" x14ac:dyDescent="0.3">
      <c r="A188" s="202"/>
      <c r="B188" s="105" t="s">
        <v>34</v>
      </c>
      <c r="C188" s="123">
        <f>SUM(C189:C190)</f>
        <v>861.88400000000001</v>
      </c>
      <c r="D188" s="123">
        <f>SUM(D189:D190)</f>
        <v>861.88273000000004</v>
      </c>
      <c r="E188" s="123">
        <f>SUM(E189:E190)</f>
        <v>861.88131999999996</v>
      </c>
      <c r="F188" s="196"/>
      <c r="G188" s="196"/>
      <c r="H188" s="214"/>
      <c r="I188" s="199"/>
      <c r="J188" s="102"/>
      <c r="K188" s="103"/>
    </row>
    <row r="189" spans="1:11" s="104" customFormat="1" x14ac:dyDescent="0.3">
      <c r="A189" s="202"/>
      <c r="B189" s="105" t="s">
        <v>89</v>
      </c>
      <c r="C189" s="112">
        <v>0</v>
      </c>
      <c r="D189" s="112">
        <v>0</v>
      </c>
      <c r="E189" s="112">
        <v>0</v>
      </c>
      <c r="F189" s="196"/>
      <c r="G189" s="196"/>
      <c r="H189" s="214"/>
      <c r="I189" s="199"/>
      <c r="J189" s="102"/>
      <c r="K189" s="103"/>
    </row>
    <row r="190" spans="1:11" s="104" customFormat="1" x14ac:dyDescent="0.3">
      <c r="A190" s="202"/>
      <c r="B190" s="105" t="s">
        <v>7</v>
      </c>
      <c r="C190" s="123">
        <v>861.88400000000001</v>
      </c>
      <c r="D190" s="123">
        <v>861.88273000000004</v>
      </c>
      <c r="E190" s="123">
        <v>861.88131999999996</v>
      </c>
      <c r="F190" s="196"/>
      <c r="G190" s="196"/>
      <c r="H190" s="214"/>
      <c r="I190" s="199"/>
      <c r="J190" s="102"/>
      <c r="K190" s="103"/>
    </row>
    <row r="191" spans="1:11" s="104" customFormat="1" x14ac:dyDescent="0.3">
      <c r="A191" s="202"/>
      <c r="B191" s="105" t="s">
        <v>8</v>
      </c>
      <c r="C191" s="112"/>
      <c r="D191" s="115"/>
      <c r="E191" s="115"/>
      <c r="F191" s="196"/>
      <c r="G191" s="196"/>
      <c r="H191" s="214"/>
      <c r="I191" s="199"/>
      <c r="J191" s="102"/>
      <c r="K191" s="103"/>
    </row>
    <row r="192" spans="1:11" s="104" customFormat="1" x14ac:dyDescent="0.3">
      <c r="A192" s="202"/>
      <c r="B192" s="105" t="s">
        <v>9</v>
      </c>
      <c r="C192" s="112"/>
      <c r="D192" s="115"/>
      <c r="E192" s="115"/>
      <c r="F192" s="196"/>
      <c r="G192" s="196"/>
      <c r="H192" s="214"/>
      <c r="I192" s="199"/>
      <c r="J192" s="102"/>
      <c r="K192" s="103"/>
    </row>
    <row r="193" spans="1:11" s="104" customFormat="1" x14ac:dyDescent="0.3">
      <c r="A193" s="202"/>
      <c r="B193" s="105" t="s">
        <v>76</v>
      </c>
      <c r="C193" s="112"/>
      <c r="D193" s="115"/>
      <c r="E193" s="115"/>
      <c r="F193" s="196"/>
      <c r="G193" s="196"/>
      <c r="H193" s="214"/>
      <c r="I193" s="199"/>
      <c r="J193" s="102"/>
      <c r="K193" s="103"/>
    </row>
    <row r="194" spans="1:11" s="104" customFormat="1" x14ac:dyDescent="0.3">
      <c r="A194" s="202"/>
      <c r="B194" s="105" t="s">
        <v>77</v>
      </c>
      <c r="C194" s="112"/>
      <c r="D194" s="115"/>
      <c r="E194" s="115"/>
      <c r="F194" s="196"/>
      <c r="G194" s="196"/>
      <c r="H194" s="215"/>
      <c r="I194" s="200"/>
      <c r="J194" s="102"/>
      <c r="K194" s="103"/>
    </row>
    <row r="195" spans="1:11" s="104" customFormat="1" ht="72.599999999999994" customHeight="1" x14ac:dyDescent="0.3">
      <c r="A195" s="202"/>
      <c r="B195" s="124" t="s">
        <v>289</v>
      </c>
      <c r="C195" s="112"/>
      <c r="D195" s="115"/>
      <c r="E195" s="115"/>
      <c r="F195" s="125" t="s">
        <v>3</v>
      </c>
      <c r="G195" s="125" t="s">
        <v>375</v>
      </c>
      <c r="H195" s="125" t="s">
        <v>3</v>
      </c>
      <c r="I195" s="117" t="s">
        <v>415</v>
      </c>
      <c r="J195" s="102"/>
      <c r="K195" s="103"/>
    </row>
    <row r="196" spans="1:11" s="104" customFormat="1" x14ac:dyDescent="0.3">
      <c r="A196" s="202"/>
      <c r="B196" s="126" t="s">
        <v>139</v>
      </c>
      <c r="C196" s="112"/>
      <c r="D196" s="115"/>
      <c r="E196" s="115"/>
      <c r="F196" s="125"/>
      <c r="G196" s="127"/>
      <c r="H196" s="125"/>
      <c r="I196" s="117"/>
      <c r="J196" s="102"/>
      <c r="K196" s="103"/>
    </row>
    <row r="197" spans="1:11" s="104" customFormat="1" x14ac:dyDescent="0.3">
      <c r="A197" s="203"/>
      <c r="B197" s="126" t="s">
        <v>140</v>
      </c>
      <c r="C197" s="112"/>
      <c r="D197" s="115"/>
      <c r="E197" s="115"/>
      <c r="F197" s="125"/>
      <c r="G197" s="127"/>
      <c r="H197" s="125"/>
      <c r="I197" s="117"/>
      <c r="J197" s="102"/>
      <c r="K197" s="103"/>
    </row>
    <row r="198" spans="1:11" s="104" customFormat="1" ht="59.4" customHeight="1" x14ac:dyDescent="0.3">
      <c r="A198" s="201" t="s">
        <v>141</v>
      </c>
      <c r="B198" s="117" t="s">
        <v>290</v>
      </c>
      <c r="C198" s="112"/>
      <c r="D198" s="115"/>
      <c r="E198" s="115"/>
      <c r="F198" s="196" t="s">
        <v>273</v>
      </c>
      <c r="G198" s="196" t="s">
        <v>274</v>
      </c>
      <c r="H198" s="213"/>
      <c r="I198" s="204" t="s">
        <v>416</v>
      </c>
      <c r="J198" s="102"/>
      <c r="K198" s="103"/>
    </row>
    <row r="199" spans="1:11" s="104" customFormat="1" x14ac:dyDescent="0.3">
      <c r="A199" s="202"/>
      <c r="B199" s="105" t="s">
        <v>34</v>
      </c>
      <c r="C199" s="123">
        <f>SUM(C200:C201)</f>
        <v>40</v>
      </c>
      <c r="D199" s="123">
        <f>SUM(D200:D201)</f>
        <v>40</v>
      </c>
      <c r="E199" s="123">
        <f>SUM(E200:E201)</f>
        <v>40</v>
      </c>
      <c r="F199" s="196"/>
      <c r="G199" s="196"/>
      <c r="H199" s="214"/>
      <c r="I199" s="204"/>
      <c r="J199" s="102"/>
      <c r="K199" s="103"/>
    </row>
    <row r="200" spans="1:11" s="104" customFormat="1" x14ac:dyDescent="0.3">
      <c r="A200" s="202"/>
      <c r="B200" s="105" t="s">
        <v>89</v>
      </c>
      <c r="C200" s="112">
        <v>0</v>
      </c>
      <c r="D200" s="112">
        <v>0</v>
      </c>
      <c r="E200" s="112">
        <v>0</v>
      </c>
      <c r="F200" s="196"/>
      <c r="G200" s="196"/>
      <c r="H200" s="214"/>
      <c r="I200" s="204"/>
      <c r="J200" s="102"/>
      <c r="K200" s="103"/>
    </row>
    <row r="201" spans="1:11" s="104" customFormat="1" x14ac:dyDescent="0.3">
      <c r="A201" s="202"/>
      <c r="B201" s="105" t="s">
        <v>7</v>
      </c>
      <c r="C201" s="123">
        <v>40</v>
      </c>
      <c r="D201" s="123">
        <v>40</v>
      </c>
      <c r="E201" s="123">
        <v>40</v>
      </c>
      <c r="F201" s="196"/>
      <c r="G201" s="196"/>
      <c r="H201" s="214"/>
      <c r="I201" s="204"/>
      <c r="J201" s="102"/>
      <c r="K201" s="103"/>
    </row>
    <row r="202" spans="1:11" s="104" customFormat="1" x14ac:dyDescent="0.3">
      <c r="A202" s="202"/>
      <c r="B202" s="105" t="s">
        <v>8</v>
      </c>
      <c r="C202" s="112"/>
      <c r="D202" s="115"/>
      <c r="E202" s="115"/>
      <c r="F202" s="196"/>
      <c r="G202" s="196"/>
      <c r="H202" s="214"/>
      <c r="I202" s="204"/>
      <c r="J202" s="102"/>
      <c r="K202" s="103"/>
    </row>
    <row r="203" spans="1:11" s="104" customFormat="1" x14ac:dyDescent="0.3">
      <c r="A203" s="202"/>
      <c r="B203" s="105" t="s">
        <v>9</v>
      </c>
      <c r="C203" s="112"/>
      <c r="D203" s="115"/>
      <c r="E203" s="115"/>
      <c r="F203" s="196"/>
      <c r="G203" s="196"/>
      <c r="H203" s="214"/>
      <c r="I203" s="204"/>
      <c r="J203" s="102"/>
      <c r="K203" s="103"/>
    </row>
    <row r="204" spans="1:11" s="104" customFormat="1" x14ac:dyDescent="0.3">
      <c r="A204" s="202"/>
      <c r="B204" s="105" t="s">
        <v>76</v>
      </c>
      <c r="C204" s="112"/>
      <c r="D204" s="115"/>
      <c r="E204" s="115"/>
      <c r="F204" s="196"/>
      <c r="G204" s="196"/>
      <c r="H204" s="214"/>
      <c r="I204" s="204"/>
      <c r="J204" s="102"/>
      <c r="K204" s="103"/>
    </row>
    <row r="205" spans="1:11" s="104" customFormat="1" x14ac:dyDescent="0.3">
      <c r="A205" s="202"/>
      <c r="B205" s="105" t="s">
        <v>77</v>
      </c>
      <c r="C205" s="112"/>
      <c r="D205" s="115"/>
      <c r="E205" s="115"/>
      <c r="F205" s="196"/>
      <c r="G205" s="196"/>
      <c r="H205" s="215"/>
      <c r="I205" s="204"/>
      <c r="J205" s="102"/>
      <c r="K205" s="103"/>
    </row>
    <row r="206" spans="1:11" s="104" customFormat="1" ht="60" customHeight="1" x14ac:dyDescent="0.3">
      <c r="A206" s="202"/>
      <c r="B206" s="124" t="s">
        <v>291</v>
      </c>
      <c r="C206" s="112"/>
      <c r="D206" s="115"/>
      <c r="E206" s="115"/>
      <c r="F206" s="125" t="s">
        <v>3</v>
      </c>
      <c r="G206" s="125" t="s">
        <v>375</v>
      </c>
      <c r="H206" s="125" t="s">
        <v>3</v>
      </c>
      <c r="I206" s="117" t="s">
        <v>417</v>
      </c>
      <c r="J206" s="102"/>
      <c r="K206" s="103"/>
    </row>
    <row r="207" spans="1:11" s="104" customFormat="1" x14ac:dyDescent="0.3">
      <c r="A207" s="202"/>
      <c r="B207" s="126" t="s">
        <v>142</v>
      </c>
      <c r="C207" s="112"/>
      <c r="D207" s="115"/>
      <c r="E207" s="115"/>
      <c r="F207" s="125"/>
      <c r="G207" s="127"/>
      <c r="H207" s="125"/>
      <c r="I207" s="117"/>
      <c r="J207" s="102"/>
      <c r="K207" s="103"/>
    </row>
    <row r="208" spans="1:11" s="104" customFormat="1" x14ac:dyDescent="0.3">
      <c r="A208" s="203"/>
      <c r="B208" s="126" t="s">
        <v>143</v>
      </c>
      <c r="C208" s="112"/>
      <c r="D208" s="115"/>
      <c r="E208" s="115"/>
      <c r="F208" s="125"/>
      <c r="G208" s="127"/>
      <c r="H208" s="125"/>
      <c r="I208" s="117"/>
      <c r="J208" s="102"/>
      <c r="K208" s="103"/>
    </row>
    <row r="209" spans="1:11" s="104" customFormat="1" ht="57.6" customHeight="1" x14ac:dyDescent="0.3">
      <c r="A209" s="201" t="s">
        <v>144</v>
      </c>
      <c r="B209" s="117" t="s">
        <v>292</v>
      </c>
      <c r="C209" s="112"/>
      <c r="D209" s="115"/>
      <c r="E209" s="115"/>
      <c r="F209" s="196" t="s">
        <v>273</v>
      </c>
      <c r="G209" s="196" t="s">
        <v>274</v>
      </c>
      <c r="H209" s="213"/>
      <c r="I209" s="204" t="s">
        <v>418</v>
      </c>
      <c r="J209" s="102"/>
      <c r="K209" s="103"/>
    </row>
    <row r="210" spans="1:11" s="104" customFormat="1" x14ac:dyDescent="0.3">
      <c r="A210" s="202"/>
      <c r="B210" s="105" t="s">
        <v>34</v>
      </c>
      <c r="C210" s="123">
        <f>SUM(C211:C212)</f>
        <v>0</v>
      </c>
      <c r="D210" s="123">
        <f>SUM(D211:D212)</f>
        <v>0</v>
      </c>
      <c r="E210" s="123">
        <f>SUM(E211:E212)</f>
        <v>0</v>
      </c>
      <c r="F210" s="196"/>
      <c r="G210" s="196"/>
      <c r="H210" s="214"/>
      <c r="I210" s="204"/>
      <c r="J210" s="102"/>
      <c r="K210" s="103"/>
    </row>
    <row r="211" spans="1:11" s="104" customFormat="1" x14ac:dyDescent="0.3">
      <c r="A211" s="202"/>
      <c r="B211" s="105" t="s">
        <v>89</v>
      </c>
      <c r="C211" s="123">
        <v>0</v>
      </c>
      <c r="D211" s="123">
        <v>0</v>
      </c>
      <c r="E211" s="123">
        <v>0</v>
      </c>
      <c r="F211" s="196"/>
      <c r="G211" s="196"/>
      <c r="H211" s="214"/>
      <c r="I211" s="204"/>
      <c r="J211" s="102"/>
      <c r="K211" s="103"/>
    </row>
    <row r="212" spans="1:11" s="104" customFormat="1" x14ac:dyDescent="0.3">
      <c r="A212" s="202"/>
      <c r="B212" s="105" t="s">
        <v>7</v>
      </c>
      <c r="C212" s="123">
        <v>0</v>
      </c>
      <c r="D212" s="123">
        <v>0</v>
      </c>
      <c r="E212" s="123">
        <v>0</v>
      </c>
      <c r="F212" s="196"/>
      <c r="G212" s="196"/>
      <c r="H212" s="214"/>
      <c r="I212" s="204"/>
      <c r="J212" s="102"/>
      <c r="K212" s="103"/>
    </row>
    <row r="213" spans="1:11" s="104" customFormat="1" x14ac:dyDescent="0.3">
      <c r="A213" s="202"/>
      <c r="B213" s="105" t="s">
        <v>8</v>
      </c>
      <c r="C213" s="112"/>
      <c r="D213" s="115"/>
      <c r="E213" s="115"/>
      <c r="F213" s="196"/>
      <c r="G213" s="196"/>
      <c r="H213" s="214"/>
      <c r="I213" s="204"/>
      <c r="J213" s="102"/>
      <c r="K213" s="103"/>
    </row>
    <row r="214" spans="1:11" s="104" customFormat="1" x14ac:dyDescent="0.3">
      <c r="A214" s="202"/>
      <c r="B214" s="105" t="s">
        <v>9</v>
      </c>
      <c r="C214" s="112"/>
      <c r="D214" s="115"/>
      <c r="E214" s="115"/>
      <c r="F214" s="196"/>
      <c r="G214" s="196"/>
      <c r="H214" s="214"/>
      <c r="I214" s="204"/>
      <c r="J214" s="102"/>
      <c r="K214" s="103"/>
    </row>
    <row r="215" spans="1:11" s="104" customFormat="1" x14ac:dyDescent="0.3">
      <c r="A215" s="202"/>
      <c r="B215" s="105" t="s">
        <v>76</v>
      </c>
      <c r="C215" s="112"/>
      <c r="D215" s="115"/>
      <c r="E215" s="115"/>
      <c r="F215" s="196"/>
      <c r="G215" s="196"/>
      <c r="H215" s="214"/>
      <c r="I215" s="204"/>
      <c r="J215" s="102"/>
      <c r="K215" s="103"/>
    </row>
    <row r="216" spans="1:11" s="104" customFormat="1" x14ac:dyDescent="0.3">
      <c r="A216" s="202"/>
      <c r="B216" s="105" t="s">
        <v>77</v>
      </c>
      <c r="C216" s="112"/>
      <c r="D216" s="115"/>
      <c r="E216" s="115"/>
      <c r="F216" s="196"/>
      <c r="G216" s="196"/>
      <c r="H216" s="215"/>
      <c r="I216" s="204"/>
      <c r="J216" s="102"/>
      <c r="K216" s="103"/>
    </row>
    <row r="217" spans="1:11" s="104" customFormat="1" ht="103.2" customHeight="1" x14ac:dyDescent="0.3">
      <c r="A217" s="202"/>
      <c r="B217" s="124" t="s">
        <v>419</v>
      </c>
      <c r="C217" s="112"/>
      <c r="D217" s="115"/>
      <c r="E217" s="115"/>
      <c r="F217" s="125" t="s">
        <v>3</v>
      </c>
      <c r="G217" s="125" t="s">
        <v>375</v>
      </c>
      <c r="H217" s="125" t="s">
        <v>3</v>
      </c>
      <c r="I217" s="117" t="s">
        <v>420</v>
      </c>
      <c r="J217" s="102"/>
      <c r="K217" s="103"/>
    </row>
    <row r="218" spans="1:11" s="104" customFormat="1" x14ac:dyDescent="0.3">
      <c r="A218" s="202"/>
      <c r="B218" s="126" t="s">
        <v>145</v>
      </c>
      <c r="C218" s="112"/>
      <c r="D218" s="115"/>
      <c r="E218" s="115"/>
      <c r="F218" s="125"/>
      <c r="G218" s="127"/>
      <c r="H218" s="125"/>
      <c r="I218" s="117"/>
      <c r="J218" s="102"/>
      <c r="K218" s="103"/>
    </row>
    <row r="219" spans="1:11" s="104" customFormat="1" x14ac:dyDescent="0.3">
      <c r="A219" s="203"/>
      <c r="B219" s="126" t="s">
        <v>146</v>
      </c>
      <c r="C219" s="112"/>
      <c r="D219" s="115"/>
      <c r="E219" s="115"/>
      <c r="F219" s="125"/>
      <c r="G219" s="127"/>
      <c r="H219" s="125"/>
      <c r="I219" s="117"/>
      <c r="J219" s="102"/>
      <c r="K219" s="103"/>
    </row>
    <row r="220" spans="1:11" s="104" customFormat="1" ht="26.4" x14ac:dyDescent="0.3">
      <c r="A220" s="205" t="s">
        <v>44</v>
      </c>
      <c r="B220" s="132" t="s">
        <v>147</v>
      </c>
      <c r="C220" s="112"/>
      <c r="D220" s="115"/>
      <c r="E220" s="115"/>
      <c r="F220" s="196" t="s">
        <v>273</v>
      </c>
      <c r="G220" s="196" t="s">
        <v>274</v>
      </c>
      <c r="H220" s="211"/>
      <c r="I220" s="118"/>
      <c r="J220" s="102"/>
      <c r="K220" s="103"/>
    </row>
    <row r="221" spans="1:11" s="104" customFormat="1" x14ac:dyDescent="0.3">
      <c r="A221" s="205"/>
      <c r="B221" s="105" t="s">
        <v>34</v>
      </c>
      <c r="C221" s="123">
        <f>C222+C223</f>
        <v>110174.29999999999</v>
      </c>
      <c r="D221" s="123">
        <f>D229+D237+D245+D253+D261</f>
        <v>110007.80321</v>
      </c>
      <c r="E221" s="123">
        <f>E229+E237+E245+E253+E261</f>
        <v>109392.51366</v>
      </c>
      <c r="F221" s="196"/>
      <c r="G221" s="196"/>
      <c r="H221" s="211"/>
      <c r="I221" s="133"/>
      <c r="J221" s="102">
        <f>E221/C221*100</f>
        <v>99.290409523818184</v>
      </c>
      <c r="K221" s="103"/>
    </row>
    <row r="222" spans="1:11" s="104" customFormat="1" x14ac:dyDescent="0.3">
      <c r="A222" s="205"/>
      <c r="B222" s="105" t="s">
        <v>89</v>
      </c>
      <c r="C222" s="123">
        <f>C230+C238+C246+C254+C262</f>
        <v>110174.29999999999</v>
      </c>
      <c r="D222" s="123">
        <f>D230+D238+D246+D254+D262</f>
        <v>110007.80321</v>
      </c>
      <c r="E222" s="123">
        <f>E230+E238+E246+E254+E262</f>
        <v>109392.51366</v>
      </c>
      <c r="F222" s="196"/>
      <c r="G222" s="196"/>
      <c r="H222" s="211"/>
      <c r="I222" s="134"/>
      <c r="J222" s="102">
        <f>E222/C222*100</f>
        <v>99.290409523818184</v>
      </c>
      <c r="K222" s="103"/>
    </row>
    <row r="223" spans="1:11" s="104" customFormat="1" x14ac:dyDescent="0.3">
      <c r="A223" s="205"/>
      <c r="B223" s="105" t="s">
        <v>7</v>
      </c>
      <c r="C223" s="112">
        <v>0</v>
      </c>
      <c r="D223" s="112">
        <v>0</v>
      </c>
      <c r="E223" s="112">
        <v>0</v>
      </c>
      <c r="F223" s="196"/>
      <c r="G223" s="196"/>
      <c r="H223" s="211"/>
      <c r="I223" s="134"/>
      <c r="J223" s="102" t="e">
        <f>E223/C223*100</f>
        <v>#DIV/0!</v>
      </c>
      <c r="K223" s="103"/>
    </row>
    <row r="224" spans="1:11" s="104" customFormat="1" x14ac:dyDescent="0.3">
      <c r="A224" s="205"/>
      <c r="B224" s="105" t="s">
        <v>8</v>
      </c>
      <c r="C224" s="112"/>
      <c r="D224" s="112"/>
      <c r="E224" s="115"/>
      <c r="F224" s="196"/>
      <c r="G224" s="196"/>
      <c r="H224" s="211"/>
      <c r="I224" s="134"/>
      <c r="J224" s="102"/>
      <c r="K224" s="103"/>
    </row>
    <row r="225" spans="1:11" s="104" customFormat="1" x14ac:dyDescent="0.3">
      <c r="A225" s="205"/>
      <c r="B225" s="105" t="s">
        <v>9</v>
      </c>
      <c r="C225" s="135"/>
      <c r="D225" s="135"/>
      <c r="E225" s="115"/>
      <c r="F225" s="196"/>
      <c r="G225" s="196"/>
      <c r="H225" s="211"/>
      <c r="I225" s="119"/>
      <c r="J225" s="102"/>
      <c r="K225" s="103"/>
    </row>
    <row r="226" spans="1:11" s="104" customFormat="1" x14ac:dyDescent="0.3">
      <c r="A226" s="205"/>
      <c r="B226" s="105" t="s">
        <v>76</v>
      </c>
      <c r="C226" s="128"/>
      <c r="D226" s="115"/>
      <c r="E226" s="115"/>
      <c r="F226" s="196"/>
      <c r="G226" s="196"/>
      <c r="H226" s="211"/>
      <c r="I226" s="134"/>
      <c r="J226" s="102"/>
      <c r="K226" s="103"/>
    </row>
    <row r="227" spans="1:11" s="104" customFormat="1" x14ac:dyDescent="0.3">
      <c r="A227" s="205"/>
      <c r="B227" s="105" t="s">
        <v>77</v>
      </c>
      <c r="C227" s="112"/>
      <c r="D227" s="115"/>
      <c r="E227" s="115"/>
      <c r="F227" s="196"/>
      <c r="G227" s="196"/>
      <c r="H227" s="211"/>
      <c r="I227" s="121"/>
      <c r="J227" s="102"/>
      <c r="K227" s="103"/>
    </row>
    <row r="228" spans="1:11" s="104" customFormat="1" ht="30.6" customHeight="1" x14ac:dyDescent="0.3">
      <c r="A228" s="201" t="s">
        <v>148</v>
      </c>
      <c r="B228" s="117" t="s">
        <v>293</v>
      </c>
      <c r="C228" s="120"/>
      <c r="D228" s="136"/>
      <c r="E228" s="136"/>
      <c r="F228" s="196" t="s">
        <v>273</v>
      </c>
      <c r="G228" s="196" t="s">
        <v>274</v>
      </c>
      <c r="H228" s="212"/>
      <c r="I228" s="204"/>
      <c r="J228" s="102"/>
      <c r="K228" s="103"/>
    </row>
    <row r="229" spans="1:11" s="104" customFormat="1" x14ac:dyDescent="0.3">
      <c r="A229" s="202"/>
      <c r="B229" s="105" t="s">
        <v>34</v>
      </c>
      <c r="C229" s="120">
        <f>SUM(C230:C231)</f>
        <v>92587.058999999994</v>
      </c>
      <c r="D229" s="120">
        <f>SUM(D230:D231)</f>
        <v>92682.387189999994</v>
      </c>
      <c r="E229" s="120">
        <f>SUM(E230:E231)</f>
        <v>92447.202210000003</v>
      </c>
      <c r="F229" s="196"/>
      <c r="G229" s="196"/>
      <c r="H229" s="212"/>
      <c r="I229" s="204"/>
      <c r="J229" s="102"/>
      <c r="K229" s="103"/>
    </row>
    <row r="230" spans="1:11" s="104" customFormat="1" x14ac:dyDescent="0.3">
      <c r="A230" s="202"/>
      <c r="B230" s="105" t="s">
        <v>89</v>
      </c>
      <c r="C230" s="120">
        <v>92587.058999999994</v>
      </c>
      <c r="D230" s="112">
        <v>92682.387189999994</v>
      </c>
      <c r="E230" s="120">
        <v>92447.202210000003</v>
      </c>
      <c r="F230" s="196"/>
      <c r="G230" s="196"/>
      <c r="H230" s="212"/>
      <c r="I230" s="204"/>
      <c r="J230" s="102"/>
      <c r="K230" s="103"/>
    </row>
    <row r="231" spans="1:11" s="104" customFormat="1" x14ac:dyDescent="0.3">
      <c r="A231" s="202"/>
      <c r="B231" s="105" t="s">
        <v>7</v>
      </c>
      <c r="C231" s="112">
        <v>0</v>
      </c>
      <c r="D231" s="112">
        <v>0</v>
      </c>
      <c r="E231" s="112">
        <v>0</v>
      </c>
      <c r="F231" s="196"/>
      <c r="G231" s="196"/>
      <c r="H231" s="212"/>
      <c r="I231" s="204"/>
      <c r="J231" s="102"/>
      <c r="K231" s="103"/>
    </row>
    <row r="232" spans="1:11" s="104" customFormat="1" x14ac:dyDescent="0.3">
      <c r="A232" s="202"/>
      <c r="B232" s="105" t="s">
        <v>8</v>
      </c>
      <c r="C232" s="112"/>
      <c r="D232" s="115"/>
      <c r="E232" s="115"/>
      <c r="F232" s="196"/>
      <c r="G232" s="196"/>
      <c r="H232" s="212"/>
      <c r="I232" s="204"/>
      <c r="J232" s="102"/>
      <c r="K232" s="103"/>
    </row>
    <row r="233" spans="1:11" s="104" customFormat="1" x14ac:dyDescent="0.3">
      <c r="A233" s="202"/>
      <c r="B233" s="105" t="s">
        <v>9</v>
      </c>
      <c r="C233" s="112"/>
      <c r="D233" s="115"/>
      <c r="E233" s="115"/>
      <c r="F233" s="196"/>
      <c r="G233" s="196"/>
      <c r="H233" s="212"/>
      <c r="I233" s="204"/>
      <c r="J233" s="102"/>
      <c r="K233" s="103"/>
    </row>
    <row r="234" spans="1:11" s="104" customFormat="1" x14ac:dyDescent="0.3">
      <c r="A234" s="202"/>
      <c r="B234" s="105" t="s">
        <v>76</v>
      </c>
      <c r="C234" s="115"/>
      <c r="D234" s="115"/>
      <c r="E234" s="115"/>
      <c r="F234" s="196"/>
      <c r="G234" s="196"/>
      <c r="H234" s="212"/>
      <c r="I234" s="204"/>
      <c r="J234" s="102"/>
      <c r="K234" s="103"/>
    </row>
    <row r="235" spans="1:11" s="104" customFormat="1" x14ac:dyDescent="0.3">
      <c r="A235" s="202"/>
      <c r="B235" s="105" t="s">
        <v>77</v>
      </c>
      <c r="C235" s="112"/>
      <c r="D235" s="115"/>
      <c r="E235" s="115"/>
      <c r="F235" s="196"/>
      <c r="G235" s="196"/>
      <c r="H235" s="212"/>
      <c r="I235" s="204"/>
      <c r="J235" s="102"/>
      <c r="K235" s="103"/>
    </row>
    <row r="236" spans="1:11" s="104" customFormat="1" ht="66" x14ac:dyDescent="0.3">
      <c r="A236" s="201" t="s">
        <v>149</v>
      </c>
      <c r="B236" s="117" t="s">
        <v>221</v>
      </c>
      <c r="C236" s="112"/>
      <c r="D236" s="115"/>
      <c r="E236" s="115"/>
      <c r="F236" s="196" t="s">
        <v>273</v>
      </c>
      <c r="G236" s="196" t="s">
        <v>274</v>
      </c>
      <c r="H236" s="212"/>
      <c r="I236" s="204"/>
      <c r="J236" s="102"/>
      <c r="K236" s="103"/>
    </row>
    <row r="237" spans="1:11" s="104" customFormat="1" x14ac:dyDescent="0.3">
      <c r="A237" s="202"/>
      <c r="B237" s="105" t="s">
        <v>34</v>
      </c>
      <c r="C237" s="120">
        <f>SUM(C238:C239)</f>
        <v>5256.3860000000004</v>
      </c>
      <c r="D237" s="120">
        <f>SUM(D238:D239)</f>
        <v>5218.2097100000001</v>
      </c>
      <c r="E237" s="120">
        <f>SUM(E238:E239)</f>
        <v>5217.3433800000003</v>
      </c>
      <c r="F237" s="196"/>
      <c r="G237" s="196"/>
      <c r="H237" s="212"/>
      <c r="I237" s="204"/>
      <c r="J237" s="102"/>
      <c r="K237" s="103"/>
    </row>
    <row r="238" spans="1:11" s="104" customFormat="1" x14ac:dyDescent="0.3">
      <c r="A238" s="202"/>
      <c r="B238" s="105" t="s">
        <v>89</v>
      </c>
      <c r="C238" s="123">
        <v>5256.3860000000004</v>
      </c>
      <c r="D238" s="123">
        <v>5218.2097100000001</v>
      </c>
      <c r="E238" s="123">
        <v>5217.3433800000003</v>
      </c>
      <c r="F238" s="196"/>
      <c r="G238" s="196"/>
      <c r="H238" s="212"/>
      <c r="I238" s="204"/>
      <c r="J238" s="102"/>
      <c r="K238" s="103"/>
    </row>
    <row r="239" spans="1:11" s="104" customFormat="1" x14ac:dyDescent="0.3">
      <c r="A239" s="202"/>
      <c r="B239" s="105" t="s">
        <v>7</v>
      </c>
      <c r="C239" s="112">
        <v>0</v>
      </c>
      <c r="D239" s="112">
        <v>0</v>
      </c>
      <c r="E239" s="112">
        <v>0</v>
      </c>
      <c r="F239" s="196"/>
      <c r="G239" s="196"/>
      <c r="H239" s="212"/>
      <c r="I239" s="204"/>
      <c r="J239" s="102"/>
      <c r="K239" s="103"/>
    </row>
    <row r="240" spans="1:11" s="104" customFormat="1" x14ac:dyDescent="0.3">
      <c r="A240" s="202"/>
      <c r="B240" s="105" t="s">
        <v>8</v>
      </c>
      <c r="C240" s="112"/>
      <c r="D240" s="115"/>
      <c r="E240" s="115"/>
      <c r="F240" s="196"/>
      <c r="G240" s="196"/>
      <c r="H240" s="212"/>
      <c r="I240" s="204"/>
      <c r="J240" s="102"/>
      <c r="K240" s="103"/>
    </row>
    <row r="241" spans="1:11" s="104" customFormat="1" x14ac:dyDescent="0.3">
      <c r="A241" s="202"/>
      <c r="B241" s="105" t="s">
        <v>9</v>
      </c>
      <c r="C241" s="112"/>
      <c r="D241" s="115"/>
      <c r="E241" s="115"/>
      <c r="F241" s="196"/>
      <c r="G241" s="196"/>
      <c r="H241" s="212"/>
      <c r="I241" s="204"/>
      <c r="J241" s="102"/>
      <c r="K241" s="103"/>
    </row>
    <row r="242" spans="1:11" s="104" customFormat="1" x14ac:dyDescent="0.3">
      <c r="A242" s="202"/>
      <c r="B242" s="105" t="s">
        <v>76</v>
      </c>
      <c r="C242" s="112"/>
      <c r="D242" s="115"/>
      <c r="E242" s="115"/>
      <c r="F242" s="196"/>
      <c r="G242" s="196"/>
      <c r="H242" s="212"/>
      <c r="I242" s="204"/>
      <c r="J242" s="102"/>
      <c r="K242" s="103"/>
    </row>
    <row r="243" spans="1:11" s="104" customFormat="1" x14ac:dyDescent="0.3">
      <c r="A243" s="202"/>
      <c r="B243" s="105" t="s">
        <v>77</v>
      </c>
      <c r="C243" s="112"/>
      <c r="D243" s="115"/>
      <c r="E243" s="115"/>
      <c r="F243" s="196"/>
      <c r="G243" s="196"/>
      <c r="H243" s="212"/>
      <c r="I243" s="204"/>
      <c r="J243" s="102"/>
      <c r="K243" s="103"/>
    </row>
    <row r="244" spans="1:11" s="104" customFormat="1" ht="84.6" customHeight="1" x14ac:dyDescent="0.3">
      <c r="A244" s="201" t="s">
        <v>150</v>
      </c>
      <c r="B244" s="117" t="s">
        <v>222</v>
      </c>
      <c r="C244" s="112"/>
      <c r="D244" s="115"/>
      <c r="E244" s="115"/>
      <c r="F244" s="196" t="s">
        <v>273</v>
      </c>
      <c r="G244" s="196" t="s">
        <v>274</v>
      </c>
      <c r="H244" s="212"/>
      <c r="I244" s="204"/>
      <c r="J244" s="102"/>
      <c r="K244" s="103"/>
    </row>
    <row r="245" spans="1:11" s="104" customFormat="1" x14ac:dyDescent="0.3">
      <c r="A245" s="202"/>
      <c r="B245" s="105" t="s">
        <v>34</v>
      </c>
      <c r="C245" s="120">
        <f>SUM(C246:C247)</f>
        <v>5553.2</v>
      </c>
      <c r="D245" s="120">
        <f>SUM(D246:D247)</f>
        <v>5334.2238100000004</v>
      </c>
      <c r="E245" s="120">
        <f>SUM(E246:E247)</f>
        <v>5334.2238100000004</v>
      </c>
      <c r="F245" s="196"/>
      <c r="G245" s="196"/>
      <c r="H245" s="212"/>
      <c r="I245" s="204"/>
      <c r="J245" s="102"/>
      <c r="K245" s="103"/>
    </row>
    <row r="246" spans="1:11" s="104" customFormat="1" x14ac:dyDescent="0.3">
      <c r="A246" s="202"/>
      <c r="B246" s="105" t="s">
        <v>89</v>
      </c>
      <c r="C246" s="123">
        <v>5553.2</v>
      </c>
      <c r="D246" s="123">
        <v>5334.2238100000004</v>
      </c>
      <c r="E246" s="123">
        <v>5334.2238100000004</v>
      </c>
      <c r="F246" s="196"/>
      <c r="G246" s="196"/>
      <c r="H246" s="212"/>
      <c r="I246" s="204"/>
      <c r="J246" s="102"/>
      <c r="K246" s="103"/>
    </row>
    <row r="247" spans="1:11" s="104" customFormat="1" x14ac:dyDescent="0.3">
      <c r="A247" s="202"/>
      <c r="B247" s="105" t="s">
        <v>7</v>
      </c>
      <c r="C247" s="112">
        <v>0</v>
      </c>
      <c r="D247" s="112">
        <v>0</v>
      </c>
      <c r="E247" s="112">
        <v>0</v>
      </c>
      <c r="F247" s="196"/>
      <c r="G247" s="196"/>
      <c r="H247" s="212"/>
      <c r="I247" s="204"/>
      <c r="J247" s="102"/>
      <c r="K247" s="103"/>
    </row>
    <row r="248" spans="1:11" s="104" customFormat="1" x14ac:dyDescent="0.3">
      <c r="A248" s="202"/>
      <c r="B248" s="105" t="s">
        <v>8</v>
      </c>
      <c r="C248" s="112"/>
      <c r="D248" s="115"/>
      <c r="E248" s="115"/>
      <c r="F248" s="196"/>
      <c r="G248" s="196"/>
      <c r="H248" s="212"/>
      <c r="I248" s="204"/>
      <c r="J248" s="102"/>
      <c r="K248" s="103"/>
    </row>
    <row r="249" spans="1:11" s="104" customFormat="1" x14ac:dyDescent="0.3">
      <c r="A249" s="202"/>
      <c r="B249" s="105" t="s">
        <v>9</v>
      </c>
      <c r="C249" s="112"/>
      <c r="D249" s="115"/>
      <c r="E249" s="115"/>
      <c r="F249" s="196"/>
      <c r="G249" s="196"/>
      <c r="H249" s="212"/>
      <c r="I249" s="204"/>
      <c r="J249" s="102"/>
      <c r="K249" s="103"/>
    </row>
    <row r="250" spans="1:11" s="104" customFormat="1" x14ac:dyDescent="0.3">
      <c r="A250" s="202"/>
      <c r="B250" s="105" t="s">
        <v>76</v>
      </c>
      <c r="C250" s="112"/>
      <c r="D250" s="115"/>
      <c r="E250" s="115"/>
      <c r="F250" s="196"/>
      <c r="G250" s="196"/>
      <c r="H250" s="212"/>
      <c r="I250" s="204"/>
      <c r="J250" s="102"/>
      <c r="K250" s="103"/>
    </row>
    <row r="251" spans="1:11" s="104" customFormat="1" x14ac:dyDescent="0.3">
      <c r="A251" s="202"/>
      <c r="B251" s="105" t="s">
        <v>77</v>
      </c>
      <c r="C251" s="112"/>
      <c r="D251" s="115"/>
      <c r="E251" s="115"/>
      <c r="F251" s="196"/>
      <c r="G251" s="196"/>
      <c r="H251" s="212"/>
      <c r="I251" s="204"/>
      <c r="J251" s="102"/>
      <c r="K251" s="103"/>
    </row>
    <row r="252" spans="1:11" s="104" customFormat="1" ht="66" x14ac:dyDescent="0.3">
      <c r="A252" s="201" t="s">
        <v>151</v>
      </c>
      <c r="B252" s="117" t="s">
        <v>223</v>
      </c>
      <c r="C252" s="112"/>
      <c r="D252" s="115"/>
      <c r="E252" s="115"/>
      <c r="F252" s="196" t="s">
        <v>273</v>
      </c>
      <c r="G252" s="196" t="s">
        <v>274</v>
      </c>
      <c r="H252" s="197"/>
      <c r="I252" s="204"/>
      <c r="J252" s="102"/>
      <c r="K252" s="103"/>
    </row>
    <row r="253" spans="1:11" s="104" customFormat="1" x14ac:dyDescent="0.3">
      <c r="A253" s="202"/>
      <c r="B253" s="105" t="s">
        <v>34</v>
      </c>
      <c r="C253" s="120">
        <f>SUM(C254:C255)</f>
        <v>6032.1</v>
      </c>
      <c r="D253" s="120">
        <f>SUM(D254:D255)</f>
        <v>6032.1</v>
      </c>
      <c r="E253" s="120">
        <f>SUM(E254:E255)</f>
        <v>5675.73279</v>
      </c>
      <c r="F253" s="196"/>
      <c r="G253" s="196"/>
      <c r="H253" s="197"/>
      <c r="I253" s="204"/>
      <c r="J253" s="102"/>
      <c r="K253" s="103"/>
    </row>
    <row r="254" spans="1:11" s="104" customFormat="1" x14ac:dyDescent="0.3">
      <c r="A254" s="202"/>
      <c r="B254" s="105" t="s">
        <v>89</v>
      </c>
      <c r="C254" s="123">
        <v>6032.1</v>
      </c>
      <c r="D254" s="123">
        <v>6032.1</v>
      </c>
      <c r="E254" s="123">
        <v>5675.73279</v>
      </c>
      <c r="F254" s="196"/>
      <c r="G254" s="196"/>
      <c r="H254" s="197"/>
      <c r="I254" s="204"/>
      <c r="J254" s="102"/>
      <c r="K254" s="103"/>
    </row>
    <row r="255" spans="1:11" s="104" customFormat="1" x14ac:dyDescent="0.3">
      <c r="A255" s="202"/>
      <c r="B255" s="105" t="s">
        <v>7</v>
      </c>
      <c r="C255" s="112">
        <v>0</v>
      </c>
      <c r="D255" s="112">
        <v>0</v>
      </c>
      <c r="E255" s="112">
        <v>0</v>
      </c>
      <c r="F255" s="196"/>
      <c r="G255" s="196"/>
      <c r="H255" s="197"/>
      <c r="I255" s="204"/>
      <c r="J255" s="102"/>
      <c r="K255" s="103"/>
    </row>
    <row r="256" spans="1:11" s="104" customFormat="1" x14ac:dyDescent="0.3">
      <c r="A256" s="202"/>
      <c r="B256" s="105" t="s">
        <v>8</v>
      </c>
      <c r="C256" s="112"/>
      <c r="D256" s="115"/>
      <c r="E256" s="115"/>
      <c r="F256" s="196"/>
      <c r="G256" s="196"/>
      <c r="H256" s="197"/>
      <c r="I256" s="204"/>
      <c r="J256" s="102"/>
      <c r="K256" s="103"/>
    </row>
    <row r="257" spans="1:11" s="104" customFormat="1" x14ac:dyDescent="0.3">
      <c r="A257" s="202"/>
      <c r="B257" s="105" t="s">
        <v>9</v>
      </c>
      <c r="C257" s="112"/>
      <c r="D257" s="115"/>
      <c r="E257" s="115"/>
      <c r="F257" s="196"/>
      <c r="G257" s="196"/>
      <c r="H257" s="197"/>
      <c r="I257" s="204"/>
      <c r="J257" s="102"/>
      <c r="K257" s="103"/>
    </row>
    <row r="258" spans="1:11" s="104" customFormat="1" x14ac:dyDescent="0.3">
      <c r="A258" s="202"/>
      <c r="B258" s="105" t="s">
        <v>76</v>
      </c>
      <c r="C258" s="112"/>
      <c r="D258" s="115"/>
      <c r="E258" s="115"/>
      <c r="F258" s="196"/>
      <c r="G258" s="196"/>
      <c r="H258" s="197"/>
      <c r="I258" s="204"/>
      <c r="J258" s="102"/>
      <c r="K258" s="103"/>
    </row>
    <row r="259" spans="1:11" s="104" customFormat="1" x14ac:dyDescent="0.3">
      <c r="A259" s="202"/>
      <c r="B259" s="105" t="s">
        <v>77</v>
      </c>
      <c r="C259" s="112"/>
      <c r="D259" s="115"/>
      <c r="E259" s="115"/>
      <c r="F259" s="196"/>
      <c r="G259" s="196"/>
      <c r="H259" s="197"/>
      <c r="I259" s="204"/>
      <c r="J259" s="102"/>
      <c r="K259" s="103"/>
    </row>
    <row r="260" spans="1:11" s="104" customFormat="1" x14ac:dyDescent="0.3">
      <c r="A260" s="205" t="s">
        <v>152</v>
      </c>
      <c r="B260" s="137" t="s">
        <v>153</v>
      </c>
      <c r="C260" s="112"/>
      <c r="D260" s="115"/>
      <c r="E260" s="115"/>
      <c r="F260" s="205"/>
      <c r="G260" s="196"/>
      <c r="H260" s="197"/>
      <c r="I260" s="204"/>
      <c r="J260" s="102"/>
      <c r="K260" s="103"/>
    </row>
    <row r="261" spans="1:11" s="104" customFormat="1" x14ac:dyDescent="0.3">
      <c r="A261" s="205"/>
      <c r="B261" s="105" t="s">
        <v>34</v>
      </c>
      <c r="C261" s="120">
        <f>SUM(C262:C263)</f>
        <v>745.55499999999995</v>
      </c>
      <c r="D261" s="120">
        <f>SUM(D262:D263)</f>
        <v>740.88250000000005</v>
      </c>
      <c r="E261" s="120">
        <f>SUM(E262:E263)</f>
        <v>718.01147000000003</v>
      </c>
      <c r="F261" s="205"/>
      <c r="G261" s="196"/>
      <c r="H261" s="197"/>
      <c r="I261" s="204"/>
      <c r="J261" s="102"/>
      <c r="K261" s="103"/>
    </row>
    <row r="262" spans="1:11" s="104" customFormat="1" x14ac:dyDescent="0.3">
      <c r="A262" s="205"/>
      <c r="B262" s="105" t="s">
        <v>89</v>
      </c>
      <c r="C262" s="123">
        <v>745.55499999999995</v>
      </c>
      <c r="D262" s="123">
        <v>740.88250000000005</v>
      </c>
      <c r="E262" s="123">
        <v>718.01147000000003</v>
      </c>
      <c r="F262" s="205"/>
      <c r="G262" s="196"/>
      <c r="H262" s="197"/>
      <c r="I262" s="204"/>
      <c r="J262" s="102"/>
      <c r="K262" s="103"/>
    </row>
    <row r="263" spans="1:11" s="104" customFormat="1" x14ac:dyDescent="0.3">
      <c r="A263" s="205"/>
      <c r="B263" s="105" t="s">
        <v>7</v>
      </c>
      <c r="C263" s="112">
        <v>0</v>
      </c>
      <c r="D263" s="112">
        <v>0</v>
      </c>
      <c r="E263" s="112">
        <v>0</v>
      </c>
      <c r="F263" s="205"/>
      <c r="G263" s="196"/>
      <c r="H263" s="197"/>
      <c r="I263" s="204"/>
      <c r="J263" s="102"/>
      <c r="K263" s="103"/>
    </row>
    <row r="264" spans="1:11" s="104" customFormat="1" x14ac:dyDescent="0.3">
      <c r="A264" s="205"/>
      <c r="B264" s="105" t="s">
        <v>8</v>
      </c>
      <c r="C264" s="112"/>
      <c r="D264" s="112"/>
      <c r="E264" s="112"/>
      <c r="F264" s="205"/>
      <c r="G264" s="196"/>
      <c r="H264" s="197"/>
      <c r="I264" s="204"/>
      <c r="J264" s="102"/>
      <c r="K264" s="103"/>
    </row>
    <row r="265" spans="1:11" s="104" customFormat="1" x14ac:dyDescent="0.3">
      <c r="A265" s="205"/>
      <c r="B265" s="105" t="s">
        <v>9</v>
      </c>
      <c r="C265" s="112"/>
      <c r="D265" s="115"/>
      <c r="E265" s="112"/>
      <c r="F265" s="205"/>
      <c r="G265" s="196"/>
      <c r="H265" s="197"/>
      <c r="I265" s="204"/>
      <c r="J265" s="102"/>
      <c r="K265" s="103"/>
    </row>
    <row r="266" spans="1:11" s="104" customFormat="1" x14ac:dyDescent="0.3">
      <c r="A266" s="205"/>
      <c r="B266" s="105" t="s">
        <v>76</v>
      </c>
      <c r="C266" s="112"/>
      <c r="D266" s="115"/>
      <c r="E266" s="115"/>
      <c r="F266" s="205"/>
      <c r="G266" s="196"/>
      <c r="H266" s="197"/>
      <c r="I266" s="204"/>
      <c r="J266" s="102"/>
      <c r="K266" s="103"/>
    </row>
    <row r="267" spans="1:11" s="104" customFormat="1" x14ac:dyDescent="0.3">
      <c r="A267" s="205"/>
      <c r="B267" s="105" t="s">
        <v>77</v>
      </c>
      <c r="C267" s="112"/>
      <c r="D267" s="115"/>
      <c r="E267" s="115"/>
      <c r="F267" s="205"/>
      <c r="G267" s="196"/>
      <c r="H267" s="197"/>
      <c r="I267" s="204"/>
      <c r="J267" s="102"/>
      <c r="K267" s="103"/>
    </row>
    <row r="268" spans="1:11" s="104" customFormat="1" ht="72.599999999999994" customHeight="1" x14ac:dyDescent="0.3">
      <c r="A268" s="205" t="s">
        <v>45</v>
      </c>
      <c r="B268" s="117" t="s">
        <v>224</v>
      </c>
      <c r="C268" s="112"/>
      <c r="D268" s="115"/>
      <c r="E268" s="115"/>
      <c r="F268" s="196" t="s">
        <v>273</v>
      </c>
      <c r="G268" s="196" t="s">
        <v>274</v>
      </c>
      <c r="H268" s="211"/>
      <c r="I268" s="138"/>
      <c r="J268" s="102"/>
      <c r="K268" s="103"/>
    </row>
    <row r="269" spans="1:11" s="104" customFormat="1" x14ac:dyDescent="0.3">
      <c r="A269" s="205"/>
      <c r="B269" s="105" t="s">
        <v>34</v>
      </c>
      <c r="C269" s="123">
        <f t="shared" ref="C269:E271" si="3">SUM(C277)</f>
        <v>0</v>
      </c>
      <c r="D269" s="123">
        <f t="shared" si="3"/>
        <v>0</v>
      </c>
      <c r="E269" s="123">
        <f t="shared" si="3"/>
        <v>0</v>
      </c>
      <c r="F269" s="196"/>
      <c r="G269" s="196"/>
      <c r="H269" s="211"/>
      <c r="I269" s="119"/>
      <c r="J269" s="102"/>
      <c r="K269" s="103"/>
    </row>
    <row r="270" spans="1:11" s="104" customFormat="1" x14ac:dyDescent="0.3">
      <c r="A270" s="205"/>
      <c r="B270" s="105" t="s">
        <v>89</v>
      </c>
      <c r="C270" s="123">
        <f t="shared" si="3"/>
        <v>0</v>
      </c>
      <c r="D270" s="123">
        <f t="shared" si="3"/>
        <v>0</v>
      </c>
      <c r="E270" s="123">
        <f t="shared" si="3"/>
        <v>0</v>
      </c>
      <c r="F270" s="196"/>
      <c r="G270" s="196"/>
      <c r="H270" s="211"/>
      <c r="I270" s="119"/>
      <c r="J270" s="102"/>
      <c r="K270" s="103"/>
    </row>
    <row r="271" spans="1:11" s="104" customFormat="1" x14ac:dyDescent="0.3">
      <c r="A271" s="205"/>
      <c r="B271" s="105" t="s">
        <v>7</v>
      </c>
      <c r="C271" s="123">
        <f t="shared" si="3"/>
        <v>0</v>
      </c>
      <c r="D271" s="123">
        <f t="shared" si="3"/>
        <v>0</v>
      </c>
      <c r="E271" s="123">
        <f t="shared" si="3"/>
        <v>0</v>
      </c>
      <c r="F271" s="196"/>
      <c r="G271" s="196"/>
      <c r="H271" s="211"/>
      <c r="I271" s="119"/>
      <c r="J271" s="102"/>
      <c r="K271" s="103"/>
    </row>
    <row r="272" spans="1:11" s="104" customFormat="1" x14ac:dyDescent="0.3">
      <c r="A272" s="205"/>
      <c r="B272" s="105" t="s">
        <v>8</v>
      </c>
      <c r="C272" s="112"/>
      <c r="D272" s="112"/>
      <c r="E272" s="112"/>
      <c r="F272" s="196"/>
      <c r="G272" s="196"/>
      <c r="H272" s="211"/>
      <c r="I272" s="119"/>
      <c r="J272" s="102"/>
      <c r="K272" s="103"/>
    </row>
    <row r="273" spans="1:11" s="104" customFormat="1" x14ac:dyDescent="0.3">
      <c r="A273" s="205"/>
      <c r="B273" s="105" t="s">
        <v>9</v>
      </c>
      <c r="C273" s="112"/>
      <c r="D273" s="112"/>
      <c r="E273" s="112"/>
      <c r="F273" s="196"/>
      <c r="G273" s="196"/>
      <c r="H273" s="211"/>
      <c r="I273" s="119"/>
      <c r="J273" s="102"/>
      <c r="K273" s="103"/>
    </row>
    <row r="274" spans="1:11" s="104" customFormat="1" x14ac:dyDescent="0.3">
      <c r="A274" s="205"/>
      <c r="B274" s="105" t="s">
        <v>76</v>
      </c>
      <c r="C274" s="112"/>
      <c r="D274" s="112"/>
      <c r="E274" s="112"/>
      <c r="F274" s="196"/>
      <c r="G274" s="196"/>
      <c r="H274" s="211"/>
      <c r="I274" s="119"/>
      <c r="J274" s="102"/>
      <c r="K274" s="103"/>
    </row>
    <row r="275" spans="1:11" s="104" customFormat="1" x14ac:dyDescent="0.3">
      <c r="A275" s="205"/>
      <c r="B275" s="105" t="s">
        <v>77</v>
      </c>
      <c r="C275" s="112"/>
      <c r="D275" s="112"/>
      <c r="E275" s="112"/>
      <c r="F275" s="196"/>
      <c r="G275" s="196"/>
      <c r="H275" s="211"/>
      <c r="I275" s="121"/>
      <c r="J275" s="102"/>
      <c r="K275" s="103"/>
    </row>
    <row r="276" spans="1:11" s="104" customFormat="1" ht="39.6" x14ac:dyDescent="0.3">
      <c r="A276" s="201" t="s">
        <v>154</v>
      </c>
      <c r="B276" s="117" t="s">
        <v>225</v>
      </c>
      <c r="C276" s="112"/>
      <c r="D276" s="112"/>
      <c r="E276" s="112"/>
      <c r="F276" s="196" t="s">
        <v>273</v>
      </c>
      <c r="G276" s="196" t="s">
        <v>274</v>
      </c>
      <c r="H276" s="197"/>
      <c r="I276" s="204"/>
      <c r="J276" s="102"/>
      <c r="K276" s="103"/>
    </row>
    <row r="277" spans="1:11" s="104" customFormat="1" x14ac:dyDescent="0.3">
      <c r="A277" s="202"/>
      <c r="B277" s="105" t="s">
        <v>34</v>
      </c>
      <c r="C277" s="123">
        <f>SUM(C278:C279)</f>
        <v>0</v>
      </c>
      <c r="D277" s="123">
        <f>SUM(D278:D279)</f>
        <v>0</v>
      </c>
      <c r="E277" s="123">
        <f>SUM(E278:E279)</f>
        <v>0</v>
      </c>
      <c r="F277" s="196"/>
      <c r="G277" s="196"/>
      <c r="H277" s="197"/>
      <c r="I277" s="204"/>
      <c r="J277" s="102"/>
      <c r="K277" s="103"/>
    </row>
    <row r="278" spans="1:11" s="104" customFormat="1" x14ac:dyDescent="0.3">
      <c r="A278" s="202"/>
      <c r="B278" s="105" t="s">
        <v>89</v>
      </c>
      <c r="C278" s="112">
        <v>0</v>
      </c>
      <c r="D278" s="112">
        <v>0</v>
      </c>
      <c r="E278" s="112">
        <v>0</v>
      </c>
      <c r="F278" s="196"/>
      <c r="G278" s="196"/>
      <c r="H278" s="197"/>
      <c r="I278" s="204"/>
      <c r="J278" s="102"/>
      <c r="K278" s="103"/>
    </row>
    <row r="279" spans="1:11" s="104" customFormat="1" x14ac:dyDescent="0.3">
      <c r="A279" s="202"/>
      <c r="B279" s="105" t="s">
        <v>7</v>
      </c>
      <c r="C279" s="123">
        <v>0</v>
      </c>
      <c r="D279" s="123">
        <v>0</v>
      </c>
      <c r="E279" s="123">
        <v>0</v>
      </c>
      <c r="F279" s="196"/>
      <c r="G279" s="196"/>
      <c r="H279" s="197"/>
      <c r="I279" s="204"/>
      <c r="J279" s="102"/>
      <c r="K279" s="103"/>
    </row>
    <row r="280" spans="1:11" s="104" customFormat="1" x14ac:dyDescent="0.3">
      <c r="A280" s="202"/>
      <c r="B280" s="105" t="s">
        <v>8</v>
      </c>
      <c r="C280" s="112"/>
      <c r="D280" s="112"/>
      <c r="E280" s="112"/>
      <c r="F280" s="196"/>
      <c r="G280" s="196"/>
      <c r="H280" s="197"/>
      <c r="I280" s="204"/>
      <c r="J280" s="102"/>
      <c r="K280" s="103"/>
    </row>
    <row r="281" spans="1:11" s="104" customFormat="1" x14ac:dyDescent="0.3">
      <c r="A281" s="202"/>
      <c r="B281" s="105" t="s">
        <v>9</v>
      </c>
      <c r="C281" s="112"/>
      <c r="D281" s="112"/>
      <c r="E281" s="112"/>
      <c r="F281" s="196"/>
      <c r="G281" s="196"/>
      <c r="H281" s="197"/>
      <c r="I281" s="204"/>
      <c r="J281" s="102"/>
      <c r="K281" s="103"/>
    </row>
    <row r="282" spans="1:11" s="104" customFormat="1" x14ac:dyDescent="0.3">
      <c r="A282" s="202"/>
      <c r="B282" s="105" t="s">
        <v>76</v>
      </c>
      <c r="C282" s="112"/>
      <c r="D282" s="112"/>
      <c r="E282" s="112"/>
      <c r="F282" s="196"/>
      <c r="G282" s="196"/>
      <c r="H282" s="197"/>
      <c r="I282" s="204"/>
      <c r="J282" s="102"/>
      <c r="K282" s="103"/>
    </row>
    <row r="283" spans="1:11" s="104" customFormat="1" x14ac:dyDescent="0.3">
      <c r="A283" s="202"/>
      <c r="B283" s="105" t="s">
        <v>77</v>
      </c>
      <c r="C283" s="112"/>
      <c r="D283" s="112"/>
      <c r="E283" s="112"/>
      <c r="F283" s="196"/>
      <c r="G283" s="196"/>
      <c r="H283" s="197"/>
      <c r="I283" s="204"/>
      <c r="J283" s="102"/>
      <c r="K283" s="103"/>
    </row>
    <row r="284" spans="1:11" s="104" customFormat="1" ht="39.6" x14ac:dyDescent="0.3">
      <c r="A284" s="202"/>
      <c r="B284" s="124" t="s">
        <v>294</v>
      </c>
      <c r="C284" s="112"/>
      <c r="D284" s="112"/>
      <c r="E284" s="112"/>
      <c r="F284" s="125" t="s">
        <v>3</v>
      </c>
      <c r="G284" s="125" t="s">
        <v>375</v>
      </c>
      <c r="H284" s="125" t="s">
        <v>3</v>
      </c>
      <c r="I284" s="117" t="s">
        <v>421</v>
      </c>
      <c r="J284" s="102"/>
      <c r="K284" s="103"/>
    </row>
    <row r="285" spans="1:11" s="104" customFormat="1" x14ac:dyDescent="0.3">
      <c r="A285" s="202"/>
      <c r="B285" s="126" t="s">
        <v>155</v>
      </c>
      <c r="C285" s="112"/>
      <c r="D285" s="112"/>
      <c r="E285" s="112"/>
      <c r="F285" s="125"/>
      <c r="G285" s="127"/>
      <c r="H285" s="125"/>
      <c r="I285" s="117"/>
      <c r="J285" s="102"/>
      <c r="K285" s="103"/>
    </row>
    <row r="286" spans="1:11" s="104" customFormat="1" x14ac:dyDescent="0.3">
      <c r="A286" s="203"/>
      <c r="B286" s="126" t="s">
        <v>156</v>
      </c>
      <c r="C286" s="112"/>
      <c r="D286" s="112"/>
      <c r="E286" s="112"/>
      <c r="F286" s="125"/>
      <c r="G286" s="127"/>
      <c r="H286" s="125"/>
      <c r="I286" s="117"/>
      <c r="J286" s="102"/>
      <c r="K286" s="103"/>
    </row>
    <row r="287" spans="1:11" s="104" customFormat="1" ht="46.2" customHeight="1" x14ac:dyDescent="0.3">
      <c r="A287" s="205" t="s">
        <v>157</v>
      </c>
      <c r="B287" s="117" t="s">
        <v>226</v>
      </c>
      <c r="C287" s="112"/>
      <c r="D287" s="115"/>
      <c r="E287" s="115"/>
      <c r="F287" s="195" t="s">
        <v>273</v>
      </c>
      <c r="G287" s="196" t="s">
        <v>274</v>
      </c>
      <c r="H287" s="211"/>
      <c r="I287" s="118"/>
      <c r="J287" s="102"/>
      <c r="K287" s="103"/>
    </row>
    <row r="288" spans="1:11" s="104" customFormat="1" x14ac:dyDescent="0.3">
      <c r="A288" s="205"/>
      <c r="B288" s="105" t="s">
        <v>34</v>
      </c>
      <c r="C288" s="123">
        <f>SUM(C296)</f>
        <v>278357.90700000001</v>
      </c>
      <c r="D288" s="123">
        <f>SUM(D296)</f>
        <v>278341.12563999998</v>
      </c>
      <c r="E288" s="123">
        <f>SUM(E296)</f>
        <v>278086.32653000002</v>
      </c>
      <c r="F288" s="195"/>
      <c r="G288" s="196"/>
      <c r="H288" s="211"/>
      <c r="I288" s="133"/>
      <c r="J288" s="102">
        <f>E288/C288*100</f>
        <v>99.902434792340927</v>
      </c>
      <c r="K288" s="103"/>
    </row>
    <row r="289" spans="1:11" s="104" customFormat="1" x14ac:dyDescent="0.3">
      <c r="A289" s="205"/>
      <c r="B289" s="105" t="s">
        <v>89</v>
      </c>
      <c r="C289" s="112">
        <f t="shared" ref="C289:E290" si="4">C297</f>
        <v>0</v>
      </c>
      <c r="D289" s="112">
        <f t="shared" si="4"/>
        <v>0</v>
      </c>
      <c r="E289" s="112">
        <f t="shared" si="4"/>
        <v>0</v>
      </c>
      <c r="F289" s="195"/>
      <c r="G289" s="196"/>
      <c r="H289" s="211"/>
      <c r="I289" s="114"/>
      <c r="J289" s="102" t="e">
        <f>E289/C289*100</f>
        <v>#DIV/0!</v>
      </c>
      <c r="K289" s="103"/>
    </row>
    <row r="290" spans="1:11" s="104" customFormat="1" x14ac:dyDescent="0.3">
      <c r="A290" s="205"/>
      <c r="B290" s="105" t="s">
        <v>7</v>
      </c>
      <c r="C290" s="112">
        <f t="shared" si="4"/>
        <v>278357.90700000001</v>
      </c>
      <c r="D290" s="112">
        <f t="shared" si="4"/>
        <v>278341.12563999998</v>
      </c>
      <c r="E290" s="112">
        <f t="shared" si="4"/>
        <v>278086.32653000002</v>
      </c>
      <c r="F290" s="195"/>
      <c r="G290" s="196"/>
      <c r="H290" s="211"/>
      <c r="I290" s="114"/>
      <c r="J290" s="102">
        <f>E290/C290*100</f>
        <v>99.902434792340927</v>
      </c>
      <c r="K290" s="103"/>
    </row>
    <row r="291" spans="1:11" s="104" customFormat="1" x14ac:dyDescent="0.3">
      <c r="A291" s="205"/>
      <c r="B291" s="105" t="s">
        <v>8</v>
      </c>
      <c r="C291" s="112"/>
      <c r="D291" s="112"/>
      <c r="E291" s="112"/>
      <c r="F291" s="195"/>
      <c r="G291" s="196"/>
      <c r="H291" s="211"/>
      <c r="I291" s="119"/>
      <c r="J291" s="102"/>
      <c r="K291" s="103"/>
    </row>
    <row r="292" spans="1:11" s="104" customFormat="1" x14ac:dyDescent="0.3">
      <c r="A292" s="205"/>
      <c r="B292" s="105" t="s">
        <v>9</v>
      </c>
      <c r="C292" s="115"/>
      <c r="D292" s="115"/>
      <c r="E292" s="112"/>
      <c r="F292" s="195"/>
      <c r="G292" s="196"/>
      <c r="H292" s="211"/>
      <c r="I292" s="119"/>
      <c r="J292" s="102"/>
      <c r="K292" s="103"/>
    </row>
    <row r="293" spans="1:11" s="104" customFormat="1" x14ac:dyDescent="0.3">
      <c r="A293" s="205"/>
      <c r="B293" s="105" t="s">
        <v>76</v>
      </c>
      <c r="C293" s="112"/>
      <c r="D293" s="112"/>
      <c r="E293" s="112"/>
      <c r="F293" s="195"/>
      <c r="G293" s="196"/>
      <c r="H293" s="211"/>
      <c r="I293" s="119"/>
      <c r="J293" s="102"/>
      <c r="K293" s="103"/>
    </row>
    <row r="294" spans="1:11" s="104" customFormat="1" x14ac:dyDescent="0.3">
      <c r="A294" s="205"/>
      <c r="B294" s="105" t="s">
        <v>77</v>
      </c>
      <c r="C294" s="112"/>
      <c r="D294" s="112"/>
      <c r="E294" s="112"/>
      <c r="F294" s="195"/>
      <c r="G294" s="196"/>
      <c r="H294" s="211"/>
      <c r="I294" s="121"/>
      <c r="J294" s="102"/>
      <c r="K294" s="103"/>
    </row>
    <row r="295" spans="1:11" s="104" customFormat="1" ht="72.599999999999994" customHeight="1" x14ac:dyDescent="0.3">
      <c r="A295" s="205" t="s">
        <v>158</v>
      </c>
      <c r="B295" s="117" t="s">
        <v>227</v>
      </c>
      <c r="C295" s="112"/>
      <c r="D295" s="112"/>
      <c r="E295" s="112"/>
      <c r="F295" s="196" t="s">
        <v>273</v>
      </c>
      <c r="G295" s="196" t="s">
        <v>274</v>
      </c>
      <c r="H295" s="197"/>
      <c r="I295" s="204"/>
      <c r="J295" s="102"/>
      <c r="K295" s="103"/>
    </row>
    <row r="296" spans="1:11" s="104" customFormat="1" x14ac:dyDescent="0.3">
      <c r="A296" s="205"/>
      <c r="B296" s="105" t="s">
        <v>34</v>
      </c>
      <c r="C296" s="123">
        <f>SUM(C297:C298)</f>
        <v>278357.90700000001</v>
      </c>
      <c r="D296" s="123">
        <f>SUM(D297:D298)</f>
        <v>278341.12563999998</v>
      </c>
      <c r="E296" s="123">
        <f>SUM(E297:E298)</f>
        <v>278086.32653000002</v>
      </c>
      <c r="F296" s="196"/>
      <c r="G296" s="196"/>
      <c r="H296" s="197"/>
      <c r="I296" s="204"/>
      <c r="J296" s="102"/>
      <c r="K296" s="103"/>
    </row>
    <row r="297" spans="1:11" s="104" customFormat="1" x14ac:dyDescent="0.3">
      <c r="A297" s="205"/>
      <c r="B297" s="105" t="s">
        <v>89</v>
      </c>
      <c r="C297" s="112">
        <v>0</v>
      </c>
      <c r="D297" s="112">
        <v>0</v>
      </c>
      <c r="E297" s="112">
        <v>0</v>
      </c>
      <c r="F297" s="196"/>
      <c r="G297" s="196"/>
      <c r="H297" s="197"/>
      <c r="I297" s="204"/>
      <c r="J297" s="102"/>
      <c r="K297" s="103"/>
    </row>
    <row r="298" spans="1:11" s="104" customFormat="1" x14ac:dyDescent="0.3">
      <c r="A298" s="205"/>
      <c r="B298" s="105" t="s">
        <v>7</v>
      </c>
      <c r="C298" s="123">
        <v>278357.90700000001</v>
      </c>
      <c r="D298" s="123">
        <v>278341.12563999998</v>
      </c>
      <c r="E298" s="123">
        <v>278086.32653000002</v>
      </c>
      <c r="F298" s="196"/>
      <c r="G298" s="196"/>
      <c r="H298" s="197"/>
      <c r="I298" s="204"/>
      <c r="J298" s="102"/>
      <c r="K298" s="103"/>
    </row>
    <row r="299" spans="1:11" s="104" customFormat="1" x14ac:dyDescent="0.3">
      <c r="A299" s="205"/>
      <c r="B299" s="105" t="s">
        <v>8</v>
      </c>
      <c r="C299" s="112"/>
      <c r="D299" s="115"/>
      <c r="E299" s="115"/>
      <c r="F299" s="196"/>
      <c r="G299" s="196"/>
      <c r="H299" s="197"/>
      <c r="I299" s="204"/>
      <c r="J299" s="102"/>
      <c r="K299" s="103"/>
    </row>
    <row r="300" spans="1:11" s="104" customFormat="1" x14ac:dyDescent="0.3">
      <c r="A300" s="205"/>
      <c r="B300" s="105" t="s">
        <v>9</v>
      </c>
      <c r="C300" s="112"/>
      <c r="D300" s="115"/>
      <c r="E300" s="115"/>
      <c r="F300" s="196"/>
      <c r="G300" s="196"/>
      <c r="H300" s="197"/>
      <c r="I300" s="204"/>
      <c r="J300" s="102"/>
      <c r="K300" s="103"/>
    </row>
    <row r="301" spans="1:11" s="104" customFormat="1" x14ac:dyDescent="0.3">
      <c r="A301" s="205"/>
      <c r="B301" s="105" t="s">
        <v>76</v>
      </c>
      <c r="C301" s="112"/>
      <c r="D301" s="115"/>
      <c r="E301" s="115"/>
      <c r="F301" s="196"/>
      <c r="G301" s="196"/>
      <c r="H301" s="197"/>
      <c r="I301" s="204"/>
      <c r="J301" s="102"/>
      <c r="K301" s="103"/>
    </row>
    <row r="302" spans="1:11" s="104" customFormat="1" x14ac:dyDescent="0.3">
      <c r="A302" s="205"/>
      <c r="B302" s="105" t="s">
        <v>77</v>
      </c>
      <c r="C302" s="112"/>
      <c r="D302" s="115"/>
      <c r="E302" s="115"/>
      <c r="F302" s="196"/>
      <c r="G302" s="196"/>
      <c r="H302" s="197"/>
      <c r="I302" s="204"/>
      <c r="J302" s="102"/>
      <c r="K302" s="103"/>
    </row>
    <row r="303" spans="1:11" s="104" customFormat="1" ht="26.4" customHeight="1" x14ac:dyDescent="0.3">
      <c r="A303" s="206" t="s">
        <v>159</v>
      </c>
      <c r="B303" s="206"/>
      <c r="C303" s="206"/>
      <c r="D303" s="206"/>
      <c r="E303" s="206"/>
      <c r="F303" s="206"/>
      <c r="G303" s="206"/>
      <c r="H303" s="206"/>
      <c r="I303" s="206"/>
      <c r="J303" s="102"/>
      <c r="K303" s="103"/>
    </row>
    <row r="304" spans="1:11" s="104" customFormat="1" x14ac:dyDescent="0.3">
      <c r="A304" s="205"/>
      <c r="B304" s="105" t="s">
        <v>91</v>
      </c>
      <c r="C304" s="139">
        <f t="shared" ref="C304:E306" si="5">C312+C353+C383</f>
        <v>99</v>
      </c>
      <c r="D304" s="139">
        <f t="shared" si="5"/>
        <v>99</v>
      </c>
      <c r="E304" s="139">
        <f t="shared" si="5"/>
        <v>99</v>
      </c>
      <c r="F304" s="140"/>
      <c r="G304" s="141"/>
      <c r="H304" s="142"/>
      <c r="I304" s="143"/>
      <c r="J304" s="102"/>
      <c r="K304" s="103"/>
    </row>
    <row r="305" spans="1:11" s="104" customFormat="1" x14ac:dyDescent="0.3">
      <c r="A305" s="205"/>
      <c r="B305" s="105" t="s">
        <v>89</v>
      </c>
      <c r="C305" s="139">
        <f t="shared" si="5"/>
        <v>0</v>
      </c>
      <c r="D305" s="139">
        <f t="shared" si="5"/>
        <v>0</v>
      </c>
      <c r="E305" s="139">
        <f t="shared" si="5"/>
        <v>0</v>
      </c>
      <c r="F305" s="144"/>
      <c r="G305" s="145"/>
      <c r="H305" s="146"/>
      <c r="I305" s="147"/>
      <c r="J305" s="102"/>
      <c r="K305" s="103"/>
    </row>
    <row r="306" spans="1:11" s="104" customFormat="1" x14ac:dyDescent="0.3">
      <c r="A306" s="205"/>
      <c r="B306" s="105" t="s">
        <v>7</v>
      </c>
      <c r="C306" s="139">
        <f t="shared" si="5"/>
        <v>99</v>
      </c>
      <c r="D306" s="139">
        <f t="shared" si="5"/>
        <v>99</v>
      </c>
      <c r="E306" s="139">
        <f t="shared" si="5"/>
        <v>99</v>
      </c>
      <c r="F306" s="144"/>
      <c r="G306" s="145"/>
      <c r="H306" s="146"/>
      <c r="I306" s="147"/>
      <c r="J306" s="102"/>
      <c r="K306" s="103"/>
    </row>
    <row r="307" spans="1:11" s="104" customFormat="1" x14ac:dyDescent="0.3">
      <c r="A307" s="205"/>
      <c r="B307" s="105" t="s">
        <v>8</v>
      </c>
      <c r="C307" s="139"/>
      <c r="D307" s="139"/>
      <c r="E307" s="139"/>
      <c r="F307" s="144"/>
      <c r="G307" s="145"/>
      <c r="H307" s="146"/>
      <c r="I307" s="147"/>
      <c r="J307" s="102"/>
      <c r="K307" s="103"/>
    </row>
    <row r="308" spans="1:11" s="104" customFormat="1" x14ac:dyDescent="0.3">
      <c r="A308" s="205"/>
      <c r="B308" s="105" t="s">
        <v>9</v>
      </c>
      <c r="C308" s="139"/>
      <c r="D308" s="139"/>
      <c r="E308" s="139"/>
      <c r="F308" s="144"/>
      <c r="G308" s="145"/>
      <c r="H308" s="146"/>
      <c r="I308" s="147"/>
      <c r="J308" s="102"/>
      <c r="K308" s="103"/>
    </row>
    <row r="309" spans="1:11" s="104" customFormat="1" x14ac:dyDescent="0.3">
      <c r="A309" s="205"/>
      <c r="B309" s="105" t="s">
        <v>76</v>
      </c>
      <c r="C309" s="139"/>
      <c r="D309" s="139"/>
      <c r="E309" s="139"/>
      <c r="F309" s="144"/>
      <c r="G309" s="145"/>
      <c r="H309" s="146"/>
      <c r="I309" s="147"/>
      <c r="J309" s="102"/>
      <c r="K309" s="103"/>
    </row>
    <row r="310" spans="1:11" s="104" customFormat="1" x14ac:dyDescent="0.3">
      <c r="A310" s="205"/>
      <c r="B310" s="105" t="s">
        <v>77</v>
      </c>
      <c r="C310" s="139"/>
      <c r="D310" s="139"/>
      <c r="E310" s="139"/>
      <c r="F310" s="131"/>
      <c r="G310" s="148"/>
      <c r="H310" s="149"/>
      <c r="I310" s="150"/>
      <c r="J310" s="102"/>
      <c r="K310" s="103"/>
    </row>
    <row r="311" spans="1:11" s="104" customFormat="1" ht="39.6" x14ac:dyDescent="0.3">
      <c r="A311" s="205" t="s">
        <v>46</v>
      </c>
      <c r="B311" s="117" t="s">
        <v>295</v>
      </c>
      <c r="C311" s="139"/>
      <c r="D311" s="139"/>
      <c r="E311" s="139"/>
      <c r="F311" s="195" t="s">
        <v>273</v>
      </c>
      <c r="G311" s="196" t="s">
        <v>274</v>
      </c>
      <c r="H311" s="197"/>
      <c r="I311" s="204"/>
      <c r="J311" s="102"/>
      <c r="K311" s="103"/>
    </row>
    <row r="312" spans="1:11" s="104" customFormat="1" x14ac:dyDescent="0.3">
      <c r="A312" s="205"/>
      <c r="B312" s="105" t="s">
        <v>34</v>
      </c>
      <c r="C312" s="151">
        <f>SUM(C320+C331+C342)</f>
        <v>99</v>
      </c>
      <c r="D312" s="151">
        <f>SUM(D320+D331+D342)</f>
        <v>99</v>
      </c>
      <c r="E312" s="151">
        <f>SUM(E320+E331+E342)</f>
        <v>99</v>
      </c>
      <c r="F312" s="195"/>
      <c r="G312" s="196"/>
      <c r="H312" s="197"/>
      <c r="I312" s="204"/>
      <c r="J312" s="102"/>
      <c r="K312" s="103"/>
    </row>
    <row r="313" spans="1:11" s="104" customFormat="1" x14ac:dyDescent="0.3">
      <c r="A313" s="205"/>
      <c r="B313" s="105" t="s">
        <v>89</v>
      </c>
      <c r="C313" s="151">
        <f>SUM(C321+C332+C343)</f>
        <v>0</v>
      </c>
      <c r="D313" s="151">
        <f>D321+D343+D332</f>
        <v>0</v>
      </c>
      <c r="E313" s="151">
        <f>E321+E343+E332</f>
        <v>0</v>
      </c>
      <c r="F313" s="195"/>
      <c r="G313" s="196"/>
      <c r="H313" s="197"/>
      <c r="I313" s="204"/>
      <c r="J313" s="102"/>
      <c r="K313" s="103"/>
    </row>
    <row r="314" spans="1:11" s="104" customFormat="1" x14ac:dyDescent="0.3">
      <c r="A314" s="205"/>
      <c r="B314" s="105" t="s">
        <v>7</v>
      </c>
      <c r="C314" s="151">
        <f>SUM(C322+C333+C344)</f>
        <v>99</v>
      </c>
      <c r="D314" s="151">
        <f>D322+D344+D333</f>
        <v>99</v>
      </c>
      <c r="E314" s="151">
        <f>E322+E344+E333</f>
        <v>99</v>
      </c>
      <c r="F314" s="195"/>
      <c r="G314" s="196"/>
      <c r="H314" s="197"/>
      <c r="I314" s="204"/>
      <c r="J314" s="102"/>
      <c r="K314" s="103"/>
    </row>
    <row r="315" spans="1:11" s="104" customFormat="1" x14ac:dyDescent="0.3">
      <c r="A315" s="205"/>
      <c r="B315" s="105" t="s">
        <v>8</v>
      </c>
      <c r="C315" s="139"/>
      <c r="D315" s="152"/>
      <c r="E315" s="152"/>
      <c r="F315" s="195"/>
      <c r="G315" s="196"/>
      <c r="H315" s="197"/>
      <c r="I315" s="204"/>
      <c r="J315" s="102"/>
      <c r="K315" s="103"/>
    </row>
    <row r="316" spans="1:11" s="104" customFormat="1" x14ac:dyDescent="0.3">
      <c r="A316" s="205"/>
      <c r="B316" s="105" t="s">
        <v>9</v>
      </c>
      <c r="C316" s="139"/>
      <c r="D316" s="152"/>
      <c r="E316" s="152"/>
      <c r="F316" s="195"/>
      <c r="G316" s="196"/>
      <c r="H316" s="197"/>
      <c r="I316" s="204"/>
      <c r="J316" s="102"/>
      <c r="K316" s="103"/>
    </row>
    <row r="317" spans="1:11" s="104" customFormat="1" x14ac:dyDescent="0.3">
      <c r="A317" s="205"/>
      <c r="B317" s="105" t="s">
        <v>76</v>
      </c>
      <c r="C317" s="139"/>
      <c r="D317" s="152"/>
      <c r="E317" s="152"/>
      <c r="F317" s="195"/>
      <c r="G317" s="196"/>
      <c r="H317" s="197"/>
      <c r="I317" s="204"/>
      <c r="J317" s="102"/>
      <c r="K317" s="103"/>
    </row>
    <row r="318" spans="1:11" s="104" customFormat="1" x14ac:dyDescent="0.3">
      <c r="A318" s="205"/>
      <c r="B318" s="105" t="s">
        <v>77</v>
      </c>
      <c r="C318" s="139"/>
      <c r="D318" s="152"/>
      <c r="E318" s="152"/>
      <c r="F318" s="195"/>
      <c r="G318" s="196"/>
      <c r="H318" s="197"/>
      <c r="I318" s="204"/>
      <c r="J318" s="102"/>
      <c r="K318" s="103"/>
    </row>
    <row r="319" spans="1:11" s="104" customFormat="1" ht="26.4" x14ac:dyDescent="0.3">
      <c r="A319" s="201" t="s">
        <v>161</v>
      </c>
      <c r="B319" s="117" t="s">
        <v>162</v>
      </c>
      <c r="C319" s="139"/>
      <c r="D319" s="152"/>
      <c r="E319" s="152"/>
      <c r="F319" s="196" t="s">
        <v>273</v>
      </c>
      <c r="G319" s="196" t="s">
        <v>274</v>
      </c>
      <c r="H319" s="197"/>
      <c r="I319" s="204" t="s">
        <v>422</v>
      </c>
      <c r="J319" s="102"/>
      <c r="K319" s="103"/>
    </row>
    <row r="320" spans="1:11" s="104" customFormat="1" x14ac:dyDescent="0.3">
      <c r="A320" s="202"/>
      <c r="B320" s="105" t="s">
        <v>34</v>
      </c>
      <c r="C320" s="151">
        <f>SUM(C321:C322)</f>
        <v>0</v>
      </c>
      <c r="D320" s="151">
        <f>SUM(D321:D322)</f>
        <v>0</v>
      </c>
      <c r="E320" s="151">
        <f>SUM(E321:E322)</f>
        <v>0</v>
      </c>
      <c r="F320" s="196"/>
      <c r="G320" s="196"/>
      <c r="H320" s="197"/>
      <c r="I320" s="204"/>
      <c r="J320" s="102"/>
      <c r="K320" s="103"/>
    </row>
    <row r="321" spans="1:11" s="104" customFormat="1" x14ac:dyDescent="0.3">
      <c r="A321" s="202"/>
      <c r="B321" s="105" t="s">
        <v>89</v>
      </c>
      <c r="C321" s="139">
        <v>0</v>
      </c>
      <c r="D321" s="139">
        <v>0</v>
      </c>
      <c r="E321" s="139">
        <v>0</v>
      </c>
      <c r="F321" s="196"/>
      <c r="G321" s="196"/>
      <c r="H321" s="197"/>
      <c r="I321" s="204"/>
      <c r="J321" s="102"/>
      <c r="K321" s="103"/>
    </row>
    <row r="322" spans="1:11" s="104" customFormat="1" x14ac:dyDescent="0.3">
      <c r="A322" s="202"/>
      <c r="B322" s="105" t="s">
        <v>7</v>
      </c>
      <c r="C322" s="151">
        <v>0</v>
      </c>
      <c r="D322" s="151">
        <v>0</v>
      </c>
      <c r="E322" s="151">
        <v>0</v>
      </c>
      <c r="F322" s="196"/>
      <c r="G322" s="196"/>
      <c r="H322" s="197"/>
      <c r="I322" s="204"/>
      <c r="J322" s="102"/>
      <c r="K322" s="103"/>
    </row>
    <row r="323" spans="1:11" s="104" customFormat="1" x14ac:dyDescent="0.3">
      <c r="A323" s="202"/>
      <c r="B323" s="105" t="s">
        <v>8</v>
      </c>
      <c r="C323" s="139"/>
      <c r="D323" s="152"/>
      <c r="E323" s="152"/>
      <c r="F323" s="196"/>
      <c r="G323" s="196"/>
      <c r="H323" s="197"/>
      <c r="I323" s="204"/>
      <c r="J323" s="102"/>
      <c r="K323" s="103"/>
    </row>
    <row r="324" spans="1:11" s="104" customFormat="1" x14ac:dyDescent="0.3">
      <c r="A324" s="202"/>
      <c r="B324" s="105" t="s">
        <v>9</v>
      </c>
      <c r="C324" s="139"/>
      <c r="D324" s="152"/>
      <c r="E324" s="152"/>
      <c r="F324" s="196"/>
      <c r="G324" s="196"/>
      <c r="H324" s="197"/>
      <c r="I324" s="204"/>
      <c r="J324" s="102"/>
      <c r="K324" s="103"/>
    </row>
    <row r="325" spans="1:11" s="104" customFormat="1" x14ac:dyDescent="0.3">
      <c r="A325" s="202"/>
      <c r="B325" s="105" t="s">
        <v>76</v>
      </c>
      <c r="C325" s="139"/>
      <c r="D325" s="152"/>
      <c r="E325" s="152"/>
      <c r="F325" s="196"/>
      <c r="G325" s="196"/>
      <c r="H325" s="197"/>
      <c r="I325" s="204"/>
      <c r="J325" s="102"/>
      <c r="K325" s="103"/>
    </row>
    <row r="326" spans="1:11" s="104" customFormat="1" x14ac:dyDescent="0.3">
      <c r="A326" s="202"/>
      <c r="B326" s="105" t="s">
        <v>77</v>
      </c>
      <c r="C326" s="139"/>
      <c r="D326" s="152"/>
      <c r="E326" s="152"/>
      <c r="F326" s="196"/>
      <c r="G326" s="196"/>
      <c r="H326" s="197"/>
      <c r="I326" s="204"/>
      <c r="J326" s="102"/>
      <c r="K326" s="103"/>
    </row>
    <row r="327" spans="1:11" s="104" customFormat="1" ht="45.6" customHeight="1" x14ac:dyDescent="0.3">
      <c r="A327" s="202"/>
      <c r="B327" s="124" t="s">
        <v>296</v>
      </c>
      <c r="C327" s="139"/>
      <c r="D327" s="152"/>
      <c r="E327" s="152"/>
      <c r="F327" s="125" t="s">
        <v>3</v>
      </c>
      <c r="G327" s="125" t="s">
        <v>375</v>
      </c>
      <c r="H327" s="125" t="s">
        <v>3</v>
      </c>
      <c r="I327" s="117" t="s">
        <v>423</v>
      </c>
      <c r="J327" s="102"/>
      <c r="K327" s="103"/>
    </row>
    <row r="328" spans="1:11" s="104" customFormat="1" x14ac:dyDescent="0.3">
      <c r="A328" s="202"/>
      <c r="B328" s="126" t="s">
        <v>163</v>
      </c>
      <c r="C328" s="139"/>
      <c r="D328" s="152"/>
      <c r="E328" s="152"/>
      <c r="F328" s="125"/>
      <c r="G328" s="127"/>
      <c r="H328" s="125"/>
      <c r="I328" s="117"/>
      <c r="J328" s="102"/>
      <c r="K328" s="103"/>
    </row>
    <row r="329" spans="1:11" s="104" customFormat="1" x14ac:dyDescent="0.3">
      <c r="A329" s="203"/>
      <c r="B329" s="126" t="s">
        <v>164</v>
      </c>
      <c r="C329" s="139"/>
      <c r="D329" s="152"/>
      <c r="E329" s="152"/>
      <c r="F329" s="125"/>
      <c r="G329" s="127"/>
      <c r="H329" s="125"/>
      <c r="I329" s="117"/>
      <c r="J329" s="102"/>
      <c r="K329" s="103"/>
    </row>
    <row r="330" spans="1:11" s="104" customFormat="1" ht="59.4" customHeight="1" x14ac:dyDescent="0.3">
      <c r="A330" s="201" t="s">
        <v>165</v>
      </c>
      <c r="B330" s="117" t="s">
        <v>166</v>
      </c>
      <c r="C330" s="139"/>
      <c r="D330" s="152"/>
      <c r="E330" s="152"/>
      <c r="F330" s="196" t="s">
        <v>273</v>
      </c>
      <c r="G330" s="196" t="s">
        <v>274</v>
      </c>
      <c r="H330" s="197"/>
      <c r="I330" s="207" t="s">
        <v>424</v>
      </c>
      <c r="J330" s="102"/>
      <c r="K330" s="103"/>
    </row>
    <row r="331" spans="1:11" s="104" customFormat="1" x14ac:dyDescent="0.3">
      <c r="A331" s="202"/>
      <c r="B331" s="105" t="s">
        <v>34</v>
      </c>
      <c r="C331" s="151">
        <f>SUM(C332:C333)</f>
        <v>0</v>
      </c>
      <c r="D331" s="151">
        <f>SUM(D332:D333)</f>
        <v>0</v>
      </c>
      <c r="E331" s="151">
        <f>SUM(E332:E333)</f>
        <v>0</v>
      </c>
      <c r="F331" s="196"/>
      <c r="G331" s="196"/>
      <c r="H331" s="197"/>
      <c r="I331" s="207"/>
      <c r="J331" s="102"/>
      <c r="K331" s="103"/>
    </row>
    <row r="332" spans="1:11" s="104" customFormat="1" x14ac:dyDescent="0.3">
      <c r="A332" s="202"/>
      <c r="B332" s="105" t="s">
        <v>89</v>
      </c>
      <c r="C332" s="139">
        <v>0</v>
      </c>
      <c r="D332" s="139">
        <v>0</v>
      </c>
      <c r="E332" s="139">
        <v>0</v>
      </c>
      <c r="F332" s="196"/>
      <c r="G332" s="196"/>
      <c r="H332" s="197"/>
      <c r="I332" s="207"/>
      <c r="J332" s="102"/>
      <c r="K332" s="103"/>
    </row>
    <row r="333" spans="1:11" s="104" customFormat="1" x14ac:dyDescent="0.3">
      <c r="A333" s="202"/>
      <c r="B333" s="105" t="s">
        <v>7</v>
      </c>
      <c r="C333" s="151">
        <v>0</v>
      </c>
      <c r="D333" s="151">
        <v>0</v>
      </c>
      <c r="E333" s="151">
        <v>0</v>
      </c>
      <c r="F333" s="196"/>
      <c r="G333" s="196"/>
      <c r="H333" s="197"/>
      <c r="I333" s="207"/>
      <c r="J333" s="102"/>
      <c r="K333" s="103"/>
    </row>
    <row r="334" spans="1:11" s="104" customFormat="1" x14ac:dyDescent="0.3">
      <c r="A334" s="202"/>
      <c r="B334" s="105" t="s">
        <v>8</v>
      </c>
      <c r="C334" s="139"/>
      <c r="D334" s="139"/>
      <c r="E334" s="139"/>
      <c r="F334" s="196"/>
      <c r="G334" s="196"/>
      <c r="H334" s="197"/>
      <c r="I334" s="207"/>
      <c r="J334" s="102"/>
      <c r="K334" s="103"/>
    </row>
    <row r="335" spans="1:11" s="104" customFormat="1" x14ac:dyDescent="0.3">
      <c r="A335" s="202"/>
      <c r="B335" s="105" t="s">
        <v>9</v>
      </c>
      <c r="C335" s="139"/>
      <c r="D335" s="152"/>
      <c r="E335" s="152"/>
      <c r="F335" s="196"/>
      <c r="G335" s="196"/>
      <c r="H335" s="197"/>
      <c r="I335" s="207"/>
      <c r="J335" s="102"/>
      <c r="K335" s="103"/>
    </row>
    <row r="336" spans="1:11" s="104" customFormat="1" x14ac:dyDescent="0.3">
      <c r="A336" s="202"/>
      <c r="B336" s="105" t="s">
        <v>76</v>
      </c>
      <c r="C336" s="139"/>
      <c r="D336" s="152"/>
      <c r="E336" s="152"/>
      <c r="F336" s="196"/>
      <c r="G336" s="196"/>
      <c r="H336" s="197"/>
      <c r="I336" s="207"/>
      <c r="J336" s="102"/>
      <c r="K336" s="103"/>
    </row>
    <row r="337" spans="1:11" s="104" customFormat="1" x14ac:dyDescent="0.3">
      <c r="A337" s="202"/>
      <c r="B337" s="105" t="s">
        <v>77</v>
      </c>
      <c r="C337" s="139"/>
      <c r="D337" s="152"/>
      <c r="E337" s="152"/>
      <c r="F337" s="196"/>
      <c r="G337" s="196"/>
      <c r="H337" s="197"/>
      <c r="I337" s="207"/>
      <c r="J337" s="102"/>
      <c r="K337" s="103"/>
    </row>
    <row r="338" spans="1:11" s="104" customFormat="1" ht="69" customHeight="1" x14ac:dyDescent="0.3">
      <c r="A338" s="202"/>
      <c r="B338" s="132" t="s">
        <v>297</v>
      </c>
      <c r="C338" s="139"/>
      <c r="D338" s="152"/>
      <c r="E338" s="152"/>
      <c r="F338" s="125" t="s">
        <v>3</v>
      </c>
      <c r="G338" s="125" t="s">
        <v>425</v>
      </c>
      <c r="H338" s="125" t="s">
        <v>3</v>
      </c>
      <c r="I338" s="117" t="s">
        <v>426</v>
      </c>
      <c r="J338" s="102"/>
      <c r="K338" s="103"/>
    </row>
    <row r="339" spans="1:11" s="104" customFormat="1" x14ac:dyDescent="0.3">
      <c r="A339" s="202"/>
      <c r="B339" s="126" t="s">
        <v>167</v>
      </c>
      <c r="C339" s="139"/>
      <c r="D339" s="152"/>
      <c r="E339" s="152"/>
      <c r="F339" s="125"/>
      <c r="G339" s="127"/>
      <c r="H339" s="125"/>
      <c r="I339" s="117"/>
      <c r="J339" s="102"/>
      <c r="K339" s="103"/>
    </row>
    <row r="340" spans="1:11" s="104" customFormat="1" x14ac:dyDescent="0.3">
      <c r="A340" s="203"/>
      <c r="B340" s="126" t="s">
        <v>168</v>
      </c>
      <c r="C340" s="139"/>
      <c r="D340" s="152"/>
      <c r="E340" s="152"/>
      <c r="F340" s="125"/>
      <c r="G340" s="127"/>
      <c r="H340" s="125"/>
      <c r="I340" s="117"/>
      <c r="J340" s="102"/>
      <c r="K340" s="103"/>
    </row>
    <row r="341" spans="1:11" s="104" customFormat="1" ht="39.6" x14ac:dyDescent="0.3">
      <c r="A341" s="201" t="s">
        <v>169</v>
      </c>
      <c r="B341" s="117" t="s">
        <v>170</v>
      </c>
      <c r="C341" s="139"/>
      <c r="D341" s="152"/>
      <c r="E341" s="152"/>
      <c r="F341" s="196" t="s">
        <v>273</v>
      </c>
      <c r="G341" s="196" t="s">
        <v>274</v>
      </c>
      <c r="H341" s="207"/>
      <c r="I341" s="208" t="s">
        <v>427</v>
      </c>
      <c r="J341" s="102"/>
      <c r="K341" s="103"/>
    </row>
    <row r="342" spans="1:11" s="104" customFormat="1" x14ac:dyDescent="0.3">
      <c r="A342" s="202"/>
      <c r="B342" s="105" t="s">
        <v>34</v>
      </c>
      <c r="C342" s="151">
        <f>SUM(C343:C344)</f>
        <v>99</v>
      </c>
      <c r="D342" s="151">
        <f>SUM(D343:D344)</f>
        <v>99</v>
      </c>
      <c r="E342" s="151">
        <f>SUM(E343:E344)</f>
        <v>99</v>
      </c>
      <c r="F342" s="196"/>
      <c r="G342" s="196"/>
      <c r="H342" s="207"/>
      <c r="I342" s="209"/>
      <c r="J342" s="102"/>
      <c r="K342" s="103"/>
    </row>
    <row r="343" spans="1:11" s="104" customFormat="1" x14ac:dyDescent="0.3">
      <c r="A343" s="202"/>
      <c r="B343" s="105" t="s">
        <v>89</v>
      </c>
      <c r="C343" s="139">
        <v>0</v>
      </c>
      <c r="D343" s="139">
        <v>0</v>
      </c>
      <c r="E343" s="139">
        <v>0</v>
      </c>
      <c r="F343" s="196"/>
      <c r="G343" s="196"/>
      <c r="H343" s="207"/>
      <c r="I343" s="209"/>
      <c r="J343" s="102"/>
      <c r="K343" s="103"/>
    </row>
    <row r="344" spans="1:11" s="104" customFormat="1" x14ac:dyDescent="0.3">
      <c r="A344" s="202"/>
      <c r="B344" s="105" t="s">
        <v>7</v>
      </c>
      <c r="C344" s="151">
        <v>99</v>
      </c>
      <c r="D344" s="151">
        <v>99</v>
      </c>
      <c r="E344" s="151">
        <v>99</v>
      </c>
      <c r="F344" s="196"/>
      <c r="G344" s="196"/>
      <c r="H344" s="207"/>
      <c r="I344" s="209"/>
      <c r="J344" s="102"/>
      <c r="K344" s="103"/>
    </row>
    <row r="345" spans="1:11" s="104" customFormat="1" x14ac:dyDescent="0.3">
      <c r="A345" s="202"/>
      <c r="B345" s="105" t="s">
        <v>8</v>
      </c>
      <c r="C345" s="139"/>
      <c r="D345" s="152"/>
      <c r="E345" s="152"/>
      <c r="F345" s="196"/>
      <c r="G345" s="196"/>
      <c r="H345" s="207"/>
      <c r="I345" s="209"/>
      <c r="J345" s="102"/>
      <c r="K345" s="103"/>
    </row>
    <row r="346" spans="1:11" s="104" customFormat="1" x14ac:dyDescent="0.3">
      <c r="A346" s="202"/>
      <c r="B346" s="105" t="s">
        <v>9</v>
      </c>
      <c r="C346" s="139"/>
      <c r="D346" s="152"/>
      <c r="E346" s="152"/>
      <c r="F346" s="196"/>
      <c r="G346" s="196"/>
      <c r="H346" s="207"/>
      <c r="I346" s="209"/>
      <c r="J346" s="102"/>
      <c r="K346" s="103"/>
    </row>
    <row r="347" spans="1:11" s="104" customFormat="1" x14ac:dyDescent="0.3">
      <c r="A347" s="202"/>
      <c r="B347" s="105" t="s">
        <v>76</v>
      </c>
      <c r="C347" s="139"/>
      <c r="D347" s="152"/>
      <c r="E347" s="152"/>
      <c r="F347" s="196"/>
      <c r="G347" s="196"/>
      <c r="H347" s="207"/>
      <c r="I347" s="209"/>
      <c r="J347" s="102"/>
      <c r="K347" s="103"/>
    </row>
    <row r="348" spans="1:11" s="104" customFormat="1" x14ac:dyDescent="0.3">
      <c r="A348" s="202"/>
      <c r="B348" s="105" t="s">
        <v>77</v>
      </c>
      <c r="C348" s="139"/>
      <c r="D348" s="152"/>
      <c r="E348" s="152"/>
      <c r="F348" s="196"/>
      <c r="G348" s="196"/>
      <c r="H348" s="207"/>
      <c r="I348" s="210"/>
      <c r="J348" s="102"/>
      <c r="K348" s="103"/>
    </row>
    <row r="349" spans="1:11" s="104" customFormat="1" ht="45.6" customHeight="1" x14ac:dyDescent="0.3">
      <c r="A349" s="202"/>
      <c r="B349" s="124" t="s">
        <v>298</v>
      </c>
      <c r="C349" s="139"/>
      <c r="D349" s="139"/>
      <c r="E349" s="139"/>
      <c r="F349" s="125" t="s">
        <v>3</v>
      </c>
      <c r="G349" s="125" t="s">
        <v>428</v>
      </c>
      <c r="H349" s="125" t="s">
        <v>3</v>
      </c>
      <c r="I349" s="117" t="s">
        <v>429</v>
      </c>
      <c r="J349" s="102"/>
      <c r="K349" s="103"/>
    </row>
    <row r="350" spans="1:11" s="104" customFormat="1" x14ac:dyDescent="0.3">
      <c r="A350" s="202"/>
      <c r="B350" s="126" t="s">
        <v>171</v>
      </c>
      <c r="C350" s="139"/>
      <c r="D350" s="152"/>
      <c r="E350" s="152"/>
      <c r="F350" s="125"/>
      <c r="G350" s="127"/>
      <c r="H350" s="125"/>
      <c r="I350" s="117"/>
      <c r="J350" s="102"/>
      <c r="K350" s="103"/>
    </row>
    <row r="351" spans="1:11" s="104" customFormat="1" x14ac:dyDescent="0.3">
      <c r="A351" s="203"/>
      <c r="B351" s="126" t="s">
        <v>172</v>
      </c>
      <c r="C351" s="139"/>
      <c r="D351" s="152"/>
      <c r="E351" s="152"/>
      <c r="F351" s="125"/>
      <c r="G351" s="127"/>
      <c r="H351" s="125"/>
      <c r="I351" s="117"/>
      <c r="J351" s="102"/>
      <c r="K351" s="103"/>
    </row>
    <row r="352" spans="1:11" s="104" customFormat="1" ht="39.6" x14ac:dyDescent="0.3">
      <c r="A352" s="205" t="s">
        <v>47</v>
      </c>
      <c r="B352" s="117" t="s">
        <v>299</v>
      </c>
      <c r="C352" s="139"/>
      <c r="D352" s="152"/>
      <c r="E352" s="152"/>
      <c r="F352" s="195" t="s">
        <v>273</v>
      </c>
      <c r="G352" s="196" t="s">
        <v>274</v>
      </c>
      <c r="H352" s="197"/>
      <c r="I352" s="204"/>
      <c r="J352" s="102"/>
      <c r="K352" s="103"/>
    </row>
    <row r="353" spans="1:11" s="104" customFormat="1" x14ac:dyDescent="0.3">
      <c r="A353" s="205"/>
      <c r="B353" s="105" t="s">
        <v>34</v>
      </c>
      <c r="C353" s="151">
        <f>SUM(C361+C372)</f>
        <v>0</v>
      </c>
      <c r="D353" s="151">
        <f t="shared" ref="D353:E355" si="6">D361+D372</f>
        <v>0</v>
      </c>
      <c r="E353" s="151">
        <f t="shared" si="6"/>
        <v>0</v>
      </c>
      <c r="F353" s="195"/>
      <c r="G353" s="196"/>
      <c r="H353" s="197"/>
      <c r="I353" s="204"/>
      <c r="J353" s="102"/>
      <c r="K353" s="103"/>
    </row>
    <row r="354" spans="1:11" s="104" customFormat="1" x14ac:dyDescent="0.3">
      <c r="A354" s="205"/>
      <c r="B354" s="105" t="s">
        <v>89</v>
      </c>
      <c r="C354" s="151">
        <f>SUM(C362+C373)</f>
        <v>0</v>
      </c>
      <c r="D354" s="151">
        <f t="shared" si="6"/>
        <v>0</v>
      </c>
      <c r="E354" s="151">
        <f t="shared" si="6"/>
        <v>0</v>
      </c>
      <c r="F354" s="195"/>
      <c r="G354" s="196"/>
      <c r="H354" s="197"/>
      <c r="I354" s="204"/>
      <c r="J354" s="102"/>
      <c r="K354" s="103"/>
    </row>
    <row r="355" spans="1:11" s="104" customFormat="1" x14ac:dyDescent="0.3">
      <c r="A355" s="205"/>
      <c r="B355" s="105" t="s">
        <v>7</v>
      </c>
      <c r="C355" s="151">
        <f>SUM(C363+C374)</f>
        <v>0</v>
      </c>
      <c r="D355" s="151">
        <f t="shared" si="6"/>
        <v>0</v>
      </c>
      <c r="E355" s="151">
        <f t="shared" si="6"/>
        <v>0</v>
      </c>
      <c r="F355" s="195"/>
      <c r="G355" s="196"/>
      <c r="H355" s="197"/>
      <c r="I355" s="204"/>
      <c r="J355" s="102"/>
      <c r="K355" s="103"/>
    </row>
    <row r="356" spans="1:11" s="104" customFormat="1" x14ac:dyDescent="0.3">
      <c r="A356" s="205"/>
      <c r="B356" s="105" t="s">
        <v>8</v>
      </c>
      <c r="C356" s="139"/>
      <c r="D356" s="139"/>
      <c r="E356" s="139"/>
      <c r="F356" s="195"/>
      <c r="G356" s="196"/>
      <c r="H356" s="197"/>
      <c r="I356" s="204"/>
      <c r="J356" s="102"/>
      <c r="K356" s="103"/>
    </row>
    <row r="357" spans="1:11" s="104" customFormat="1" x14ac:dyDescent="0.3">
      <c r="A357" s="205"/>
      <c r="B357" s="105" t="s">
        <v>9</v>
      </c>
      <c r="C357" s="139"/>
      <c r="D357" s="139"/>
      <c r="E357" s="139"/>
      <c r="F357" s="195"/>
      <c r="G357" s="196"/>
      <c r="H357" s="197"/>
      <c r="I357" s="204"/>
      <c r="J357" s="102"/>
      <c r="K357" s="103"/>
    </row>
    <row r="358" spans="1:11" s="104" customFormat="1" x14ac:dyDescent="0.3">
      <c r="A358" s="205"/>
      <c r="B358" s="105" t="s">
        <v>76</v>
      </c>
      <c r="C358" s="139"/>
      <c r="D358" s="139"/>
      <c r="E358" s="139"/>
      <c r="F358" s="195"/>
      <c r="G358" s="196"/>
      <c r="H358" s="197"/>
      <c r="I358" s="204"/>
      <c r="J358" s="102"/>
      <c r="K358" s="103"/>
    </row>
    <row r="359" spans="1:11" s="104" customFormat="1" x14ac:dyDescent="0.3">
      <c r="A359" s="205"/>
      <c r="B359" s="105" t="s">
        <v>77</v>
      </c>
      <c r="C359" s="139"/>
      <c r="D359" s="139"/>
      <c r="E359" s="139"/>
      <c r="F359" s="195"/>
      <c r="G359" s="196"/>
      <c r="H359" s="197"/>
      <c r="I359" s="204"/>
      <c r="J359" s="102"/>
      <c r="K359" s="103"/>
    </row>
    <row r="360" spans="1:11" s="104" customFormat="1" ht="39.6" x14ac:dyDescent="0.3">
      <c r="A360" s="201" t="s">
        <v>174</v>
      </c>
      <c r="B360" s="117" t="s">
        <v>300</v>
      </c>
      <c r="C360" s="139"/>
      <c r="D360" s="139"/>
      <c r="E360" s="139"/>
      <c r="F360" s="196" t="s">
        <v>273</v>
      </c>
      <c r="G360" s="196" t="s">
        <v>274</v>
      </c>
      <c r="H360" s="197"/>
      <c r="I360" s="204" t="s">
        <v>430</v>
      </c>
      <c r="J360" s="102"/>
      <c r="K360" s="103"/>
    </row>
    <row r="361" spans="1:11" s="104" customFormat="1" x14ac:dyDescent="0.3">
      <c r="A361" s="202"/>
      <c r="B361" s="105" t="s">
        <v>34</v>
      </c>
      <c r="C361" s="151">
        <v>0</v>
      </c>
      <c r="D361" s="151">
        <f>SUM(D362:D363)</f>
        <v>0</v>
      </c>
      <c r="E361" s="151">
        <f>SUM(E362:E363)</f>
        <v>0</v>
      </c>
      <c r="F361" s="196"/>
      <c r="G361" s="196"/>
      <c r="H361" s="197"/>
      <c r="I361" s="204"/>
      <c r="J361" s="102"/>
      <c r="K361" s="103"/>
    </row>
    <row r="362" spans="1:11" s="104" customFormat="1" x14ac:dyDescent="0.3">
      <c r="A362" s="202"/>
      <c r="B362" s="105" t="s">
        <v>89</v>
      </c>
      <c r="C362" s="139">
        <v>0</v>
      </c>
      <c r="D362" s="139">
        <v>0</v>
      </c>
      <c r="E362" s="139">
        <v>0</v>
      </c>
      <c r="F362" s="196"/>
      <c r="G362" s="196"/>
      <c r="H362" s="197"/>
      <c r="I362" s="204"/>
      <c r="J362" s="102"/>
      <c r="K362" s="103"/>
    </row>
    <row r="363" spans="1:11" s="104" customFormat="1" x14ac:dyDescent="0.3">
      <c r="A363" s="202"/>
      <c r="B363" s="105" t="s">
        <v>7</v>
      </c>
      <c r="C363" s="151">
        <v>0</v>
      </c>
      <c r="D363" s="151">
        <v>0</v>
      </c>
      <c r="E363" s="151">
        <v>0</v>
      </c>
      <c r="F363" s="196"/>
      <c r="G363" s="196"/>
      <c r="H363" s="197"/>
      <c r="I363" s="204"/>
      <c r="J363" s="102"/>
      <c r="K363" s="103"/>
    </row>
    <row r="364" spans="1:11" s="104" customFormat="1" x14ac:dyDescent="0.3">
      <c r="A364" s="202"/>
      <c r="B364" s="105" t="s">
        <v>8</v>
      </c>
      <c r="C364" s="139"/>
      <c r="D364" s="139"/>
      <c r="E364" s="139"/>
      <c r="F364" s="196"/>
      <c r="G364" s="196"/>
      <c r="H364" s="197"/>
      <c r="I364" s="204"/>
      <c r="J364" s="102"/>
      <c r="K364" s="103"/>
    </row>
    <row r="365" spans="1:11" s="104" customFormat="1" x14ac:dyDescent="0.3">
      <c r="A365" s="202"/>
      <c r="B365" s="105" t="s">
        <v>9</v>
      </c>
      <c r="C365" s="139"/>
      <c r="D365" s="139"/>
      <c r="E365" s="139"/>
      <c r="F365" s="196"/>
      <c r="G365" s="196"/>
      <c r="H365" s="197"/>
      <c r="I365" s="204"/>
      <c r="J365" s="102"/>
      <c r="K365" s="103"/>
    </row>
    <row r="366" spans="1:11" s="104" customFormat="1" x14ac:dyDescent="0.3">
      <c r="A366" s="202"/>
      <c r="B366" s="105" t="s">
        <v>76</v>
      </c>
      <c r="C366" s="139"/>
      <c r="D366" s="139"/>
      <c r="E366" s="139"/>
      <c r="F366" s="196"/>
      <c r="G366" s="196"/>
      <c r="H366" s="197"/>
      <c r="I366" s="204"/>
      <c r="J366" s="102"/>
      <c r="K366" s="103"/>
    </row>
    <row r="367" spans="1:11" s="104" customFormat="1" x14ac:dyDescent="0.3">
      <c r="A367" s="202"/>
      <c r="B367" s="105" t="s">
        <v>77</v>
      </c>
      <c r="C367" s="139"/>
      <c r="D367" s="139"/>
      <c r="E367" s="139"/>
      <c r="F367" s="196"/>
      <c r="G367" s="196"/>
      <c r="H367" s="197"/>
      <c r="I367" s="204"/>
      <c r="J367" s="102"/>
      <c r="K367" s="103"/>
    </row>
    <row r="368" spans="1:11" s="104" customFormat="1" ht="58.8" customHeight="1" x14ac:dyDescent="0.3">
      <c r="A368" s="202"/>
      <c r="B368" s="124" t="s">
        <v>301</v>
      </c>
      <c r="C368" s="139"/>
      <c r="D368" s="139"/>
      <c r="E368" s="139"/>
      <c r="F368" s="125" t="s">
        <v>3</v>
      </c>
      <c r="G368" s="125" t="s">
        <v>375</v>
      </c>
      <c r="H368" s="125" t="s">
        <v>3</v>
      </c>
      <c r="I368" s="117" t="s">
        <v>431</v>
      </c>
      <c r="J368" s="102"/>
      <c r="K368" s="103"/>
    </row>
    <row r="369" spans="1:11" s="104" customFormat="1" x14ac:dyDescent="0.3">
      <c r="A369" s="202"/>
      <c r="B369" s="126" t="s">
        <v>175</v>
      </c>
      <c r="C369" s="139"/>
      <c r="D369" s="139"/>
      <c r="E369" s="139"/>
      <c r="F369" s="125"/>
      <c r="G369" s="127"/>
      <c r="H369" s="125"/>
      <c r="I369" s="117"/>
      <c r="J369" s="102"/>
      <c r="K369" s="103"/>
    </row>
    <row r="370" spans="1:11" s="104" customFormat="1" x14ac:dyDescent="0.3">
      <c r="A370" s="203"/>
      <c r="B370" s="126" t="s">
        <v>176</v>
      </c>
      <c r="C370" s="139"/>
      <c r="D370" s="139"/>
      <c r="E370" s="139"/>
      <c r="F370" s="125"/>
      <c r="G370" s="127"/>
      <c r="H370" s="125"/>
      <c r="I370" s="117"/>
      <c r="J370" s="102"/>
      <c r="K370" s="103"/>
    </row>
    <row r="371" spans="1:11" s="104" customFormat="1" ht="56.4" customHeight="1" x14ac:dyDescent="0.3">
      <c r="A371" s="201" t="s">
        <v>177</v>
      </c>
      <c r="B371" s="117" t="s">
        <v>178</v>
      </c>
      <c r="C371" s="139"/>
      <c r="D371" s="139"/>
      <c r="E371" s="139"/>
      <c r="F371" s="196" t="s">
        <v>273</v>
      </c>
      <c r="G371" s="196" t="s">
        <v>274</v>
      </c>
      <c r="H371" s="197"/>
      <c r="I371" s="204"/>
      <c r="J371" s="102"/>
      <c r="K371" s="103"/>
    </row>
    <row r="372" spans="1:11" s="104" customFormat="1" x14ac:dyDescent="0.3">
      <c r="A372" s="202"/>
      <c r="B372" s="105" t="s">
        <v>34</v>
      </c>
      <c r="C372" s="151">
        <f>SUM(C373:C374)</f>
        <v>0</v>
      </c>
      <c r="D372" s="151">
        <f>SUM(D373:D374)</f>
        <v>0</v>
      </c>
      <c r="E372" s="151">
        <f>SUM(E373:E374)</f>
        <v>0</v>
      </c>
      <c r="F372" s="196"/>
      <c r="G372" s="196"/>
      <c r="H372" s="197"/>
      <c r="I372" s="204"/>
      <c r="J372" s="102"/>
      <c r="K372" s="103"/>
    </row>
    <row r="373" spans="1:11" s="104" customFormat="1" x14ac:dyDescent="0.3">
      <c r="A373" s="202"/>
      <c r="B373" s="105" t="s">
        <v>89</v>
      </c>
      <c r="C373" s="139">
        <v>0</v>
      </c>
      <c r="D373" s="139">
        <v>0</v>
      </c>
      <c r="E373" s="139">
        <v>0</v>
      </c>
      <c r="F373" s="196"/>
      <c r="G373" s="196"/>
      <c r="H373" s="197"/>
      <c r="I373" s="204"/>
      <c r="J373" s="102"/>
      <c r="K373" s="103"/>
    </row>
    <row r="374" spans="1:11" s="104" customFormat="1" x14ac:dyDescent="0.3">
      <c r="A374" s="202"/>
      <c r="B374" s="105" t="s">
        <v>7</v>
      </c>
      <c r="C374" s="151">
        <v>0</v>
      </c>
      <c r="D374" s="151">
        <v>0</v>
      </c>
      <c r="E374" s="151">
        <v>0</v>
      </c>
      <c r="F374" s="196"/>
      <c r="G374" s="196"/>
      <c r="H374" s="197"/>
      <c r="I374" s="204"/>
      <c r="J374" s="102"/>
      <c r="K374" s="103"/>
    </row>
    <row r="375" spans="1:11" s="104" customFormat="1" x14ac:dyDescent="0.3">
      <c r="A375" s="202"/>
      <c r="B375" s="105" t="s">
        <v>8</v>
      </c>
      <c r="C375" s="139"/>
      <c r="D375" s="152"/>
      <c r="E375" s="152"/>
      <c r="F375" s="196"/>
      <c r="G375" s="196"/>
      <c r="H375" s="197"/>
      <c r="I375" s="204"/>
      <c r="J375" s="102"/>
      <c r="K375" s="103"/>
    </row>
    <row r="376" spans="1:11" s="104" customFormat="1" x14ac:dyDescent="0.3">
      <c r="A376" s="202"/>
      <c r="B376" s="105" t="s">
        <v>9</v>
      </c>
      <c r="C376" s="139"/>
      <c r="D376" s="152"/>
      <c r="E376" s="152"/>
      <c r="F376" s="196"/>
      <c r="G376" s="196"/>
      <c r="H376" s="197"/>
      <c r="I376" s="204"/>
      <c r="J376" s="102"/>
      <c r="K376" s="103"/>
    </row>
    <row r="377" spans="1:11" s="104" customFormat="1" x14ac:dyDescent="0.3">
      <c r="A377" s="202"/>
      <c r="B377" s="105" t="s">
        <v>76</v>
      </c>
      <c r="C377" s="139"/>
      <c r="D377" s="152"/>
      <c r="E377" s="152"/>
      <c r="F377" s="196"/>
      <c r="G377" s="196"/>
      <c r="H377" s="197"/>
      <c r="I377" s="204"/>
      <c r="J377" s="102"/>
      <c r="K377" s="103"/>
    </row>
    <row r="378" spans="1:11" s="104" customFormat="1" x14ac:dyDescent="0.3">
      <c r="A378" s="202"/>
      <c r="B378" s="105" t="s">
        <v>77</v>
      </c>
      <c r="C378" s="139"/>
      <c r="D378" s="152"/>
      <c r="E378" s="152"/>
      <c r="F378" s="196"/>
      <c r="G378" s="196"/>
      <c r="H378" s="197"/>
      <c r="I378" s="204"/>
      <c r="J378" s="102"/>
      <c r="K378" s="103"/>
    </row>
    <row r="379" spans="1:11" s="104" customFormat="1" ht="97.8" customHeight="1" x14ac:dyDescent="0.3">
      <c r="A379" s="202"/>
      <c r="B379" s="129" t="s">
        <v>302</v>
      </c>
      <c r="C379" s="139"/>
      <c r="D379" s="152"/>
      <c r="E379" s="152"/>
      <c r="F379" s="125" t="s">
        <v>3</v>
      </c>
      <c r="G379" s="125" t="s">
        <v>375</v>
      </c>
      <c r="H379" s="125" t="s">
        <v>3</v>
      </c>
      <c r="I379" s="117" t="s">
        <v>241</v>
      </c>
      <c r="J379" s="102"/>
      <c r="K379" s="103"/>
    </row>
    <row r="380" spans="1:11" s="104" customFormat="1" x14ac:dyDescent="0.3">
      <c r="A380" s="202"/>
      <c r="B380" s="126" t="s">
        <v>179</v>
      </c>
      <c r="C380" s="139"/>
      <c r="D380" s="152"/>
      <c r="E380" s="152"/>
      <c r="F380" s="125"/>
      <c r="G380" s="127"/>
      <c r="H380" s="125"/>
      <c r="I380" s="117"/>
      <c r="J380" s="102"/>
      <c r="K380" s="103"/>
    </row>
    <row r="381" spans="1:11" s="104" customFormat="1" x14ac:dyDescent="0.3">
      <c r="A381" s="203"/>
      <c r="B381" s="126" t="s">
        <v>180</v>
      </c>
      <c r="C381" s="139"/>
      <c r="D381" s="152"/>
      <c r="E381" s="152"/>
      <c r="F381" s="125"/>
      <c r="G381" s="127"/>
      <c r="H381" s="125"/>
      <c r="I381" s="117"/>
      <c r="J381" s="102"/>
      <c r="K381" s="103"/>
    </row>
    <row r="382" spans="1:11" s="104" customFormat="1" ht="39.6" x14ac:dyDescent="0.3">
      <c r="A382" s="205" t="s">
        <v>181</v>
      </c>
      <c r="B382" s="117" t="s">
        <v>303</v>
      </c>
      <c r="C382" s="139"/>
      <c r="D382" s="152"/>
      <c r="E382" s="152"/>
      <c r="F382" s="195" t="s">
        <v>273</v>
      </c>
      <c r="G382" s="196" t="s">
        <v>274</v>
      </c>
      <c r="H382" s="197"/>
      <c r="I382" s="207"/>
      <c r="J382" s="102"/>
      <c r="K382" s="103"/>
    </row>
    <row r="383" spans="1:11" s="104" customFormat="1" x14ac:dyDescent="0.3">
      <c r="A383" s="205"/>
      <c r="B383" s="105" t="s">
        <v>34</v>
      </c>
      <c r="C383" s="151">
        <f>C391</f>
        <v>0</v>
      </c>
      <c r="D383" s="151">
        <f>D391</f>
        <v>0</v>
      </c>
      <c r="E383" s="151">
        <f>E391</f>
        <v>0</v>
      </c>
      <c r="F383" s="195"/>
      <c r="G383" s="196"/>
      <c r="H383" s="197"/>
      <c r="I383" s="207"/>
      <c r="J383" s="102"/>
      <c r="K383" s="103"/>
    </row>
    <row r="384" spans="1:11" s="104" customFormat="1" x14ac:dyDescent="0.3">
      <c r="A384" s="205"/>
      <c r="B384" s="105" t="s">
        <v>89</v>
      </c>
      <c r="C384" s="139">
        <v>0</v>
      </c>
      <c r="D384" s="139">
        <v>0</v>
      </c>
      <c r="E384" s="139">
        <v>0</v>
      </c>
      <c r="F384" s="195"/>
      <c r="G384" s="196"/>
      <c r="H384" s="197"/>
      <c r="I384" s="207"/>
      <c r="J384" s="102"/>
      <c r="K384" s="103"/>
    </row>
    <row r="385" spans="1:11" s="104" customFormat="1" x14ac:dyDescent="0.3">
      <c r="A385" s="205"/>
      <c r="B385" s="105" t="s">
        <v>7</v>
      </c>
      <c r="C385" s="151">
        <f>C393</f>
        <v>0</v>
      </c>
      <c r="D385" s="151">
        <f>D393</f>
        <v>0</v>
      </c>
      <c r="E385" s="151">
        <f>E393</f>
        <v>0</v>
      </c>
      <c r="F385" s="195"/>
      <c r="G385" s="196"/>
      <c r="H385" s="197"/>
      <c r="I385" s="207"/>
      <c r="J385" s="102"/>
      <c r="K385" s="103"/>
    </row>
    <row r="386" spans="1:11" s="104" customFormat="1" x14ac:dyDescent="0.3">
      <c r="A386" s="205"/>
      <c r="B386" s="105" t="s">
        <v>8</v>
      </c>
      <c r="C386" s="139"/>
      <c r="D386" s="152"/>
      <c r="E386" s="152"/>
      <c r="F386" s="195"/>
      <c r="G386" s="196"/>
      <c r="H386" s="197"/>
      <c r="I386" s="207"/>
      <c r="J386" s="102"/>
      <c r="K386" s="103"/>
    </row>
    <row r="387" spans="1:11" s="104" customFormat="1" x14ac:dyDescent="0.3">
      <c r="A387" s="205"/>
      <c r="B387" s="105" t="s">
        <v>9</v>
      </c>
      <c r="C387" s="139"/>
      <c r="D387" s="152"/>
      <c r="E387" s="152"/>
      <c r="F387" s="195"/>
      <c r="G387" s="196"/>
      <c r="H387" s="197"/>
      <c r="I387" s="207"/>
      <c r="J387" s="102"/>
      <c r="K387" s="103"/>
    </row>
    <row r="388" spans="1:11" s="104" customFormat="1" x14ac:dyDescent="0.3">
      <c r="A388" s="205"/>
      <c r="B388" s="105" t="s">
        <v>76</v>
      </c>
      <c r="C388" s="139"/>
      <c r="D388" s="152"/>
      <c r="E388" s="152"/>
      <c r="F388" s="195"/>
      <c r="G388" s="196"/>
      <c r="H388" s="197"/>
      <c r="I388" s="207"/>
      <c r="J388" s="102"/>
      <c r="K388" s="103"/>
    </row>
    <row r="389" spans="1:11" s="104" customFormat="1" x14ac:dyDescent="0.3">
      <c r="A389" s="205"/>
      <c r="B389" s="105" t="s">
        <v>77</v>
      </c>
      <c r="C389" s="139"/>
      <c r="D389" s="152"/>
      <c r="E389" s="152"/>
      <c r="F389" s="195"/>
      <c r="G389" s="196"/>
      <c r="H389" s="197"/>
      <c r="I389" s="207"/>
      <c r="J389" s="102"/>
      <c r="K389" s="103"/>
    </row>
    <row r="390" spans="1:11" s="104" customFormat="1" ht="56.4" customHeight="1" x14ac:dyDescent="0.3">
      <c r="A390" s="201" t="s">
        <v>183</v>
      </c>
      <c r="B390" s="117" t="s">
        <v>228</v>
      </c>
      <c r="C390" s="139"/>
      <c r="D390" s="152"/>
      <c r="E390" s="152"/>
      <c r="F390" s="196" t="s">
        <v>273</v>
      </c>
      <c r="G390" s="196" t="s">
        <v>274</v>
      </c>
      <c r="H390" s="197"/>
      <c r="I390" s="204" t="s">
        <v>432</v>
      </c>
      <c r="J390" s="102"/>
      <c r="K390" s="103"/>
    </row>
    <row r="391" spans="1:11" s="104" customFormat="1" x14ac:dyDescent="0.3">
      <c r="A391" s="202"/>
      <c r="B391" s="105" t="s">
        <v>34</v>
      </c>
      <c r="C391" s="151">
        <f>SUM(C392:C393)</f>
        <v>0</v>
      </c>
      <c r="D391" s="151">
        <f>SUM(D392:D393)</f>
        <v>0</v>
      </c>
      <c r="E391" s="151">
        <f>SUM(E392:E393)</f>
        <v>0</v>
      </c>
      <c r="F391" s="196"/>
      <c r="G391" s="196"/>
      <c r="H391" s="197"/>
      <c r="I391" s="204"/>
      <c r="J391" s="102"/>
      <c r="K391" s="103"/>
    </row>
    <row r="392" spans="1:11" s="104" customFormat="1" x14ac:dyDescent="0.3">
      <c r="A392" s="202"/>
      <c r="B392" s="105" t="s">
        <v>89</v>
      </c>
      <c r="C392" s="139">
        <v>0</v>
      </c>
      <c r="D392" s="139">
        <v>0</v>
      </c>
      <c r="E392" s="139">
        <v>0</v>
      </c>
      <c r="F392" s="196"/>
      <c r="G392" s="196"/>
      <c r="H392" s="197"/>
      <c r="I392" s="204"/>
      <c r="J392" s="102"/>
      <c r="K392" s="103"/>
    </row>
    <row r="393" spans="1:11" s="104" customFormat="1" x14ac:dyDescent="0.3">
      <c r="A393" s="202"/>
      <c r="B393" s="105" t="s">
        <v>7</v>
      </c>
      <c r="C393" s="151">
        <v>0</v>
      </c>
      <c r="D393" s="151">
        <v>0</v>
      </c>
      <c r="E393" s="151">
        <v>0</v>
      </c>
      <c r="F393" s="196"/>
      <c r="G393" s="196"/>
      <c r="H393" s="197"/>
      <c r="I393" s="204"/>
      <c r="J393" s="102"/>
      <c r="K393" s="103"/>
    </row>
    <row r="394" spans="1:11" s="104" customFormat="1" x14ac:dyDescent="0.3">
      <c r="A394" s="202"/>
      <c r="B394" s="105" t="s">
        <v>8</v>
      </c>
      <c r="C394" s="139"/>
      <c r="D394" s="152"/>
      <c r="E394" s="152"/>
      <c r="F394" s="196"/>
      <c r="G394" s="196"/>
      <c r="H394" s="197"/>
      <c r="I394" s="204"/>
      <c r="J394" s="102"/>
      <c r="K394" s="103"/>
    </row>
    <row r="395" spans="1:11" s="104" customFormat="1" x14ac:dyDescent="0.3">
      <c r="A395" s="202"/>
      <c r="B395" s="105" t="s">
        <v>9</v>
      </c>
      <c r="C395" s="139"/>
      <c r="D395" s="152"/>
      <c r="E395" s="152"/>
      <c r="F395" s="196"/>
      <c r="G395" s="196"/>
      <c r="H395" s="197"/>
      <c r="I395" s="204"/>
      <c r="J395" s="102"/>
      <c r="K395" s="103"/>
    </row>
    <row r="396" spans="1:11" s="104" customFormat="1" x14ac:dyDescent="0.3">
      <c r="A396" s="202"/>
      <c r="B396" s="105" t="s">
        <v>76</v>
      </c>
      <c r="C396" s="139"/>
      <c r="D396" s="152"/>
      <c r="E396" s="152"/>
      <c r="F396" s="196"/>
      <c r="G396" s="196"/>
      <c r="H396" s="197"/>
      <c r="I396" s="204"/>
      <c r="J396" s="102"/>
      <c r="K396" s="103"/>
    </row>
    <row r="397" spans="1:11" s="104" customFormat="1" x14ac:dyDescent="0.3">
      <c r="A397" s="202"/>
      <c r="B397" s="105" t="s">
        <v>77</v>
      </c>
      <c r="C397" s="139"/>
      <c r="D397" s="152"/>
      <c r="E397" s="152"/>
      <c r="F397" s="196"/>
      <c r="G397" s="196"/>
      <c r="H397" s="197"/>
      <c r="I397" s="204"/>
      <c r="J397" s="102"/>
      <c r="K397" s="103"/>
    </row>
    <row r="398" spans="1:11" s="104" customFormat="1" ht="31.2" customHeight="1" x14ac:dyDescent="0.3">
      <c r="A398" s="206" t="s">
        <v>433</v>
      </c>
      <c r="B398" s="206"/>
      <c r="C398" s="206"/>
      <c r="D398" s="206"/>
      <c r="E398" s="206"/>
      <c r="F398" s="206"/>
      <c r="G398" s="206"/>
      <c r="H398" s="206"/>
      <c r="I398" s="206"/>
      <c r="J398" s="102"/>
      <c r="K398" s="103"/>
    </row>
    <row r="399" spans="1:11" s="104" customFormat="1" x14ac:dyDescent="0.3">
      <c r="A399" s="205"/>
      <c r="B399" s="105" t="s">
        <v>91</v>
      </c>
      <c r="C399" s="112">
        <f>C400+C401</f>
        <v>53770.64</v>
      </c>
      <c r="D399" s="112">
        <f>D400+D401</f>
        <v>53770.64</v>
      </c>
      <c r="E399" s="112">
        <f>E400+E401</f>
        <v>53576.337379999997</v>
      </c>
      <c r="F399" s="140"/>
      <c r="G399" s="141"/>
      <c r="H399" s="153"/>
      <c r="I399" s="154"/>
      <c r="J399" s="102">
        <f>E399/C399*100</f>
        <v>99.638645513611152</v>
      </c>
      <c r="K399" s="103"/>
    </row>
    <row r="400" spans="1:11" s="104" customFormat="1" x14ac:dyDescent="0.3">
      <c r="A400" s="205"/>
      <c r="B400" s="105" t="s">
        <v>89</v>
      </c>
      <c r="C400" s="112">
        <f t="shared" ref="C400:E401" si="7">C408+C416</f>
        <v>0</v>
      </c>
      <c r="D400" s="112">
        <f t="shared" si="7"/>
        <v>0</v>
      </c>
      <c r="E400" s="112">
        <f t="shared" si="7"/>
        <v>0</v>
      </c>
      <c r="F400" s="144"/>
      <c r="G400" s="145"/>
      <c r="H400" s="146"/>
      <c r="I400" s="147"/>
      <c r="J400" s="102"/>
      <c r="K400" s="103"/>
    </row>
    <row r="401" spans="1:11" s="104" customFormat="1" x14ac:dyDescent="0.3">
      <c r="A401" s="205"/>
      <c r="B401" s="105" t="s">
        <v>7</v>
      </c>
      <c r="C401" s="112">
        <f t="shared" si="7"/>
        <v>53770.64</v>
      </c>
      <c r="D401" s="112">
        <f t="shared" si="7"/>
        <v>53770.64</v>
      </c>
      <c r="E401" s="112">
        <f t="shared" si="7"/>
        <v>53576.337379999997</v>
      </c>
      <c r="F401" s="144"/>
      <c r="G401" s="145"/>
      <c r="H401" s="146"/>
      <c r="I401" s="147"/>
      <c r="J401" s="102"/>
      <c r="K401" s="103"/>
    </row>
    <row r="402" spans="1:11" s="104" customFormat="1" x14ac:dyDescent="0.3">
      <c r="A402" s="205"/>
      <c r="B402" s="105" t="s">
        <v>8</v>
      </c>
      <c r="C402" s="112"/>
      <c r="D402" s="115"/>
      <c r="E402" s="115"/>
      <c r="F402" s="144"/>
      <c r="G402" s="145"/>
      <c r="H402" s="146"/>
      <c r="I402" s="147"/>
      <c r="J402" s="102"/>
      <c r="K402" s="103"/>
    </row>
    <row r="403" spans="1:11" s="104" customFormat="1" x14ac:dyDescent="0.3">
      <c r="A403" s="205"/>
      <c r="B403" s="105" t="s">
        <v>9</v>
      </c>
      <c r="C403" s="115"/>
      <c r="D403" s="115"/>
      <c r="E403" s="115"/>
      <c r="F403" s="144"/>
      <c r="G403" s="145"/>
      <c r="H403" s="146"/>
      <c r="I403" s="147"/>
      <c r="J403" s="102"/>
      <c r="K403" s="103"/>
    </row>
    <row r="404" spans="1:11" s="104" customFormat="1" x14ac:dyDescent="0.3">
      <c r="A404" s="205"/>
      <c r="B404" s="105" t="s">
        <v>76</v>
      </c>
      <c r="C404" s="112"/>
      <c r="D404" s="115"/>
      <c r="E404" s="115"/>
      <c r="F404" s="144"/>
      <c r="G404" s="145"/>
      <c r="H404" s="146"/>
      <c r="I404" s="147"/>
      <c r="J404" s="102"/>
      <c r="K404" s="103"/>
    </row>
    <row r="405" spans="1:11" s="104" customFormat="1" x14ac:dyDescent="0.3">
      <c r="A405" s="205"/>
      <c r="B405" s="105" t="s">
        <v>77</v>
      </c>
      <c r="C405" s="112"/>
      <c r="D405" s="115"/>
      <c r="E405" s="115"/>
      <c r="F405" s="131"/>
      <c r="G405" s="148"/>
      <c r="H405" s="149"/>
      <c r="I405" s="150"/>
      <c r="J405" s="102"/>
      <c r="K405" s="103"/>
    </row>
    <row r="406" spans="1:11" s="104" customFormat="1" ht="50.4" customHeight="1" x14ac:dyDescent="0.3">
      <c r="A406" s="205" t="s">
        <v>184</v>
      </c>
      <c r="B406" s="117" t="s">
        <v>229</v>
      </c>
      <c r="C406" s="112"/>
      <c r="D406" s="115"/>
      <c r="E406" s="115"/>
      <c r="F406" s="195" t="s">
        <v>273</v>
      </c>
      <c r="G406" s="196" t="s">
        <v>274</v>
      </c>
      <c r="H406" s="197"/>
      <c r="I406" s="204"/>
      <c r="J406" s="102"/>
      <c r="K406" s="103"/>
    </row>
    <row r="407" spans="1:11" s="104" customFormat="1" x14ac:dyDescent="0.3">
      <c r="A407" s="205"/>
      <c r="B407" s="105" t="s">
        <v>34</v>
      </c>
      <c r="C407" s="123">
        <f>SUM(C408:C409)</f>
        <v>48384.673000000003</v>
      </c>
      <c r="D407" s="123">
        <f>SUM(D408:D409)</f>
        <v>48384.673000000003</v>
      </c>
      <c r="E407" s="123">
        <f>SUM(E408:E409)</f>
        <v>48197.631150000001</v>
      </c>
      <c r="F407" s="195"/>
      <c r="G407" s="196"/>
      <c r="H407" s="197"/>
      <c r="I407" s="204"/>
      <c r="J407" s="102">
        <f>E407/C407*100</f>
        <v>99.613427479400343</v>
      </c>
      <c r="K407" s="103"/>
    </row>
    <row r="408" spans="1:11" s="104" customFormat="1" x14ac:dyDescent="0.3">
      <c r="A408" s="205"/>
      <c r="B408" s="105" t="s">
        <v>89</v>
      </c>
      <c r="C408" s="112">
        <v>0</v>
      </c>
      <c r="D408" s="112">
        <v>0</v>
      </c>
      <c r="E408" s="112">
        <v>0</v>
      </c>
      <c r="F408" s="195"/>
      <c r="G408" s="196"/>
      <c r="H408" s="197"/>
      <c r="I408" s="204"/>
      <c r="J408" s="102"/>
      <c r="K408" s="103"/>
    </row>
    <row r="409" spans="1:11" s="104" customFormat="1" x14ac:dyDescent="0.3">
      <c r="A409" s="205"/>
      <c r="B409" s="105" t="s">
        <v>7</v>
      </c>
      <c r="C409" s="123">
        <v>48384.673000000003</v>
      </c>
      <c r="D409" s="123">
        <v>48384.673000000003</v>
      </c>
      <c r="E409" s="123">
        <v>48197.631150000001</v>
      </c>
      <c r="F409" s="195"/>
      <c r="G409" s="196"/>
      <c r="H409" s="197"/>
      <c r="I409" s="204"/>
      <c r="J409" s="102"/>
      <c r="K409" s="103"/>
    </row>
    <row r="410" spans="1:11" s="104" customFormat="1" x14ac:dyDescent="0.3">
      <c r="A410" s="205"/>
      <c r="B410" s="105" t="s">
        <v>8</v>
      </c>
      <c r="C410" s="112"/>
      <c r="D410" s="115"/>
      <c r="E410" s="115"/>
      <c r="F410" s="195"/>
      <c r="G410" s="196"/>
      <c r="H410" s="197"/>
      <c r="I410" s="204"/>
      <c r="J410" s="102"/>
      <c r="K410" s="103"/>
    </row>
    <row r="411" spans="1:11" s="104" customFormat="1" x14ac:dyDescent="0.3">
      <c r="A411" s="205"/>
      <c r="B411" s="105" t="s">
        <v>9</v>
      </c>
      <c r="C411" s="155"/>
      <c r="D411" s="155"/>
      <c r="E411" s="115"/>
      <c r="F411" s="195"/>
      <c r="G411" s="196"/>
      <c r="H411" s="197"/>
      <c r="I411" s="204"/>
      <c r="J411" s="102"/>
      <c r="K411" s="103"/>
    </row>
    <row r="412" spans="1:11" s="104" customFormat="1" x14ac:dyDescent="0.3">
      <c r="A412" s="205"/>
      <c r="B412" s="105" t="s">
        <v>76</v>
      </c>
      <c r="C412" s="112"/>
      <c r="D412" s="115"/>
      <c r="E412" s="115"/>
      <c r="F412" s="195"/>
      <c r="G412" s="196"/>
      <c r="H412" s="197"/>
      <c r="I412" s="204"/>
      <c r="J412" s="102"/>
      <c r="K412" s="103"/>
    </row>
    <row r="413" spans="1:11" s="104" customFormat="1" x14ac:dyDescent="0.3">
      <c r="A413" s="205"/>
      <c r="B413" s="105" t="s">
        <v>77</v>
      </c>
      <c r="C413" s="115"/>
      <c r="D413" s="115"/>
      <c r="E413" s="115"/>
      <c r="F413" s="195"/>
      <c r="G413" s="196"/>
      <c r="H413" s="197"/>
      <c r="I413" s="204"/>
      <c r="J413" s="102"/>
      <c r="K413" s="103"/>
    </row>
    <row r="414" spans="1:11" s="104" customFormat="1" ht="36.6" customHeight="1" x14ac:dyDescent="0.3">
      <c r="A414" s="205" t="s">
        <v>185</v>
      </c>
      <c r="B414" s="117" t="s">
        <v>230</v>
      </c>
      <c r="C414" s="115"/>
      <c r="D414" s="115"/>
      <c r="E414" s="115"/>
      <c r="F414" s="195" t="s">
        <v>273</v>
      </c>
      <c r="G414" s="196" t="s">
        <v>274</v>
      </c>
      <c r="H414" s="197"/>
      <c r="I414" s="204"/>
      <c r="J414" s="102"/>
      <c r="K414" s="103"/>
    </row>
    <row r="415" spans="1:11" s="104" customFormat="1" x14ac:dyDescent="0.3">
      <c r="A415" s="205"/>
      <c r="B415" s="105" t="s">
        <v>34</v>
      </c>
      <c r="C415" s="123">
        <f>SUM(C416:C417)</f>
        <v>5385.9669999999996</v>
      </c>
      <c r="D415" s="123">
        <f>SUM(D416:D417)</f>
        <v>5385.9669999999996</v>
      </c>
      <c r="E415" s="123">
        <f>SUM(E416:E417)</f>
        <v>5378.7062299999998</v>
      </c>
      <c r="F415" s="195"/>
      <c r="G415" s="196"/>
      <c r="H415" s="197"/>
      <c r="I415" s="204"/>
      <c r="J415" s="102">
        <f>E415/C415*100</f>
        <v>99.865190967564416</v>
      </c>
      <c r="K415" s="103"/>
    </row>
    <row r="416" spans="1:11" s="104" customFormat="1" x14ac:dyDescent="0.3">
      <c r="A416" s="205"/>
      <c r="B416" s="105" t="s">
        <v>89</v>
      </c>
      <c r="C416" s="112">
        <v>0</v>
      </c>
      <c r="D416" s="112">
        <v>0</v>
      </c>
      <c r="E416" s="112">
        <v>0</v>
      </c>
      <c r="F416" s="195"/>
      <c r="G416" s="196"/>
      <c r="H416" s="197"/>
      <c r="I416" s="204"/>
      <c r="J416" s="102"/>
      <c r="K416" s="103"/>
    </row>
    <row r="417" spans="1:11" s="104" customFormat="1" x14ac:dyDescent="0.3">
      <c r="A417" s="205"/>
      <c r="B417" s="105" t="s">
        <v>7</v>
      </c>
      <c r="C417" s="123">
        <v>5385.9669999999996</v>
      </c>
      <c r="D417" s="123">
        <v>5385.9669999999996</v>
      </c>
      <c r="E417" s="123">
        <v>5378.7062299999998</v>
      </c>
      <c r="F417" s="195"/>
      <c r="G417" s="196"/>
      <c r="H417" s="197"/>
      <c r="I417" s="204"/>
      <c r="J417" s="102"/>
      <c r="K417" s="103"/>
    </row>
    <row r="418" spans="1:11" s="104" customFormat="1" x14ac:dyDescent="0.3">
      <c r="A418" s="205"/>
      <c r="B418" s="105" t="s">
        <v>8</v>
      </c>
      <c r="C418" s="112"/>
      <c r="D418" s="115"/>
      <c r="E418" s="115"/>
      <c r="F418" s="195"/>
      <c r="G418" s="196"/>
      <c r="H418" s="197"/>
      <c r="I418" s="204"/>
      <c r="J418" s="102"/>
      <c r="K418" s="103"/>
    </row>
    <row r="419" spans="1:11" s="104" customFormat="1" x14ac:dyDescent="0.3">
      <c r="A419" s="205"/>
      <c r="B419" s="105" t="s">
        <v>9</v>
      </c>
      <c r="C419" s="155"/>
      <c r="D419" s="155"/>
      <c r="E419" s="115"/>
      <c r="F419" s="195"/>
      <c r="G419" s="196"/>
      <c r="H419" s="197"/>
      <c r="I419" s="204"/>
      <c r="J419" s="102"/>
      <c r="K419" s="103"/>
    </row>
    <row r="420" spans="1:11" s="104" customFormat="1" x14ac:dyDescent="0.3">
      <c r="A420" s="205"/>
      <c r="B420" s="105" t="s">
        <v>76</v>
      </c>
      <c r="C420" s="112"/>
      <c r="D420" s="115"/>
      <c r="E420" s="115"/>
      <c r="F420" s="195"/>
      <c r="G420" s="196"/>
      <c r="H420" s="197"/>
      <c r="I420" s="204"/>
      <c r="J420" s="102"/>
      <c r="K420" s="103"/>
    </row>
    <row r="421" spans="1:11" s="104" customFormat="1" x14ac:dyDescent="0.3">
      <c r="A421" s="205"/>
      <c r="B421" s="105" t="s">
        <v>77</v>
      </c>
      <c r="C421" s="112"/>
      <c r="D421" s="115"/>
      <c r="E421" s="115"/>
      <c r="F421" s="195"/>
      <c r="G421" s="196"/>
      <c r="H421" s="197"/>
      <c r="I421" s="204"/>
      <c r="J421" s="102"/>
      <c r="K421" s="103"/>
    </row>
    <row r="422" spans="1:11" s="104" customFormat="1" ht="29.4" customHeight="1" x14ac:dyDescent="0.3">
      <c r="A422" s="206" t="s">
        <v>242</v>
      </c>
      <c r="B422" s="206"/>
      <c r="C422" s="206"/>
      <c r="D422" s="206"/>
      <c r="E422" s="206"/>
      <c r="F422" s="206"/>
      <c r="G422" s="206"/>
      <c r="H422" s="206"/>
      <c r="I422" s="206"/>
      <c r="J422" s="102"/>
      <c r="K422" s="103"/>
    </row>
    <row r="423" spans="1:11" s="104" customFormat="1" x14ac:dyDescent="0.3">
      <c r="A423" s="205"/>
      <c r="B423" s="105" t="s">
        <v>91</v>
      </c>
      <c r="C423" s="112">
        <f>SUM(C424:C429)</f>
        <v>19600.153890000001</v>
      </c>
      <c r="D423" s="112">
        <f>SUM(D424:D429)</f>
        <v>19600.02894</v>
      </c>
      <c r="E423" s="112">
        <f>SUM(E424:E429)</f>
        <v>15881.65639</v>
      </c>
      <c r="F423" s="140"/>
      <c r="G423" s="141"/>
      <c r="H423" s="142"/>
      <c r="I423" s="198"/>
      <c r="J423" s="102">
        <f>E423/C423*100</f>
        <v>81.028222937080201</v>
      </c>
      <c r="K423" s="103"/>
    </row>
    <row r="424" spans="1:11" s="104" customFormat="1" x14ac:dyDescent="0.3">
      <c r="A424" s="205"/>
      <c r="B424" s="105" t="s">
        <v>89</v>
      </c>
      <c r="C424" s="112">
        <f>C432+C451</f>
        <v>17997.900000000001</v>
      </c>
      <c r="D424" s="112">
        <f>D432+D451</f>
        <v>17997.900000000001</v>
      </c>
      <c r="E424" s="112">
        <f>E432+E451</f>
        <v>14465.32739</v>
      </c>
      <c r="F424" s="156">
        <f>SUM(C424:C425)</f>
        <v>18945.158000000003</v>
      </c>
      <c r="G424" s="145"/>
      <c r="H424" s="146"/>
      <c r="I424" s="199"/>
      <c r="J424" s="102">
        <f>E424/C424*100</f>
        <v>80.372306713561031</v>
      </c>
      <c r="K424" s="157">
        <f>C424+C425</f>
        <v>18945.158000000003</v>
      </c>
    </row>
    <row r="425" spans="1:11" s="104" customFormat="1" x14ac:dyDescent="0.3">
      <c r="A425" s="205"/>
      <c r="B425" s="105" t="s">
        <v>7</v>
      </c>
      <c r="C425" s="112">
        <f>C433+C452</f>
        <v>947.25800000000004</v>
      </c>
      <c r="D425" s="112">
        <f t="shared" ref="D425:E429" si="8">D433+D452</f>
        <v>947.13305000000003</v>
      </c>
      <c r="E425" s="112">
        <f t="shared" si="8"/>
        <v>761.33311000000003</v>
      </c>
      <c r="F425" s="144"/>
      <c r="G425" s="145"/>
      <c r="H425" s="146"/>
      <c r="I425" s="199"/>
      <c r="J425" s="102">
        <f>E425/C425*100</f>
        <v>80.372307227809102</v>
      </c>
      <c r="K425" s="103"/>
    </row>
    <row r="426" spans="1:11" s="104" customFormat="1" x14ac:dyDescent="0.3">
      <c r="A426" s="205"/>
      <c r="B426" s="105" t="s">
        <v>8</v>
      </c>
      <c r="C426" s="112">
        <f>C434+C453</f>
        <v>0</v>
      </c>
      <c r="D426" s="112">
        <f t="shared" si="8"/>
        <v>0</v>
      </c>
      <c r="E426" s="112">
        <f t="shared" si="8"/>
        <v>0</v>
      </c>
      <c r="F426" s="144"/>
      <c r="G426" s="145"/>
      <c r="H426" s="146"/>
      <c r="I426" s="199"/>
      <c r="J426" s="102"/>
      <c r="K426" s="103"/>
    </row>
    <row r="427" spans="1:11" s="104" customFormat="1" x14ac:dyDescent="0.3">
      <c r="A427" s="205"/>
      <c r="B427" s="105" t="s">
        <v>9</v>
      </c>
      <c r="C427" s="112">
        <f>C435+C454</f>
        <v>0</v>
      </c>
      <c r="D427" s="112">
        <f t="shared" si="8"/>
        <v>0</v>
      </c>
      <c r="E427" s="112">
        <f t="shared" si="8"/>
        <v>0</v>
      </c>
      <c r="F427" s="144"/>
      <c r="G427" s="145"/>
      <c r="H427" s="146"/>
      <c r="I427" s="199"/>
      <c r="J427" s="102"/>
      <c r="K427" s="103"/>
    </row>
    <row r="428" spans="1:11" s="104" customFormat="1" x14ac:dyDescent="0.3">
      <c r="A428" s="205"/>
      <c r="B428" s="105" t="s">
        <v>76</v>
      </c>
      <c r="C428" s="112">
        <f>C436+C455</f>
        <v>0</v>
      </c>
      <c r="D428" s="112">
        <f t="shared" si="8"/>
        <v>0</v>
      </c>
      <c r="E428" s="112">
        <f t="shared" si="8"/>
        <v>0</v>
      </c>
      <c r="F428" s="144"/>
      <c r="G428" s="145"/>
      <c r="H428" s="146"/>
      <c r="I428" s="199"/>
      <c r="J428" s="102"/>
      <c r="K428" s="103"/>
    </row>
    <row r="429" spans="1:11" s="104" customFormat="1" ht="27.6" x14ac:dyDescent="0.3">
      <c r="A429" s="205"/>
      <c r="B429" s="105" t="s">
        <v>217</v>
      </c>
      <c r="C429" s="112">
        <f>C437+C456</f>
        <v>654.99589000000003</v>
      </c>
      <c r="D429" s="112">
        <f t="shared" si="8"/>
        <v>654.99589000000003</v>
      </c>
      <c r="E429" s="112">
        <f t="shared" si="8"/>
        <v>654.99589000000003</v>
      </c>
      <c r="F429" s="131"/>
      <c r="G429" s="148"/>
      <c r="H429" s="149"/>
      <c r="I429" s="200"/>
      <c r="J429" s="102"/>
      <c r="K429" s="103"/>
    </row>
    <row r="430" spans="1:11" s="104" customFormat="1" ht="51.6" customHeight="1" x14ac:dyDescent="0.3">
      <c r="A430" s="196" t="s">
        <v>187</v>
      </c>
      <c r="B430" s="117" t="s">
        <v>231</v>
      </c>
      <c r="C430" s="112"/>
      <c r="D430" s="115"/>
      <c r="E430" s="115"/>
      <c r="F430" s="195" t="s">
        <v>304</v>
      </c>
      <c r="G430" s="196" t="s">
        <v>274</v>
      </c>
      <c r="H430" s="197"/>
      <c r="I430" s="204" t="s">
        <v>434</v>
      </c>
      <c r="J430" s="102"/>
      <c r="K430" s="103"/>
    </row>
    <row r="431" spans="1:11" s="104" customFormat="1" x14ac:dyDescent="0.3">
      <c r="A431" s="196"/>
      <c r="B431" s="105" t="s">
        <v>34</v>
      </c>
      <c r="C431" s="112">
        <f>C432+C433</f>
        <v>0</v>
      </c>
      <c r="D431" s="112">
        <f>D432+D433</f>
        <v>0</v>
      </c>
      <c r="E431" s="112">
        <f>E432+E433</f>
        <v>0</v>
      </c>
      <c r="F431" s="195"/>
      <c r="G431" s="196"/>
      <c r="H431" s="197"/>
      <c r="I431" s="204"/>
      <c r="J431" s="102"/>
      <c r="K431" s="103"/>
    </row>
    <row r="432" spans="1:11" s="104" customFormat="1" x14ac:dyDescent="0.3">
      <c r="A432" s="196"/>
      <c r="B432" s="105" t="s">
        <v>89</v>
      </c>
      <c r="C432" s="112">
        <f t="shared" ref="C432:E433" si="9">C440</f>
        <v>0</v>
      </c>
      <c r="D432" s="112">
        <f t="shared" si="9"/>
        <v>0</v>
      </c>
      <c r="E432" s="112">
        <f t="shared" si="9"/>
        <v>0</v>
      </c>
      <c r="F432" s="195"/>
      <c r="G432" s="196"/>
      <c r="H432" s="197"/>
      <c r="I432" s="204"/>
      <c r="J432" s="102"/>
      <c r="K432" s="103"/>
    </row>
    <row r="433" spans="1:11" s="104" customFormat="1" x14ac:dyDescent="0.3">
      <c r="A433" s="196"/>
      <c r="B433" s="105" t="s">
        <v>7</v>
      </c>
      <c r="C433" s="112">
        <f t="shared" si="9"/>
        <v>0</v>
      </c>
      <c r="D433" s="112">
        <f t="shared" si="9"/>
        <v>0</v>
      </c>
      <c r="E433" s="112">
        <f t="shared" si="9"/>
        <v>0</v>
      </c>
      <c r="F433" s="195"/>
      <c r="G433" s="196"/>
      <c r="H433" s="197"/>
      <c r="I433" s="204"/>
      <c r="J433" s="102"/>
      <c r="K433" s="103"/>
    </row>
    <row r="434" spans="1:11" s="104" customFormat="1" x14ac:dyDescent="0.3">
      <c r="A434" s="196"/>
      <c r="B434" s="105" t="s">
        <v>8</v>
      </c>
      <c r="C434" s="112">
        <f t="shared" ref="C434:E437" si="10">C442</f>
        <v>0</v>
      </c>
      <c r="D434" s="112">
        <f t="shared" si="10"/>
        <v>0</v>
      </c>
      <c r="E434" s="112">
        <f t="shared" si="10"/>
        <v>0</v>
      </c>
      <c r="F434" s="195"/>
      <c r="G434" s="196"/>
      <c r="H434" s="197"/>
      <c r="I434" s="204"/>
      <c r="J434" s="102"/>
      <c r="K434" s="103"/>
    </row>
    <row r="435" spans="1:11" s="104" customFormat="1" x14ac:dyDescent="0.3">
      <c r="A435" s="196"/>
      <c r="B435" s="105" t="s">
        <v>9</v>
      </c>
      <c r="C435" s="112">
        <f t="shared" si="10"/>
        <v>0</v>
      </c>
      <c r="D435" s="112">
        <f t="shared" si="10"/>
        <v>0</v>
      </c>
      <c r="E435" s="112">
        <f t="shared" si="10"/>
        <v>0</v>
      </c>
      <c r="F435" s="195"/>
      <c r="G435" s="196"/>
      <c r="H435" s="197"/>
      <c r="I435" s="204"/>
      <c r="J435" s="102"/>
      <c r="K435" s="103"/>
    </row>
    <row r="436" spans="1:11" s="104" customFormat="1" x14ac:dyDescent="0.3">
      <c r="A436" s="196"/>
      <c r="B436" s="105" t="s">
        <v>76</v>
      </c>
      <c r="C436" s="112">
        <f t="shared" si="10"/>
        <v>0</v>
      </c>
      <c r="D436" s="112">
        <f t="shared" si="10"/>
        <v>0</v>
      </c>
      <c r="E436" s="112">
        <f t="shared" si="10"/>
        <v>0</v>
      </c>
      <c r="F436" s="195"/>
      <c r="G436" s="196"/>
      <c r="H436" s="197"/>
      <c r="I436" s="204"/>
      <c r="J436" s="102"/>
      <c r="K436" s="103"/>
    </row>
    <row r="437" spans="1:11" s="104" customFormat="1" x14ac:dyDescent="0.3">
      <c r="A437" s="196"/>
      <c r="B437" s="105" t="s">
        <v>77</v>
      </c>
      <c r="C437" s="112">
        <f t="shared" si="10"/>
        <v>0</v>
      </c>
      <c r="D437" s="112">
        <f t="shared" si="10"/>
        <v>0</v>
      </c>
      <c r="E437" s="112">
        <f t="shared" si="10"/>
        <v>0</v>
      </c>
      <c r="F437" s="195"/>
      <c r="G437" s="196"/>
      <c r="H437" s="197"/>
      <c r="I437" s="204"/>
      <c r="J437" s="102"/>
      <c r="K437" s="103"/>
    </row>
    <row r="438" spans="1:11" s="104" customFormat="1" ht="55.2" customHeight="1" x14ac:dyDescent="0.3">
      <c r="A438" s="201" t="s">
        <v>435</v>
      </c>
      <c r="B438" s="124" t="s">
        <v>305</v>
      </c>
      <c r="C438" s="115"/>
      <c r="D438" s="115"/>
      <c r="E438" s="115"/>
      <c r="F438" s="196" t="s">
        <v>304</v>
      </c>
      <c r="G438" s="196" t="s">
        <v>274</v>
      </c>
      <c r="H438" s="197"/>
      <c r="I438" s="204" t="s">
        <v>436</v>
      </c>
      <c r="J438" s="102"/>
      <c r="K438" s="103"/>
    </row>
    <row r="439" spans="1:11" s="104" customFormat="1" x14ac:dyDescent="0.3">
      <c r="A439" s="202"/>
      <c r="B439" s="105" t="s">
        <v>34</v>
      </c>
      <c r="C439" s="123">
        <f>SUM(C440:C445)</f>
        <v>0</v>
      </c>
      <c r="D439" s="123">
        <f>SUM(D440:D445)</f>
        <v>0</v>
      </c>
      <c r="E439" s="123">
        <f>SUM(E440:E445)</f>
        <v>0</v>
      </c>
      <c r="F439" s="196"/>
      <c r="G439" s="196"/>
      <c r="H439" s="197"/>
      <c r="I439" s="204"/>
      <c r="J439" s="102"/>
      <c r="K439" s="103"/>
    </row>
    <row r="440" spans="1:11" s="104" customFormat="1" x14ac:dyDescent="0.3">
      <c r="A440" s="202"/>
      <c r="B440" s="105" t="s">
        <v>89</v>
      </c>
      <c r="C440" s="112">
        <v>0</v>
      </c>
      <c r="D440" s="112">
        <v>0</v>
      </c>
      <c r="E440" s="112">
        <v>0</v>
      </c>
      <c r="F440" s="196"/>
      <c r="G440" s="196"/>
      <c r="H440" s="197"/>
      <c r="I440" s="204"/>
      <c r="J440" s="102"/>
      <c r="K440" s="103"/>
    </row>
    <row r="441" spans="1:11" s="104" customFormat="1" x14ac:dyDescent="0.3">
      <c r="A441" s="202"/>
      <c r="B441" s="105" t="s">
        <v>7</v>
      </c>
      <c r="C441" s="123">
        <v>0</v>
      </c>
      <c r="D441" s="123">
        <v>0</v>
      </c>
      <c r="E441" s="123">
        <v>0</v>
      </c>
      <c r="F441" s="196"/>
      <c r="G441" s="196"/>
      <c r="H441" s="197"/>
      <c r="I441" s="204"/>
      <c r="J441" s="102"/>
      <c r="K441" s="103"/>
    </row>
    <row r="442" spans="1:11" s="104" customFormat="1" x14ac:dyDescent="0.3">
      <c r="A442" s="202"/>
      <c r="B442" s="105" t="s">
        <v>8</v>
      </c>
      <c r="C442" s="123">
        <v>0</v>
      </c>
      <c r="D442" s="123">
        <v>0</v>
      </c>
      <c r="E442" s="123">
        <v>0</v>
      </c>
      <c r="F442" s="196"/>
      <c r="G442" s="196"/>
      <c r="H442" s="197"/>
      <c r="I442" s="204"/>
      <c r="J442" s="102"/>
      <c r="K442" s="103"/>
    </row>
    <row r="443" spans="1:11" s="104" customFormat="1" x14ac:dyDescent="0.3">
      <c r="A443" s="202"/>
      <c r="B443" s="105" t="s">
        <v>9</v>
      </c>
      <c r="C443" s="123">
        <v>0</v>
      </c>
      <c r="D443" s="123">
        <v>0</v>
      </c>
      <c r="E443" s="123">
        <v>0</v>
      </c>
      <c r="F443" s="196"/>
      <c r="G443" s="196"/>
      <c r="H443" s="197"/>
      <c r="I443" s="204"/>
      <c r="J443" s="102"/>
      <c r="K443" s="103"/>
    </row>
    <row r="444" spans="1:11" s="104" customFormat="1" x14ac:dyDescent="0.3">
      <c r="A444" s="202"/>
      <c r="B444" s="105" t="s">
        <v>76</v>
      </c>
      <c r="C444" s="123">
        <v>0</v>
      </c>
      <c r="D444" s="123">
        <v>0</v>
      </c>
      <c r="E444" s="123">
        <v>0</v>
      </c>
      <c r="F444" s="196"/>
      <c r="G444" s="196"/>
      <c r="H444" s="197"/>
      <c r="I444" s="204"/>
      <c r="J444" s="102"/>
      <c r="K444" s="103"/>
    </row>
    <row r="445" spans="1:11" s="104" customFormat="1" x14ac:dyDescent="0.3">
      <c r="A445" s="202"/>
      <c r="B445" s="105" t="s">
        <v>77</v>
      </c>
      <c r="C445" s="123">
        <v>0</v>
      </c>
      <c r="D445" s="123">
        <v>0</v>
      </c>
      <c r="E445" s="123">
        <v>0</v>
      </c>
      <c r="F445" s="196"/>
      <c r="G445" s="196"/>
      <c r="H445" s="197"/>
      <c r="I445" s="204"/>
      <c r="J445" s="102"/>
      <c r="K445" s="103"/>
    </row>
    <row r="446" spans="1:11" s="104" customFormat="1" ht="88.95" customHeight="1" x14ac:dyDescent="0.3">
      <c r="A446" s="202"/>
      <c r="B446" s="124" t="s">
        <v>306</v>
      </c>
      <c r="C446" s="115"/>
      <c r="D446" s="115"/>
      <c r="E446" s="115"/>
      <c r="F446" s="125" t="s">
        <v>3</v>
      </c>
      <c r="G446" s="125" t="s">
        <v>437</v>
      </c>
      <c r="H446" s="125" t="s">
        <v>3</v>
      </c>
      <c r="I446" s="117" t="s">
        <v>438</v>
      </c>
      <c r="J446" s="102"/>
      <c r="K446" s="103"/>
    </row>
    <row r="447" spans="1:11" s="104" customFormat="1" x14ac:dyDescent="0.3">
      <c r="A447" s="202"/>
      <c r="B447" s="126" t="s">
        <v>233</v>
      </c>
      <c r="C447" s="115"/>
      <c r="D447" s="115"/>
      <c r="E447" s="115"/>
      <c r="F447" s="125"/>
      <c r="G447" s="127"/>
      <c r="H447" s="125"/>
      <c r="I447" s="117"/>
      <c r="J447" s="102"/>
      <c r="K447" s="103"/>
    </row>
    <row r="448" spans="1:11" s="104" customFormat="1" x14ac:dyDescent="0.3">
      <c r="A448" s="203"/>
      <c r="B448" s="126" t="s">
        <v>234</v>
      </c>
      <c r="C448" s="115"/>
      <c r="D448" s="115"/>
      <c r="E448" s="115"/>
      <c r="F448" s="125"/>
      <c r="G448" s="127"/>
      <c r="H448" s="125"/>
      <c r="I448" s="117"/>
      <c r="J448" s="102"/>
      <c r="K448" s="103"/>
    </row>
    <row r="449" spans="1:11" s="104" customFormat="1" ht="45" customHeight="1" x14ac:dyDescent="0.3">
      <c r="A449" s="196" t="s">
        <v>188</v>
      </c>
      <c r="B449" s="117" t="s">
        <v>235</v>
      </c>
      <c r="C449" s="112"/>
      <c r="D449" s="115"/>
      <c r="E449" s="115"/>
      <c r="F449" s="195" t="s">
        <v>304</v>
      </c>
      <c r="G449" s="196" t="s">
        <v>274</v>
      </c>
      <c r="H449" s="197"/>
      <c r="I449" s="198" t="s">
        <v>439</v>
      </c>
      <c r="J449" s="102"/>
      <c r="K449" s="103"/>
    </row>
    <row r="450" spans="1:11" s="104" customFormat="1" x14ac:dyDescent="0.3">
      <c r="A450" s="196"/>
      <c r="B450" s="105" t="s">
        <v>34</v>
      </c>
      <c r="C450" s="112">
        <f>SUM(C451:C456)</f>
        <v>19600.153890000001</v>
      </c>
      <c r="D450" s="112">
        <f>SUM(D451:D456)</f>
        <v>19600.02894</v>
      </c>
      <c r="E450" s="112">
        <f>SUM(E451:E456)</f>
        <v>15881.65639</v>
      </c>
      <c r="F450" s="195"/>
      <c r="G450" s="196"/>
      <c r="H450" s="197"/>
      <c r="I450" s="199"/>
      <c r="J450" s="102"/>
      <c r="K450" s="103"/>
    </row>
    <row r="451" spans="1:11" s="104" customFormat="1" x14ac:dyDescent="0.3">
      <c r="A451" s="196"/>
      <c r="B451" s="105" t="s">
        <v>89</v>
      </c>
      <c r="C451" s="112">
        <f t="shared" ref="C451:E456" si="11">C459</f>
        <v>17997.900000000001</v>
      </c>
      <c r="D451" s="112">
        <f>D459</f>
        <v>17997.900000000001</v>
      </c>
      <c r="E451" s="112">
        <f t="shared" si="11"/>
        <v>14465.32739</v>
      </c>
      <c r="F451" s="195"/>
      <c r="G451" s="196"/>
      <c r="H451" s="197"/>
      <c r="I451" s="199"/>
      <c r="J451" s="102"/>
      <c r="K451" s="103"/>
    </row>
    <row r="452" spans="1:11" s="104" customFormat="1" x14ac:dyDescent="0.3">
      <c r="A452" s="196"/>
      <c r="B452" s="105" t="s">
        <v>7</v>
      </c>
      <c r="C452" s="112">
        <f t="shared" si="11"/>
        <v>947.25800000000004</v>
      </c>
      <c r="D452" s="112">
        <f t="shared" si="11"/>
        <v>947.13305000000003</v>
      </c>
      <c r="E452" s="112">
        <f t="shared" si="11"/>
        <v>761.33311000000003</v>
      </c>
      <c r="F452" s="195"/>
      <c r="G452" s="196"/>
      <c r="H452" s="197"/>
      <c r="I452" s="199"/>
      <c r="J452" s="102"/>
      <c r="K452" s="103"/>
    </row>
    <row r="453" spans="1:11" s="104" customFormat="1" x14ac:dyDescent="0.3">
      <c r="A453" s="196"/>
      <c r="B453" s="105" t="s">
        <v>8</v>
      </c>
      <c r="C453" s="112">
        <f t="shared" si="11"/>
        <v>0</v>
      </c>
      <c r="D453" s="112">
        <f t="shared" si="11"/>
        <v>0</v>
      </c>
      <c r="E453" s="112">
        <f t="shared" si="11"/>
        <v>0</v>
      </c>
      <c r="F453" s="195"/>
      <c r="G453" s="196"/>
      <c r="H453" s="197"/>
      <c r="I453" s="199"/>
      <c r="J453" s="102"/>
      <c r="K453" s="103"/>
    </row>
    <row r="454" spans="1:11" s="104" customFormat="1" x14ac:dyDescent="0.3">
      <c r="A454" s="196"/>
      <c r="B454" s="105" t="s">
        <v>9</v>
      </c>
      <c r="C454" s="112">
        <f t="shared" si="11"/>
        <v>0</v>
      </c>
      <c r="D454" s="112">
        <f t="shared" si="11"/>
        <v>0</v>
      </c>
      <c r="E454" s="112">
        <f t="shared" si="11"/>
        <v>0</v>
      </c>
      <c r="F454" s="195"/>
      <c r="G454" s="196"/>
      <c r="H454" s="197"/>
      <c r="I454" s="199"/>
      <c r="J454" s="102"/>
      <c r="K454" s="103"/>
    </row>
    <row r="455" spans="1:11" s="104" customFormat="1" x14ac:dyDescent="0.3">
      <c r="A455" s="196"/>
      <c r="B455" s="105" t="s">
        <v>76</v>
      </c>
      <c r="C455" s="112">
        <f t="shared" si="11"/>
        <v>0</v>
      </c>
      <c r="D455" s="112">
        <f t="shared" si="11"/>
        <v>0</v>
      </c>
      <c r="E455" s="112">
        <f t="shared" si="11"/>
        <v>0</v>
      </c>
      <c r="F455" s="195"/>
      <c r="G455" s="196"/>
      <c r="H455" s="197"/>
      <c r="I455" s="199"/>
      <c r="J455" s="102"/>
      <c r="K455" s="103"/>
    </row>
    <row r="456" spans="1:11" s="104" customFormat="1" ht="27.6" x14ac:dyDescent="0.3">
      <c r="A456" s="196"/>
      <c r="B456" s="105" t="s">
        <v>217</v>
      </c>
      <c r="C456" s="112">
        <f t="shared" si="11"/>
        <v>654.99589000000003</v>
      </c>
      <c r="D456" s="112">
        <f t="shared" si="11"/>
        <v>654.99589000000003</v>
      </c>
      <c r="E456" s="112">
        <f t="shared" si="11"/>
        <v>654.99589000000003</v>
      </c>
      <c r="F456" s="195"/>
      <c r="G456" s="196"/>
      <c r="H456" s="197"/>
      <c r="I456" s="200"/>
      <c r="J456" s="102"/>
      <c r="K456" s="103"/>
    </row>
    <row r="457" spans="1:11" s="104" customFormat="1" ht="75" customHeight="1" x14ac:dyDescent="0.3">
      <c r="A457" s="192" t="s">
        <v>440</v>
      </c>
      <c r="B457" s="124" t="s">
        <v>236</v>
      </c>
      <c r="C457" s="115"/>
      <c r="D457" s="115"/>
      <c r="E457" s="115"/>
      <c r="F457" s="196" t="s">
        <v>304</v>
      </c>
      <c r="G457" s="196" t="s">
        <v>274</v>
      </c>
      <c r="H457" s="197"/>
      <c r="I457" s="198"/>
      <c r="J457" s="102"/>
      <c r="K457" s="103"/>
    </row>
    <row r="458" spans="1:11" s="104" customFormat="1" x14ac:dyDescent="0.3">
      <c r="A458" s="193"/>
      <c r="B458" s="105" t="s">
        <v>34</v>
      </c>
      <c r="C458" s="123">
        <f>C459+C460+C461+C462+C463+C464</f>
        <v>19600.153890000001</v>
      </c>
      <c r="D458" s="123">
        <f>SUM(D459:D464)</f>
        <v>19600.02894</v>
      </c>
      <c r="E458" s="123">
        <f>SUM(E459:E464)</f>
        <v>15881.65639</v>
      </c>
      <c r="F458" s="196"/>
      <c r="G458" s="196"/>
      <c r="H458" s="197"/>
      <c r="I458" s="199"/>
      <c r="J458" s="102"/>
      <c r="K458" s="103"/>
    </row>
    <row r="459" spans="1:11" s="104" customFormat="1" x14ac:dyDescent="0.3">
      <c r="A459" s="193"/>
      <c r="B459" s="105" t="s">
        <v>89</v>
      </c>
      <c r="C459" s="112">
        <v>17997.900000000001</v>
      </c>
      <c r="D459" s="112">
        <v>17997.900000000001</v>
      </c>
      <c r="E459" s="112">
        <v>14465.32739</v>
      </c>
      <c r="F459" s="196"/>
      <c r="G459" s="196"/>
      <c r="H459" s="197"/>
      <c r="I459" s="199"/>
      <c r="J459" s="102"/>
      <c r="K459" s="103"/>
    </row>
    <row r="460" spans="1:11" s="104" customFormat="1" x14ac:dyDescent="0.3">
      <c r="A460" s="193"/>
      <c r="B460" s="105" t="s">
        <v>7</v>
      </c>
      <c r="C460" s="112">
        <v>947.25800000000004</v>
      </c>
      <c r="D460" s="112">
        <v>947.13305000000003</v>
      </c>
      <c r="E460" s="112">
        <v>761.33311000000003</v>
      </c>
      <c r="F460" s="196"/>
      <c r="G460" s="196"/>
      <c r="H460" s="197"/>
      <c r="I460" s="199"/>
      <c r="J460" s="102"/>
      <c r="K460" s="103"/>
    </row>
    <row r="461" spans="1:11" s="104" customFormat="1" x14ac:dyDescent="0.3">
      <c r="A461" s="193"/>
      <c r="B461" s="105" t="s">
        <v>8</v>
      </c>
      <c r="C461" s="112">
        <v>0</v>
      </c>
      <c r="D461" s="112">
        <v>0</v>
      </c>
      <c r="E461" s="112">
        <v>0</v>
      </c>
      <c r="F461" s="196"/>
      <c r="G461" s="196"/>
      <c r="H461" s="197"/>
      <c r="I461" s="199"/>
      <c r="J461" s="102"/>
      <c r="K461" s="103"/>
    </row>
    <row r="462" spans="1:11" s="104" customFormat="1" x14ac:dyDescent="0.3">
      <c r="A462" s="193"/>
      <c r="B462" s="105" t="s">
        <v>9</v>
      </c>
      <c r="C462" s="112">
        <v>0</v>
      </c>
      <c r="D462" s="112">
        <v>0</v>
      </c>
      <c r="E462" s="112">
        <v>0</v>
      </c>
      <c r="F462" s="196"/>
      <c r="G462" s="196"/>
      <c r="H462" s="197"/>
      <c r="I462" s="199"/>
      <c r="J462" s="102"/>
      <c r="K462" s="103"/>
    </row>
    <row r="463" spans="1:11" s="104" customFormat="1" x14ac:dyDescent="0.3">
      <c r="A463" s="193"/>
      <c r="B463" s="105" t="s">
        <v>76</v>
      </c>
      <c r="C463" s="112">
        <v>0</v>
      </c>
      <c r="D463" s="112">
        <v>0</v>
      </c>
      <c r="E463" s="112">
        <v>0</v>
      </c>
      <c r="F463" s="196"/>
      <c r="G463" s="196"/>
      <c r="H463" s="197"/>
      <c r="I463" s="199"/>
      <c r="J463" s="102"/>
      <c r="K463" s="103"/>
    </row>
    <row r="464" spans="1:11" s="104" customFormat="1" ht="27.6" x14ac:dyDescent="0.3">
      <c r="A464" s="193"/>
      <c r="B464" s="105" t="s">
        <v>217</v>
      </c>
      <c r="C464" s="112">
        <v>654.99589000000003</v>
      </c>
      <c r="D464" s="112">
        <v>654.99589000000003</v>
      </c>
      <c r="E464" s="112">
        <v>654.99589000000003</v>
      </c>
      <c r="F464" s="196"/>
      <c r="G464" s="196"/>
      <c r="H464" s="197"/>
      <c r="I464" s="200"/>
      <c r="J464" s="102"/>
      <c r="K464" s="103"/>
    </row>
    <row r="465" spans="1:11" s="104" customFormat="1" ht="114.6" customHeight="1" x14ac:dyDescent="0.3">
      <c r="A465" s="193"/>
      <c r="B465" s="132" t="s">
        <v>441</v>
      </c>
      <c r="C465" s="155"/>
      <c r="D465" s="155"/>
      <c r="E465" s="112"/>
      <c r="F465" s="125" t="s">
        <v>3</v>
      </c>
      <c r="G465" s="125" t="s">
        <v>390</v>
      </c>
      <c r="H465" s="125" t="s">
        <v>3</v>
      </c>
      <c r="I465" s="117" t="s">
        <v>442</v>
      </c>
      <c r="J465" s="102"/>
      <c r="K465" s="103"/>
    </row>
    <row r="466" spans="1:11" s="104" customFormat="1" ht="87" customHeight="1" x14ac:dyDescent="0.3">
      <c r="A466" s="193"/>
      <c r="B466" s="132" t="s">
        <v>443</v>
      </c>
      <c r="C466" s="115"/>
      <c r="D466" s="115"/>
      <c r="E466" s="115"/>
      <c r="F466" s="125" t="s">
        <v>3</v>
      </c>
      <c r="G466" s="125" t="s">
        <v>437</v>
      </c>
      <c r="H466" s="125" t="s">
        <v>3</v>
      </c>
      <c r="I466" s="117" t="s">
        <v>444</v>
      </c>
      <c r="J466" s="102"/>
      <c r="K466" s="103"/>
    </row>
    <row r="467" spans="1:11" s="104" customFormat="1" x14ac:dyDescent="0.3">
      <c r="A467" s="193"/>
      <c r="B467" s="126" t="s">
        <v>237</v>
      </c>
      <c r="C467" s="152"/>
      <c r="D467" s="152"/>
      <c r="E467" s="152"/>
      <c r="F467" s="125"/>
      <c r="G467" s="127"/>
      <c r="H467" s="125"/>
      <c r="I467" s="117"/>
      <c r="J467" s="102"/>
      <c r="K467" s="103"/>
    </row>
    <row r="468" spans="1:11" s="104" customFormat="1" x14ac:dyDescent="0.3">
      <c r="A468" s="194"/>
      <c r="B468" s="126" t="s">
        <v>238</v>
      </c>
      <c r="C468" s="152"/>
      <c r="D468" s="152"/>
      <c r="E468" s="152"/>
      <c r="F468" s="125"/>
      <c r="G468" s="127"/>
      <c r="H468" s="125"/>
      <c r="I468" s="117"/>
      <c r="J468" s="102"/>
      <c r="K468" s="103"/>
    </row>
    <row r="469" spans="1:11" ht="22.8" customHeight="1" x14ac:dyDescent="0.3">
      <c r="A469" s="206" t="s">
        <v>307</v>
      </c>
      <c r="B469" s="206"/>
      <c r="C469" s="206"/>
      <c r="D469" s="206"/>
      <c r="E469" s="206"/>
      <c r="F469" s="206"/>
      <c r="G469" s="206"/>
      <c r="H469" s="206"/>
      <c r="I469" s="206"/>
    </row>
    <row r="470" spans="1:11" x14ac:dyDescent="0.3">
      <c r="A470" s="205"/>
      <c r="B470" s="105" t="s">
        <v>91</v>
      </c>
      <c r="C470" s="112">
        <f>SUM(C471:C476)</f>
        <v>148.01900000000001</v>
      </c>
      <c r="D470" s="112">
        <f>SUM(D471:D476)</f>
        <v>145.17132000000001</v>
      </c>
      <c r="E470" s="112">
        <f>SUM(E471:E476)</f>
        <v>145.17132000000001</v>
      </c>
      <c r="F470" s="140"/>
      <c r="G470" s="141"/>
      <c r="H470" s="142"/>
      <c r="I470" s="198"/>
      <c r="J470" s="102">
        <f>E470/C470*100</f>
        <v>98.076138874063474</v>
      </c>
    </row>
    <row r="471" spans="1:11" x14ac:dyDescent="0.3">
      <c r="A471" s="205"/>
      <c r="B471" s="105" t="s">
        <v>89</v>
      </c>
      <c r="C471" s="112">
        <f t="shared" ref="C471:E472" si="12">C479+C498+C517</f>
        <v>0</v>
      </c>
      <c r="D471" s="112">
        <f t="shared" si="12"/>
        <v>0</v>
      </c>
      <c r="E471" s="112">
        <f t="shared" si="12"/>
        <v>0</v>
      </c>
      <c r="F471" s="144"/>
      <c r="G471" s="145"/>
      <c r="H471" s="146"/>
      <c r="I471" s="199"/>
    </row>
    <row r="472" spans="1:11" x14ac:dyDescent="0.3">
      <c r="A472" s="205"/>
      <c r="B472" s="105" t="s">
        <v>7</v>
      </c>
      <c r="C472" s="112">
        <f t="shared" si="12"/>
        <v>148.01900000000001</v>
      </c>
      <c r="D472" s="112">
        <f t="shared" si="12"/>
        <v>145.17132000000001</v>
      </c>
      <c r="E472" s="112">
        <f t="shared" si="12"/>
        <v>145.17132000000001</v>
      </c>
      <c r="F472" s="144"/>
      <c r="G472" s="145"/>
      <c r="H472" s="146"/>
      <c r="I472" s="199"/>
    </row>
    <row r="473" spans="1:11" x14ac:dyDescent="0.3">
      <c r="A473" s="205"/>
      <c r="B473" s="105" t="s">
        <v>8</v>
      </c>
      <c r="C473" s="112">
        <f t="shared" ref="C473:E476" si="13">C481+C519</f>
        <v>0</v>
      </c>
      <c r="D473" s="112">
        <f t="shared" si="13"/>
        <v>0</v>
      </c>
      <c r="E473" s="112">
        <f t="shared" si="13"/>
        <v>0</v>
      </c>
      <c r="F473" s="144"/>
      <c r="G473" s="145"/>
      <c r="H473" s="146"/>
      <c r="I473" s="199"/>
    </row>
    <row r="474" spans="1:11" x14ac:dyDescent="0.3">
      <c r="A474" s="205"/>
      <c r="B474" s="105" t="s">
        <v>9</v>
      </c>
      <c r="C474" s="112">
        <f t="shared" si="13"/>
        <v>0</v>
      </c>
      <c r="D474" s="112">
        <f t="shared" si="13"/>
        <v>0</v>
      </c>
      <c r="E474" s="112">
        <f t="shared" si="13"/>
        <v>0</v>
      </c>
      <c r="F474" s="144"/>
      <c r="G474" s="145"/>
      <c r="H474" s="146"/>
      <c r="I474" s="199"/>
    </row>
    <row r="475" spans="1:11" x14ac:dyDescent="0.3">
      <c r="A475" s="205"/>
      <c r="B475" s="105" t="s">
        <v>76</v>
      </c>
      <c r="C475" s="112">
        <f t="shared" si="13"/>
        <v>0</v>
      </c>
      <c r="D475" s="112">
        <f t="shared" si="13"/>
        <v>0</v>
      </c>
      <c r="E475" s="112">
        <f t="shared" si="13"/>
        <v>0</v>
      </c>
      <c r="F475" s="144"/>
      <c r="G475" s="145"/>
      <c r="H475" s="146"/>
      <c r="I475" s="199"/>
    </row>
    <row r="476" spans="1:11" ht="27.6" x14ac:dyDescent="0.3">
      <c r="A476" s="205"/>
      <c r="B476" s="105" t="s">
        <v>217</v>
      </c>
      <c r="C476" s="112">
        <f t="shared" si="13"/>
        <v>0</v>
      </c>
      <c r="D476" s="112">
        <f t="shared" si="13"/>
        <v>0</v>
      </c>
      <c r="E476" s="112">
        <f t="shared" si="13"/>
        <v>0</v>
      </c>
      <c r="F476" s="131"/>
      <c r="G476" s="148"/>
      <c r="H476" s="149"/>
      <c r="I476" s="200"/>
    </row>
    <row r="477" spans="1:11" ht="39.6" customHeight="1" x14ac:dyDescent="0.3">
      <c r="A477" s="196" t="s">
        <v>194</v>
      </c>
      <c r="B477" s="117" t="s">
        <v>308</v>
      </c>
      <c r="C477" s="115"/>
      <c r="D477" s="115"/>
      <c r="E477" s="115"/>
      <c r="F477" s="195" t="s">
        <v>309</v>
      </c>
      <c r="G477" s="196" t="s">
        <v>274</v>
      </c>
      <c r="H477" s="197"/>
      <c r="I477" s="204"/>
    </row>
    <row r="478" spans="1:11" x14ac:dyDescent="0.3">
      <c r="A478" s="196"/>
      <c r="B478" s="105" t="s">
        <v>34</v>
      </c>
      <c r="C478" s="112">
        <f>C479+C480</f>
        <v>0</v>
      </c>
      <c r="D478" s="112">
        <f>D479+D480</f>
        <v>0</v>
      </c>
      <c r="E478" s="112">
        <f>E479+E480</f>
        <v>0</v>
      </c>
      <c r="F478" s="195"/>
      <c r="G478" s="196"/>
      <c r="H478" s="197"/>
      <c r="I478" s="197"/>
    </row>
    <row r="479" spans="1:11" x14ac:dyDescent="0.3">
      <c r="A479" s="196"/>
      <c r="B479" s="105" t="s">
        <v>89</v>
      </c>
      <c r="C479" s="112">
        <f>C498</f>
        <v>0</v>
      </c>
      <c r="D479" s="112">
        <f>D498</f>
        <v>0</v>
      </c>
      <c r="E479" s="112">
        <f>E498</f>
        <v>0</v>
      </c>
      <c r="F479" s="195"/>
      <c r="G479" s="196"/>
      <c r="H479" s="197"/>
      <c r="I479" s="197"/>
    </row>
    <row r="480" spans="1:11" x14ac:dyDescent="0.3">
      <c r="A480" s="196"/>
      <c r="B480" s="105" t="s">
        <v>7</v>
      </c>
      <c r="C480" s="112">
        <f>C488</f>
        <v>0</v>
      </c>
      <c r="D480" s="112">
        <f>D488</f>
        <v>0</v>
      </c>
      <c r="E480" s="112">
        <f>E488</f>
        <v>0</v>
      </c>
      <c r="F480" s="195"/>
      <c r="G480" s="196"/>
      <c r="H480" s="197"/>
      <c r="I480" s="197"/>
    </row>
    <row r="481" spans="1:11" x14ac:dyDescent="0.3">
      <c r="A481" s="196"/>
      <c r="B481" s="105" t="s">
        <v>8</v>
      </c>
      <c r="C481" s="112">
        <f t="shared" ref="C481:E484" si="14">C500</f>
        <v>0</v>
      </c>
      <c r="D481" s="112">
        <f t="shared" si="14"/>
        <v>0</v>
      </c>
      <c r="E481" s="112">
        <f t="shared" si="14"/>
        <v>0</v>
      </c>
      <c r="F481" s="195"/>
      <c r="G481" s="196"/>
      <c r="H481" s="197"/>
      <c r="I481" s="197"/>
    </row>
    <row r="482" spans="1:11" x14ac:dyDescent="0.3">
      <c r="A482" s="196"/>
      <c r="B482" s="105" t="s">
        <v>9</v>
      </c>
      <c r="C482" s="112">
        <f t="shared" si="14"/>
        <v>0</v>
      </c>
      <c r="D482" s="112">
        <f t="shared" si="14"/>
        <v>0</v>
      </c>
      <c r="E482" s="112">
        <f t="shared" si="14"/>
        <v>0</v>
      </c>
      <c r="F482" s="195"/>
      <c r="G482" s="196"/>
      <c r="H482" s="197"/>
      <c r="I482" s="197"/>
    </row>
    <row r="483" spans="1:11" x14ac:dyDescent="0.3">
      <c r="A483" s="196"/>
      <c r="B483" s="105" t="s">
        <v>76</v>
      </c>
      <c r="C483" s="112">
        <f t="shared" si="14"/>
        <v>0</v>
      </c>
      <c r="D483" s="112">
        <f t="shared" si="14"/>
        <v>0</v>
      </c>
      <c r="E483" s="112">
        <f t="shared" si="14"/>
        <v>0</v>
      </c>
      <c r="F483" s="195"/>
      <c r="G483" s="196"/>
      <c r="H483" s="197"/>
      <c r="I483" s="197"/>
    </row>
    <row r="484" spans="1:11" x14ac:dyDescent="0.3">
      <c r="A484" s="196"/>
      <c r="B484" s="105" t="s">
        <v>77</v>
      </c>
      <c r="C484" s="112">
        <f t="shared" si="14"/>
        <v>0</v>
      </c>
      <c r="D484" s="112">
        <f t="shared" si="14"/>
        <v>0</v>
      </c>
      <c r="E484" s="112">
        <f t="shared" si="14"/>
        <v>0</v>
      </c>
      <c r="F484" s="195"/>
      <c r="G484" s="196"/>
      <c r="H484" s="197"/>
      <c r="I484" s="197"/>
    </row>
    <row r="485" spans="1:11" s="104" customFormat="1" ht="54.6" customHeight="1" x14ac:dyDescent="0.3">
      <c r="A485" s="192" t="s">
        <v>232</v>
      </c>
      <c r="B485" s="117" t="s">
        <v>477</v>
      </c>
      <c r="C485" s="115"/>
      <c r="D485" s="115"/>
      <c r="E485" s="115"/>
      <c r="F485" s="195" t="s">
        <v>309</v>
      </c>
      <c r="G485" s="196" t="s">
        <v>274</v>
      </c>
      <c r="H485" s="197"/>
      <c r="I485" s="198" t="s">
        <v>445</v>
      </c>
      <c r="J485" s="102"/>
      <c r="K485" s="103"/>
    </row>
    <row r="486" spans="1:11" s="104" customFormat="1" x14ac:dyDescent="0.3">
      <c r="A486" s="193"/>
      <c r="B486" s="105" t="s">
        <v>34</v>
      </c>
      <c r="C486" s="123">
        <f>C487+C488+C489+C490+C491+C492</f>
        <v>0</v>
      </c>
      <c r="D486" s="123">
        <f>SUM(D487:D492)</f>
        <v>0</v>
      </c>
      <c r="E486" s="123">
        <f>SUM(E487:E492)</f>
        <v>0</v>
      </c>
      <c r="F486" s="195"/>
      <c r="G486" s="196"/>
      <c r="H486" s="197"/>
      <c r="I486" s="199"/>
      <c r="J486" s="102"/>
      <c r="K486" s="103"/>
    </row>
    <row r="487" spans="1:11" s="104" customFormat="1" x14ac:dyDescent="0.3">
      <c r="A487" s="193"/>
      <c r="B487" s="105" t="s">
        <v>89</v>
      </c>
      <c r="C487" s="112">
        <v>0</v>
      </c>
      <c r="D487" s="112">
        <v>0</v>
      </c>
      <c r="E487" s="112">
        <v>0</v>
      </c>
      <c r="F487" s="195"/>
      <c r="G487" s="196"/>
      <c r="H487" s="197"/>
      <c r="I487" s="199"/>
      <c r="J487" s="102"/>
      <c r="K487" s="103"/>
    </row>
    <row r="488" spans="1:11" s="104" customFormat="1" x14ac:dyDescent="0.3">
      <c r="A488" s="193"/>
      <c r="B488" s="105" t="s">
        <v>7</v>
      </c>
      <c r="C488" s="112">
        <v>0</v>
      </c>
      <c r="D488" s="123">
        <v>0</v>
      </c>
      <c r="E488" s="123">
        <v>0</v>
      </c>
      <c r="F488" s="195"/>
      <c r="G488" s="196"/>
      <c r="H488" s="197"/>
      <c r="I488" s="199"/>
      <c r="J488" s="102"/>
      <c r="K488" s="103"/>
    </row>
    <row r="489" spans="1:11" s="104" customFormat="1" x14ac:dyDescent="0.3">
      <c r="A489" s="193"/>
      <c r="B489" s="105" t="s">
        <v>8</v>
      </c>
      <c r="C489" s="112">
        <v>0</v>
      </c>
      <c r="D489" s="112">
        <v>0</v>
      </c>
      <c r="E489" s="112">
        <v>0</v>
      </c>
      <c r="F489" s="195"/>
      <c r="G489" s="196"/>
      <c r="H489" s="197"/>
      <c r="I489" s="199"/>
      <c r="J489" s="102"/>
      <c r="K489" s="103"/>
    </row>
    <row r="490" spans="1:11" s="104" customFormat="1" x14ac:dyDescent="0.3">
      <c r="A490" s="193"/>
      <c r="B490" s="105" t="s">
        <v>9</v>
      </c>
      <c r="C490" s="112">
        <v>0</v>
      </c>
      <c r="D490" s="112">
        <v>0</v>
      </c>
      <c r="E490" s="112">
        <v>0</v>
      </c>
      <c r="F490" s="195"/>
      <c r="G490" s="196"/>
      <c r="H490" s="197"/>
      <c r="I490" s="199"/>
      <c r="J490" s="102"/>
      <c r="K490" s="103"/>
    </row>
    <row r="491" spans="1:11" s="104" customFormat="1" x14ac:dyDescent="0.3">
      <c r="A491" s="193"/>
      <c r="B491" s="105" t="s">
        <v>76</v>
      </c>
      <c r="C491" s="112">
        <v>0</v>
      </c>
      <c r="D491" s="112">
        <v>0</v>
      </c>
      <c r="E491" s="112">
        <v>0</v>
      </c>
      <c r="F491" s="195"/>
      <c r="G491" s="196"/>
      <c r="H491" s="197"/>
      <c r="I491" s="199"/>
      <c r="J491" s="102"/>
      <c r="K491" s="103"/>
    </row>
    <row r="492" spans="1:11" s="104" customFormat="1" ht="27.6" x14ac:dyDescent="0.3">
      <c r="A492" s="193"/>
      <c r="B492" s="105" t="s">
        <v>217</v>
      </c>
      <c r="C492" s="112">
        <v>0</v>
      </c>
      <c r="D492" s="112">
        <v>0</v>
      </c>
      <c r="E492" s="112">
        <v>0</v>
      </c>
      <c r="F492" s="195"/>
      <c r="G492" s="196"/>
      <c r="H492" s="197"/>
      <c r="I492" s="200"/>
      <c r="J492" s="102"/>
      <c r="K492" s="103"/>
    </row>
    <row r="493" spans="1:11" s="104" customFormat="1" ht="70.2" customHeight="1" x14ac:dyDescent="0.3">
      <c r="A493" s="193"/>
      <c r="B493" s="124" t="s">
        <v>446</v>
      </c>
      <c r="C493" s="112"/>
      <c r="D493" s="112"/>
      <c r="E493" s="112"/>
      <c r="F493" s="125" t="s">
        <v>3</v>
      </c>
      <c r="G493" s="125" t="s">
        <v>437</v>
      </c>
      <c r="H493" s="125" t="s">
        <v>3</v>
      </c>
      <c r="I493" s="117" t="s">
        <v>447</v>
      </c>
      <c r="J493" s="102"/>
      <c r="K493" s="103"/>
    </row>
    <row r="494" spans="1:11" s="104" customFormat="1" x14ac:dyDescent="0.3">
      <c r="A494" s="193"/>
      <c r="B494" s="126" t="s">
        <v>237</v>
      </c>
      <c r="C494" s="115"/>
      <c r="D494" s="115"/>
      <c r="E494" s="115"/>
      <c r="F494" s="125"/>
      <c r="G494" s="127"/>
      <c r="H494" s="125"/>
      <c r="I494" s="117"/>
      <c r="J494" s="102"/>
      <c r="K494" s="103"/>
    </row>
    <row r="495" spans="1:11" s="104" customFormat="1" x14ac:dyDescent="0.3">
      <c r="A495" s="194"/>
      <c r="B495" s="126" t="s">
        <v>238</v>
      </c>
      <c r="C495" s="115"/>
      <c r="D495" s="115"/>
      <c r="E495" s="115"/>
      <c r="F495" s="125"/>
      <c r="G495" s="127"/>
      <c r="H495" s="125"/>
      <c r="I495" s="117"/>
      <c r="J495" s="102"/>
      <c r="K495" s="103"/>
    </row>
    <row r="496" spans="1:11" ht="52.8" x14ac:dyDescent="0.3">
      <c r="A496" s="201" t="s">
        <v>211</v>
      </c>
      <c r="B496" s="117" t="s">
        <v>346</v>
      </c>
      <c r="C496" s="115"/>
      <c r="D496" s="115"/>
      <c r="E496" s="115"/>
      <c r="F496" s="195" t="s">
        <v>309</v>
      </c>
      <c r="G496" s="196" t="s">
        <v>274</v>
      </c>
      <c r="H496" s="197"/>
      <c r="I496" s="198" t="s">
        <v>448</v>
      </c>
    </row>
    <row r="497" spans="1:11" x14ac:dyDescent="0.3">
      <c r="A497" s="202"/>
      <c r="B497" s="105" t="s">
        <v>34</v>
      </c>
      <c r="C497" s="123">
        <f>SUM(C498:C499)</f>
        <v>148.01900000000001</v>
      </c>
      <c r="D497" s="123">
        <f>SUM(D498:D499)</f>
        <v>145.17132000000001</v>
      </c>
      <c r="E497" s="123">
        <f>SUM(E498:E499)</f>
        <v>145.17132000000001</v>
      </c>
      <c r="F497" s="195"/>
      <c r="G497" s="196"/>
      <c r="H497" s="197"/>
      <c r="I497" s="199"/>
    </row>
    <row r="498" spans="1:11" x14ac:dyDescent="0.3">
      <c r="A498" s="202"/>
      <c r="B498" s="105" t="s">
        <v>89</v>
      </c>
      <c r="C498" s="112">
        <v>0</v>
      </c>
      <c r="D498" s="112">
        <v>0</v>
      </c>
      <c r="E498" s="112">
        <v>0</v>
      </c>
      <c r="F498" s="195"/>
      <c r="G498" s="196"/>
      <c r="H498" s="197"/>
      <c r="I498" s="199"/>
    </row>
    <row r="499" spans="1:11" x14ac:dyDescent="0.3">
      <c r="A499" s="202"/>
      <c r="B499" s="105" t="s">
        <v>7</v>
      </c>
      <c r="C499" s="123">
        <f>C507</f>
        <v>148.01900000000001</v>
      </c>
      <c r="D499" s="123">
        <f>D507</f>
        <v>145.17132000000001</v>
      </c>
      <c r="E499" s="123">
        <f>E507</f>
        <v>145.17132000000001</v>
      </c>
      <c r="F499" s="195"/>
      <c r="G499" s="196"/>
      <c r="H499" s="197"/>
      <c r="I499" s="199"/>
    </row>
    <row r="500" spans="1:11" x14ac:dyDescent="0.3">
      <c r="A500" s="202"/>
      <c r="B500" s="105" t="s">
        <v>8</v>
      </c>
      <c r="C500" s="123">
        <v>0</v>
      </c>
      <c r="D500" s="123">
        <v>0</v>
      </c>
      <c r="E500" s="123">
        <v>0</v>
      </c>
      <c r="F500" s="195"/>
      <c r="G500" s="196"/>
      <c r="H500" s="197"/>
      <c r="I500" s="199"/>
    </row>
    <row r="501" spans="1:11" x14ac:dyDescent="0.3">
      <c r="A501" s="202"/>
      <c r="B501" s="105" t="s">
        <v>9</v>
      </c>
      <c r="C501" s="123">
        <v>0</v>
      </c>
      <c r="D501" s="123">
        <v>0</v>
      </c>
      <c r="E501" s="123">
        <v>0</v>
      </c>
      <c r="F501" s="195"/>
      <c r="G501" s="196"/>
      <c r="H501" s="197"/>
      <c r="I501" s="199"/>
    </row>
    <row r="502" spans="1:11" x14ac:dyDescent="0.3">
      <c r="A502" s="202"/>
      <c r="B502" s="105" t="s">
        <v>76</v>
      </c>
      <c r="C502" s="123">
        <v>0</v>
      </c>
      <c r="D502" s="123">
        <v>0</v>
      </c>
      <c r="E502" s="123">
        <v>0</v>
      </c>
      <c r="F502" s="195"/>
      <c r="G502" s="196"/>
      <c r="H502" s="197"/>
      <c r="I502" s="199"/>
    </row>
    <row r="503" spans="1:11" x14ac:dyDescent="0.3">
      <c r="A503" s="203"/>
      <c r="B503" s="105" t="s">
        <v>77</v>
      </c>
      <c r="C503" s="123">
        <v>0</v>
      </c>
      <c r="D503" s="123">
        <v>0</v>
      </c>
      <c r="E503" s="123">
        <v>0</v>
      </c>
      <c r="F503" s="195"/>
      <c r="G503" s="196"/>
      <c r="H503" s="197"/>
      <c r="I503" s="200"/>
    </row>
    <row r="504" spans="1:11" s="104" customFormat="1" ht="41.4" customHeight="1" x14ac:dyDescent="0.3">
      <c r="A504" s="192" t="s">
        <v>344</v>
      </c>
      <c r="B504" s="124" t="s">
        <v>449</v>
      </c>
      <c r="C504" s="115"/>
      <c r="D504" s="115"/>
      <c r="E504" s="115"/>
      <c r="F504" s="195" t="s">
        <v>309</v>
      </c>
      <c r="G504" s="196" t="s">
        <v>274</v>
      </c>
      <c r="H504" s="197"/>
      <c r="I504" s="198" t="s">
        <v>450</v>
      </c>
      <c r="J504" s="102"/>
      <c r="K504" s="103"/>
    </row>
    <row r="505" spans="1:11" s="104" customFormat="1" x14ac:dyDescent="0.3">
      <c r="A505" s="193"/>
      <c r="B505" s="105" t="s">
        <v>34</v>
      </c>
      <c r="C505" s="123">
        <f>C506+C507+C508+C509+C510+C511</f>
        <v>148.01900000000001</v>
      </c>
      <c r="D505" s="123">
        <f>SUM(D506:D511)</f>
        <v>145.17132000000001</v>
      </c>
      <c r="E505" s="123">
        <f>SUM(E506:E511)</f>
        <v>145.17132000000001</v>
      </c>
      <c r="F505" s="195"/>
      <c r="G505" s="196"/>
      <c r="H505" s="197"/>
      <c r="I505" s="199"/>
      <c r="J505" s="102"/>
      <c r="K505" s="103"/>
    </row>
    <row r="506" spans="1:11" s="104" customFormat="1" x14ac:dyDescent="0.3">
      <c r="A506" s="193"/>
      <c r="B506" s="105" t="s">
        <v>89</v>
      </c>
      <c r="C506" s="112">
        <v>0</v>
      </c>
      <c r="D506" s="112">
        <v>0</v>
      </c>
      <c r="E506" s="112">
        <v>0</v>
      </c>
      <c r="F506" s="195"/>
      <c r="G506" s="196"/>
      <c r="H506" s="197"/>
      <c r="I506" s="199"/>
      <c r="J506" s="102"/>
      <c r="K506" s="103"/>
    </row>
    <row r="507" spans="1:11" s="104" customFormat="1" x14ac:dyDescent="0.3">
      <c r="A507" s="193"/>
      <c r="B507" s="105" t="s">
        <v>7</v>
      </c>
      <c r="C507" s="112">
        <v>148.01900000000001</v>
      </c>
      <c r="D507" s="123">
        <v>145.17132000000001</v>
      </c>
      <c r="E507" s="123">
        <v>145.17132000000001</v>
      </c>
      <c r="F507" s="195"/>
      <c r="G507" s="196"/>
      <c r="H507" s="197"/>
      <c r="I507" s="199"/>
      <c r="J507" s="102"/>
      <c r="K507" s="103"/>
    </row>
    <row r="508" spans="1:11" s="104" customFormat="1" x14ac:dyDescent="0.3">
      <c r="A508" s="193"/>
      <c r="B508" s="105" t="s">
        <v>8</v>
      </c>
      <c r="C508" s="112">
        <v>0</v>
      </c>
      <c r="D508" s="112">
        <v>0</v>
      </c>
      <c r="E508" s="112">
        <v>0</v>
      </c>
      <c r="F508" s="195"/>
      <c r="G508" s="196"/>
      <c r="H508" s="197"/>
      <c r="I508" s="199"/>
      <c r="J508" s="102"/>
      <c r="K508" s="103"/>
    </row>
    <row r="509" spans="1:11" s="104" customFormat="1" x14ac:dyDescent="0.3">
      <c r="A509" s="193"/>
      <c r="B509" s="105" t="s">
        <v>9</v>
      </c>
      <c r="C509" s="112">
        <v>0</v>
      </c>
      <c r="D509" s="112">
        <v>0</v>
      </c>
      <c r="E509" s="112">
        <v>0</v>
      </c>
      <c r="F509" s="195"/>
      <c r="G509" s="196"/>
      <c r="H509" s="197"/>
      <c r="I509" s="199"/>
      <c r="J509" s="102"/>
      <c r="K509" s="103"/>
    </row>
    <row r="510" spans="1:11" s="104" customFormat="1" x14ac:dyDescent="0.3">
      <c r="A510" s="193"/>
      <c r="B510" s="105" t="s">
        <v>76</v>
      </c>
      <c r="C510" s="112">
        <v>0</v>
      </c>
      <c r="D510" s="112">
        <v>0</v>
      </c>
      <c r="E510" s="112">
        <v>0</v>
      </c>
      <c r="F510" s="195"/>
      <c r="G510" s="196"/>
      <c r="H510" s="197"/>
      <c r="I510" s="199"/>
      <c r="J510" s="102"/>
      <c r="K510" s="103"/>
    </row>
    <row r="511" spans="1:11" s="104" customFormat="1" ht="27.6" x14ac:dyDescent="0.3">
      <c r="A511" s="193"/>
      <c r="B511" s="105" t="s">
        <v>217</v>
      </c>
      <c r="C511" s="112">
        <v>0</v>
      </c>
      <c r="D511" s="112">
        <v>0</v>
      </c>
      <c r="E511" s="112">
        <v>0</v>
      </c>
      <c r="F511" s="195"/>
      <c r="G511" s="196"/>
      <c r="H511" s="197"/>
      <c r="I511" s="200"/>
      <c r="J511" s="102"/>
      <c r="K511" s="103"/>
    </row>
    <row r="512" spans="1:11" s="104" customFormat="1" ht="139.80000000000001" customHeight="1" x14ac:dyDescent="0.3">
      <c r="A512" s="193"/>
      <c r="B512" s="124" t="s">
        <v>451</v>
      </c>
      <c r="C512" s="112"/>
      <c r="D512" s="112"/>
      <c r="E512" s="112"/>
      <c r="F512" s="125" t="s">
        <v>3</v>
      </c>
      <c r="G512" s="125" t="s">
        <v>452</v>
      </c>
      <c r="H512" s="125" t="s">
        <v>3</v>
      </c>
      <c r="I512" s="117" t="s">
        <v>453</v>
      </c>
      <c r="J512" s="102"/>
      <c r="K512" s="103"/>
    </row>
    <row r="513" spans="1:11" s="104" customFormat="1" x14ac:dyDescent="0.3">
      <c r="A513" s="193"/>
      <c r="B513" s="126" t="s">
        <v>237</v>
      </c>
      <c r="C513" s="115"/>
      <c r="D513" s="115"/>
      <c r="E513" s="115"/>
      <c r="F513" s="125"/>
      <c r="G513" s="127"/>
      <c r="H513" s="125"/>
      <c r="I513" s="117"/>
      <c r="J513" s="102"/>
      <c r="K513" s="103"/>
    </row>
    <row r="514" spans="1:11" s="104" customFormat="1" x14ac:dyDescent="0.3">
      <c r="A514" s="194"/>
      <c r="B514" s="126" t="s">
        <v>238</v>
      </c>
      <c r="C514" s="115"/>
      <c r="D514" s="115"/>
      <c r="E514" s="115"/>
      <c r="F514" s="125"/>
      <c r="G514" s="127"/>
      <c r="H514" s="125"/>
      <c r="I514" s="117"/>
      <c r="J514" s="102"/>
      <c r="K514" s="103"/>
    </row>
    <row r="515" spans="1:11" ht="39.6" customHeight="1" x14ac:dyDescent="0.3">
      <c r="A515" s="201" t="s">
        <v>454</v>
      </c>
      <c r="B515" s="117" t="s">
        <v>311</v>
      </c>
      <c r="C515" s="115"/>
      <c r="D515" s="115"/>
      <c r="E515" s="115"/>
      <c r="F515" s="195" t="s">
        <v>309</v>
      </c>
      <c r="G515" s="196" t="s">
        <v>274</v>
      </c>
      <c r="H515" s="197"/>
      <c r="I515" s="198"/>
    </row>
    <row r="516" spans="1:11" x14ac:dyDescent="0.3">
      <c r="A516" s="202"/>
      <c r="B516" s="105" t="s">
        <v>34</v>
      </c>
      <c r="C516" s="123">
        <f>SUM(C517:C522)</f>
        <v>0</v>
      </c>
      <c r="D516" s="123">
        <f>SUM(D517:D522)</f>
        <v>0</v>
      </c>
      <c r="E516" s="123">
        <f>SUM(E517:E522)</f>
        <v>0</v>
      </c>
      <c r="F516" s="195"/>
      <c r="G516" s="196"/>
      <c r="H516" s="197"/>
      <c r="I516" s="199"/>
    </row>
    <row r="517" spans="1:11" x14ac:dyDescent="0.3">
      <c r="A517" s="202"/>
      <c r="B517" s="105" t="s">
        <v>89</v>
      </c>
      <c r="C517" s="112">
        <v>0</v>
      </c>
      <c r="D517" s="112">
        <v>0</v>
      </c>
      <c r="E517" s="112">
        <v>0</v>
      </c>
      <c r="F517" s="195"/>
      <c r="G517" s="196"/>
      <c r="H517" s="197"/>
      <c r="I517" s="199"/>
    </row>
    <row r="518" spans="1:11" x14ac:dyDescent="0.3">
      <c r="A518" s="202"/>
      <c r="B518" s="105" t="s">
        <v>7</v>
      </c>
      <c r="C518" s="123">
        <v>0</v>
      </c>
      <c r="D518" s="123">
        <v>0</v>
      </c>
      <c r="E518" s="123">
        <v>0</v>
      </c>
      <c r="F518" s="195"/>
      <c r="G518" s="196"/>
      <c r="H518" s="197"/>
      <c r="I518" s="199"/>
    </row>
    <row r="519" spans="1:11" x14ac:dyDescent="0.3">
      <c r="A519" s="202"/>
      <c r="B519" s="105" t="s">
        <v>8</v>
      </c>
      <c r="C519" s="123">
        <v>0</v>
      </c>
      <c r="D519" s="123">
        <v>0</v>
      </c>
      <c r="E519" s="123">
        <v>0</v>
      </c>
      <c r="F519" s="195"/>
      <c r="G519" s="196"/>
      <c r="H519" s="197"/>
      <c r="I519" s="199"/>
    </row>
    <row r="520" spans="1:11" x14ac:dyDescent="0.3">
      <c r="A520" s="202"/>
      <c r="B520" s="105" t="s">
        <v>9</v>
      </c>
      <c r="C520" s="123">
        <v>0</v>
      </c>
      <c r="D520" s="123">
        <v>0</v>
      </c>
      <c r="E520" s="123">
        <v>0</v>
      </c>
      <c r="F520" s="195"/>
      <c r="G520" s="196"/>
      <c r="H520" s="197"/>
      <c r="I520" s="199"/>
    </row>
    <row r="521" spans="1:11" x14ac:dyDescent="0.3">
      <c r="A521" s="202"/>
      <c r="B521" s="105" t="s">
        <v>76</v>
      </c>
      <c r="C521" s="123">
        <v>0</v>
      </c>
      <c r="D521" s="123">
        <v>0</v>
      </c>
      <c r="E521" s="123">
        <v>0</v>
      </c>
      <c r="F521" s="195"/>
      <c r="G521" s="196"/>
      <c r="H521" s="197"/>
      <c r="I521" s="199"/>
    </row>
    <row r="522" spans="1:11" x14ac:dyDescent="0.3">
      <c r="A522" s="203"/>
      <c r="B522" s="105" t="s">
        <v>77</v>
      </c>
      <c r="C522" s="123">
        <v>0</v>
      </c>
      <c r="D522" s="123">
        <v>0</v>
      </c>
      <c r="E522" s="123">
        <v>0</v>
      </c>
      <c r="F522" s="195"/>
      <c r="G522" s="196"/>
      <c r="H522" s="197"/>
      <c r="I522" s="200"/>
    </row>
    <row r="523" spans="1:11" s="104" customFormat="1" ht="73.8" customHeight="1" x14ac:dyDescent="0.3">
      <c r="A523" s="192" t="s">
        <v>455</v>
      </c>
      <c r="B523" s="124" t="s">
        <v>456</v>
      </c>
      <c r="C523" s="115"/>
      <c r="D523" s="115"/>
      <c r="E523" s="115"/>
      <c r="F523" s="195" t="s">
        <v>309</v>
      </c>
      <c r="G523" s="196" t="s">
        <v>274</v>
      </c>
      <c r="H523" s="197"/>
      <c r="I523" s="198" t="s">
        <v>457</v>
      </c>
      <c r="J523" s="102"/>
      <c r="K523" s="103"/>
    </row>
    <row r="524" spans="1:11" s="104" customFormat="1" x14ac:dyDescent="0.3">
      <c r="A524" s="193"/>
      <c r="B524" s="105" t="s">
        <v>34</v>
      </c>
      <c r="C524" s="123">
        <f>C525+C526+C527+C528+C529+C530</f>
        <v>0</v>
      </c>
      <c r="D524" s="123">
        <f>SUM(D525:D530)</f>
        <v>0</v>
      </c>
      <c r="E524" s="123">
        <f>SUM(E525:E530)</f>
        <v>0</v>
      </c>
      <c r="F524" s="195"/>
      <c r="G524" s="196"/>
      <c r="H524" s="197"/>
      <c r="I524" s="199"/>
      <c r="J524" s="102"/>
      <c r="K524" s="103"/>
    </row>
    <row r="525" spans="1:11" s="104" customFormat="1" x14ac:dyDescent="0.3">
      <c r="A525" s="193"/>
      <c r="B525" s="105" t="s">
        <v>89</v>
      </c>
      <c r="C525" s="112">
        <v>0</v>
      </c>
      <c r="D525" s="112">
        <v>0</v>
      </c>
      <c r="E525" s="112">
        <v>0</v>
      </c>
      <c r="F525" s="195"/>
      <c r="G525" s="196"/>
      <c r="H525" s="197"/>
      <c r="I525" s="199"/>
      <c r="J525" s="102"/>
      <c r="K525" s="103"/>
    </row>
    <row r="526" spans="1:11" s="104" customFormat="1" x14ac:dyDescent="0.3">
      <c r="A526" s="193"/>
      <c r="B526" s="105" t="s">
        <v>7</v>
      </c>
      <c r="C526" s="112">
        <v>0</v>
      </c>
      <c r="D526" s="112">
        <v>0</v>
      </c>
      <c r="E526" s="112">
        <v>0</v>
      </c>
      <c r="F526" s="195"/>
      <c r="G526" s="196"/>
      <c r="H526" s="197"/>
      <c r="I526" s="199"/>
      <c r="J526" s="102"/>
      <c r="K526" s="103"/>
    </row>
    <row r="527" spans="1:11" s="104" customFormat="1" x14ac:dyDescent="0.3">
      <c r="A527" s="193"/>
      <c r="B527" s="105" t="s">
        <v>8</v>
      </c>
      <c r="C527" s="112">
        <v>0</v>
      </c>
      <c r="D527" s="112">
        <v>0</v>
      </c>
      <c r="E527" s="112">
        <v>0</v>
      </c>
      <c r="F527" s="195"/>
      <c r="G527" s="196"/>
      <c r="H527" s="197"/>
      <c r="I527" s="199"/>
      <c r="J527" s="102"/>
      <c r="K527" s="103"/>
    </row>
    <row r="528" spans="1:11" s="104" customFormat="1" x14ac:dyDescent="0.3">
      <c r="A528" s="193"/>
      <c r="B528" s="105" t="s">
        <v>9</v>
      </c>
      <c r="C528" s="112">
        <v>0</v>
      </c>
      <c r="D528" s="112">
        <v>0</v>
      </c>
      <c r="E528" s="112">
        <v>0</v>
      </c>
      <c r="F528" s="195"/>
      <c r="G528" s="196"/>
      <c r="H528" s="197"/>
      <c r="I528" s="199"/>
      <c r="J528" s="102"/>
      <c r="K528" s="103"/>
    </row>
    <row r="529" spans="1:11" s="104" customFormat="1" x14ac:dyDescent="0.3">
      <c r="A529" s="193"/>
      <c r="B529" s="105" t="s">
        <v>76</v>
      </c>
      <c r="C529" s="112">
        <v>0</v>
      </c>
      <c r="D529" s="112">
        <v>0</v>
      </c>
      <c r="E529" s="112">
        <v>0</v>
      </c>
      <c r="F529" s="195"/>
      <c r="G529" s="196"/>
      <c r="H529" s="197"/>
      <c r="I529" s="199"/>
      <c r="J529" s="102"/>
      <c r="K529" s="103"/>
    </row>
    <row r="530" spans="1:11" s="104" customFormat="1" ht="27.6" x14ac:dyDescent="0.3">
      <c r="A530" s="193"/>
      <c r="B530" s="105" t="s">
        <v>217</v>
      </c>
      <c r="C530" s="112">
        <v>0</v>
      </c>
      <c r="D530" s="112">
        <v>0</v>
      </c>
      <c r="E530" s="112">
        <v>0</v>
      </c>
      <c r="F530" s="195"/>
      <c r="G530" s="196"/>
      <c r="H530" s="197"/>
      <c r="I530" s="200"/>
      <c r="J530" s="102"/>
      <c r="K530" s="103"/>
    </row>
    <row r="531" spans="1:11" s="104" customFormat="1" ht="43.8" customHeight="1" x14ac:dyDescent="0.3">
      <c r="A531" s="193"/>
      <c r="B531" s="130" t="s">
        <v>458</v>
      </c>
      <c r="C531" s="112"/>
      <c r="D531" s="112"/>
      <c r="E531" s="112"/>
      <c r="F531" s="125" t="s">
        <v>3</v>
      </c>
      <c r="G531" s="125" t="s">
        <v>437</v>
      </c>
      <c r="H531" s="125" t="s">
        <v>3</v>
      </c>
      <c r="I531" s="117" t="s">
        <v>459</v>
      </c>
      <c r="J531" s="102"/>
      <c r="K531" s="103"/>
    </row>
    <row r="532" spans="1:11" s="104" customFormat="1" ht="70.2" customHeight="1" x14ac:dyDescent="0.3">
      <c r="A532" s="193"/>
      <c r="B532" s="124" t="s">
        <v>460</v>
      </c>
      <c r="C532" s="112"/>
      <c r="D532" s="112"/>
      <c r="E532" s="112"/>
      <c r="F532" s="125" t="s">
        <v>3</v>
      </c>
      <c r="G532" s="125" t="s">
        <v>437</v>
      </c>
      <c r="H532" s="125" t="s">
        <v>3</v>
      </c>
      <c r="I532" s="117" t="s">
        <v>461</v>
      </c>
      <c r="J532" s="102"/>
      <c r="K532" s="103"/>
    </row>
    <row r="533" spans="1:11" s="104" customFormat="1" x14ac:dyDescent="0.3">
      <c r="A533" s="193"/>
      <c r="B533" s="126" t="s">
        <v>237</v>
      </c>
      <c r="C533" s="115"/>
      <c r="D533" s="115"/>
      <c r="E533" s="115"/>
      <c r="F533" s="125"/>
      <c r="G533" s="127"/>
      <c r="H533" s="125"/>
      <c r="I533" s="117"/>
      <c r="J533" s="102"/>
      <c r="K533" s="103"/>
    </row>
    <row r="534" spans="1:11" s="104" customFormat="1" x14ac:dyDescent="0.3">
      <c r="A534" s="194"/>
      <c r="B534" s="126" t="s">
        <v>238</v>
      </c>
      <c r="C534" s="115"/>
      <c r="D534" s="115"/>
      <c r="E534" s="115"/>
      <c r="F534" s="125"/>
      <c r="G534" s="127"/>
      <c r="H534" s="125"/>
      <c r="I534" s="117"/>
      <c r="J534" s="102"/>
      <c r="K534" s="103"/>
    </row>
    <row r="535" spans="1:11" ht="22.2" customHeight="1" x14ac:dyDescent="0.3">
      <c r="A535" s="206" t="s">
        <v>312</v>
      </c>
      <c r="B535" s="206"/>
      <c r="C535" s="206"/>
      <c r="D535" s="206"/>
      <c r="E535" s="206"/>
      <c r="F535" s="206"/>
      <c r="G535" s="206"/>
      <c r="H535" s="206"/>
      <c r="I535" s="206"/>
    </row>
    <row r="536" spans="1:11" x14ac:dyDescent="0.3">
      <c r="A536" s="205"/>
      <c r="B536" s="105" t="s">
        <v>91</v>
      </c>
      <c r="C536" s="112">
        <f>SUM(C537:C542)</f>
        <v>1765.5055</v>
      </c>
      <c r="D536" s="112">
        <f>SUM(D537:D542)</f>
        <v>1762.65516</v>
      </c>
      <c r="E536" s="112">
        <f>SUM(E537:E542)</f>
        <v>1632.99299</v>
      </c>
      <c r="F536" s="140"/>
      <c r="G536" s="141"/>
      <c r="H536" s="142"/>
      <c r="I536" s="198"/>
      <c r="J536" s="102">
        <f>E536/C536*100</f>
        <v>92.494358697834699</v>
      </c>
    </row>
    <row r="537" spans="1:11" x14ac:dyDescent="0.3">
      <c r="A537" s="205"/>
      <c r="B537" s="105" t="s">
        <v>89</v>
      </c>
      <c r="C537" s="112">
        <f>C545+C564</f>
        <v>0</v>
      </c>
      <c r="D537" s="112">
        <f>D545+D564</f>
        <v>0</v>
      </c>
      <c r="E537" s="112">
        <f>E545+E564</f>
        <v>0</v>
      </c>
      <c r="F537" s="144"/>
      <c r="G537" s="145"/>
      <c r="H537" s="146"/>
      <c r="I537" s="199"/>
    </row>
    <row r="538" spans="1:11" x14ac:dyDescent="0.3">
      <c r="A538" s="205"/>
      <c r="B538" s="105" t="s">
        <v>7</v>
      </c>
      <c r="C538" s="112">
        <f>C546+C565</f>
        <v>1765.5055</v>
      </c>
      <c r="D538" s="112">
        <f t="shared" ref="D538:E542" si="15">D546+D565</f>
        <v>1762.65516</v>
      </c>
      <c r="E538" s="112">
        <f t="shared" si="15"/>
        <v>1632.99299</v>
      </c>
      <c r="F538" s="144"/>
      <c r="G538" s="145"/>
      <c r="H538" s="146"/>
      <c r="I538" s="199"/>
    </row>
    <row r="539" spans="1:11" x14ac:dyDescent="0.3">
      <c r="A539" s="205"/>
      <c r="B539" s="105" t="s">
        <v>8</v>
      </c>
      <c r="C539" s="112">
        <f>C547+C566</f>
        <v>0</v>
      </c>
      <c r="D539" s="112">
        <f t="shared" si="15"/>
        <v>0</v>
      </c>
      <c r="E539" s="112">
        <f t="shared" si="15"/>
        <v>0</v>
      </c>
      <c r="F539" s="144"/>
      <c r="G539" s="145"/>
      <c r="H539" s="146"/>
      <c r="I539" s="199"/>
    </row>
    <row r="540" spans="1:11" x14ac:dyDescent="0.3">
      <c r="A540" s="205"/>
      <c r="B540" s="105" t="s">
        <v>9</v>
      </c>
      <c r="C540" s="112">
        <f>C548+C567</f>
        <v>0</v>
      </c>
      <c r="D540" s="112">
        <f t="shared" si="15"/>
        <v>0</v>
      </c>
      <c r="E540" s="112">
        <f t="shared" si="15"/>
        <v>0</v>
      </c>
      <c r="F540" s="144"/>
      <c r="G540" s="145"/>
      <c r="H540" s="146"/>
      <c r="I540" s="199"/>
    </row>
    <row r="541" spans="1:11" x14ac:dyDescent="0.3">
      <c r="A541" s="205"/>
      <c r="B541" s="105" t="s">
        <v>76</v>
      </c>
      <c r="C541" s="112">
        <f>C549+C568</f>
        <v>0</v>
      </c>
      <c r="D541" s="112">
        <f t="shared" si="15"/>
        <v>0</v>
      </c>
      <c r="E541" s="112">
        <f t="shared" si="15"/>
        <v>0</v>
      </c>
      <c r="F541" s="144"/>
      <c r="G541" s="145"/>
      <c r="H541" s="146"/>
      <c r="I541" s="199"/>
    </row>
    <row r="542" spans="1:11" ht="27.6" x14ac:dyDescent="0.3">
      <c r="A542" s="205"/>
      <c r="B542" s="105" t="s">
        <v>217</v>
      </c>
      <c r="C542" s="112">
        <f>C550+C569</f>
        <v>0</v>
      </c>
      <c r="D542" s="112">
        <f t="shared" si="15"/>
        <v>0</v>
      </c>
      <c r="E542" s="112">
        <f t="shared" si="15"/>
        <v>0</v>
      </c>
      <c r="F542" s="131"/>
      <c r="G542" s="148"/>
      <c r="H542" s="149"/>
      <c r="I542" s="200"/>
    </row>
    <row r="543" spans="1:11" ht="96.6" customHeight="1" x14ac:dyDescent="0.3">
      <c r="A543" s="196" t="s">
        <v>189</v>
      </c>
      <c r="B543" s="117" t="s">
        <v>313</v>
      </c>
      <c r="C543" s="112"/>
      <c r="D543" s="115"/>
      <c r="E543" s="115"/>
      <c r="F543" s="195" t="s">
        <v>314</v>
      </c>
      <c r="G543" s="196" t="s">
        <v>274</v>
      </c>
      <c r="H543" s="197"/>
      <c r="I543" s="204"/>
    </row>
    <row r="544" spans="1:11" x14ac:dyDescent="0.3">
      <c r="A544" s="196"/>
      <c r="B544" s="105" t="s">
        <v>34</v>
      </c>
      <c r="C544" s="112">
        <f>C545+C546</f>
        <v>148.01900000000001</v>
      </c>
      <c r="D544" s="112">
        <f>D545+D546</f>
        <v>145.17135999999999</v>
      </c>
      <c r="E544" s="112">
        <f>E545+E546</f>
        <v>145.16506000000001</v>
      </c>
      <c r="F544" s="195"/>
      <c r="G544" s="196"/>
      <c r="H544" s="197"/>
      <c r="I544" s="204"/>
      <c r="J544" s="102">
        <f>E544/C544*100</f>
        <v>98.07190968726988</v>
      </c>
    </row>
    <row r="545" spans="1:11" x14ac:dyDescent="0.3">
      <c r="A545" s="196"/>
      <c r="B545" s="105" t="s">
        <v>89</v>
      </c>
      <c r="C545" s="112">
        <f>C564</f>
        <v>0</v>
      </c>
      <c r="D545" s="112">
        <f>D564</f>
        <v>0</v>
      </c>
      <c r="E545" s="112">
        <f>E564</f>
        <v>0</v>
      </c>
      <c r="F545" s="195"/>
      <c r="G545" s="196"/>
      <c r="H545" s="197"/>
      <c r="I545" s="204"/>
    </row>
    <row r="546" spans="1:11" x14ac:dyDescent="0.3">
      <c r="A546" s="196"/>
      <c r="B546" s="105" t="s">
        <v>7</v>
      </c>
      <c r="C546" s="112">
        <f>C554</f>
        <v>148.01900000000001</v>
      </c>
      <c r="D546" s="112">
        <f>D554</f>
        <v>145.17135999999999</v>
      </c>
      <c r="E546" s="112">
        <f>E554</f>
        <v>145.16506000000001</v>
      </c>
      <c r="F546" s="195"/>
      <c r="G546" s="196"/>
      <c r="H546" s="197"/>
      <c r="I546" s="204"/>
    </row>
    <row r="547" spans="1:11" x14ac:dyDescent="0.3">
      <c r="A547" s="196"/>
      <c r="B547" s="105" t="s">
        <v>8</v>
      </c>
      <c r="C547" s="112">
        <f t="shared" ref="C547:E550" si="16">C566</f>
        <v>0</v>
      </c>
      <c r="D547" s="112">
        <f t="shared" si="16"/>
        <v>0</v>
      </c>
      <c r="E547" s="112">
        <f t="shared" si="16"/>
        <v>0</v>
      </c>
      <c r="F547" s="195"/>
      <c r="G547" s="196"/>
      <c r="H547" s="197"/>
      <c r="I547" s="204"/>
    </row>
    <row r="548" spans="1:11" x14ac:dyDescent="0.3">
      <c r="A548" s="196"/>
      <c r="B548" s="105" t="s">
        <v>9</v>
      </c>
      <c r="C548" s="112">
        <f t="shared" si="16"/>
        <v>0</v>
      </c>
      <c r="D548" s="112">
        <f t="shared" si="16"/>
        <v>0</v>
      </c>
      <c r="E548" s="112">
        <f t="shared" si="16"/>
        <v>0</v>
      </c>
      <c r="F548" s="195"/>
      <c r="G548" s="196"/>
      <c r="H548" s="197"/>
      <c r="I548" s="204"/>
    </row>
    <row r="549" spans="1:11" x14ac:dyDescent="0.3">
      <c r="A549" s="196"/>
      <c r="B549" s="105" t="s">
        <v>76</v>
      </c>
      <c r="C549" s="112">
        <f t="shared" si="16"/>
        <v>0</v>
      </c>
      <c r="D549" s="112">
        <f t="shared" si="16"/>
        <v>0</v>
      </c>
      <c r="E549" s="112">
        <f t="shared" si="16"/>
        <v>0</v>
      </c>
      <c r="F549" s="195"/>
      <c r="G549" s="196"/>
      <c r="H549" s="197"/>
      <c r="I549" s="204"/>
    </row>
    <row r="550" spans="1:11" x14ac:dyDescent="0.3">
      <c r="A550" s="196"/>
      <c r="B550" s="105" t="s">
        <v>77</v>
      </c>
      <c r="C550" s="112">
        <f t="shared" si="16"/>
        <v>0</v>
      </c>
      <c r="D550" s="112">
        <f t="shared" si="16"/>
        <v>0</v>
      </c>
      <c r="E550" s="112">
        <f t="shared" si="16"/>
        <v>0</v>
      </c>
      <c r="F550" s="195"/>
      <c r="G550" s="196"/>
      <c r="H550" s="197"/>
      <c r="I550" s="204"/>
    </row>
    <row r="551" spans="1:11" s="104" customFormat="1" ht="41.4" customHeight="1" x14ac:dyDescent="0.3">
      <c r="A551" s="192" t="s">
        <v>462</v>
      </c>
      <c r="B551" s="124" t="s">
        <v>463</v>
      </c>
      <c r="C551" s="115"/>
      <c r="D551" s="115"/>
      <c r="E551" s="115"/>
      <c r="F551" s="195" t="s">
        <v>314</v>
      </c>
      <c r="G551" s="196" t="s">
        <v>274</v>
      </c>
      <c r="H551" s="197"/>
      <c r="I551" s="198" t="s">
        <v>464</v>
      </c>
      <c r="J551" s="102"/>
      <c r="K551" s="103"/>
    </row>
    <row r="552" spans="1:11" s="104" customFormat="1" x14ac:dyDescent="0.3">
      <c r="A552" s="193"/>
      <c r="B552" s="105" t="s">
        <v>34</v>
      </c>
      <c r="C552" s="123">
        <f>C553+C554+C555+C556+C557+C558</f>
        <v>148.01900000000001</v>
      </c>
      <c r="D552" s="123">
        <f>SUM(D553:D558)</f>
        <v>145.17135999999999</v>
      </c>
      <c r="E552" s="123">
        <f>SUM(E553:E558)</f>
        <v>145.16506000000001</v>
      </c>
      <c r="F552" s="195"/>
      <c r="G552" s="196"/>
      <c r="H552" s="197"/>
      <c r="I552" s="199"/>
      <c r="J552" s="102"/>
      <c r="K552" s="103"/>
    </row>
    <row r="553" spans="1:11" s="104" customFormat="1" x14ac:dyDescent="0.3">
      <c r="A553" s="193"/>
      <c r="B553" s="105" t="s">
        <v>89</v>
      </c>
      <c r="C553" s="112">
        <v>0</v>
      </c>
      <c r="D553" s="112">
        <v>0</v>
      </c>
      <c r="E553" s="112">
        <v>0</v>
      </c>
      <c r="F553" s="195"/>
      <c r="G553" s="196"/>
      <c r="H553" s="197"/>
      <c r="I553" s="199"/>
      <c r="J553" s="102"/>
      <c r="K553" s="103"/>
    </row>
    <row r="554" spans="1:11" s="104" customFormat="1" x14ac:dyDescent="0.3">
      <c r="A554" s="193"/>
      <c r="B554" s="105" t="s">
        <v>7</v>
      </c>
      <c r="C554" s="112">
        <v>148.01900000000001</v>
      </c>
      <c r="D554" s="112">
        <v>145.17135999999999</v>
      </c>
      <c r="E554" s="112">
        <v>145.16506000000001</v>
      </c>
      <c r="F554" s="195"/>
      <c r="G554" s="196"/>
      <c r="H554" s="197"/>
      <c r="I554" s="199"/>
      <c r="J554" s="102"/>
      <c r="K554" s="103"/>
    </row>
    <row r="555" spans="1:11" s="104" customFormat="1" x14ac:dyDescent="0.3">
      <c r="A555" s="193"/>
      <c r="B555" s="105" t="s">
        <v>8</v>
      </c>
      <c r="C555" s="112">
        <v>0</v>
      </c>
      <c r="D555" s="112">
        <v>0</v>
      </c>
      <c r="E555" s="112">
        <v>0</v>
      </c>
      <c r="F555" s="195"/>
      <c r="G555" s="196"/>
      <c r="H555" s="197"/>
      <c r="I555" s="199"/>
      <c r="J555" s="102"/>
      <c r="K555" s="103"/>
    </row>
    <row r="556" spans="1:11" s="104" customFormat="1" x14ac:dyDescent="0.3">
      <c r="A556" s="193"/>
      <c r="B556" s="105" t="s">
        <v>9</v>
      </c>
      <c r="C556" s="112">
        <v>0</v>
      </c>
      <c r="D556" s="112">
        <v>0</v>
      </c>
      <c r="E556" s="112">
        <v>0</v>
      </c>
      <c r="F556" s="195"/>
      <c r="G556" s="196"/>
      <c r="H556" s="197"/>
      <c r="I556" s="199"/>
      <c r="J556" s="102"/>
      <c r="K556" s="103"/>
    </row>
    <row r="557" spans="1:11" s="104" customFormat="1" x14ac:dyDescent="0.3">
      <c r="A557" s="193"/>
      <c r="B557" s="105" t="s">
        <v>76</v>
      </c>
      <c r="C557" s="112">
        <v>0</v>
      </c>
      <c r="D557" s="112">
        <v>0</v>
      </c>
      <c r="E557" s="112">
        <v>0</v>
      </c>
      <c r="F557" s="195"/>
      <c r="G557" s="196"/>
      <c r="H557" s="197"/>
      <c r="I557" s="199"/>
      <c r="J557" s="102"/>
      <c r="K557" s="103"/>
    </row>
    <row r="558" spans="1:11" s="104" customFormat="1" ht="27.6" x14ac:dyDescent="0.3">
      <c r="A558" s="193"/>
      <c r="B558" s="105" t="s">
        <v>217</v>
      </c>
      <c r="C558" s="112">
        <v>0</v>
      </c>
      <c r="D558" s="112">
        <v>0</v>
      </c>
      <c r="E558" s="112">
        <v>0</v>
      </c>
      <c r="F558" s="195"/>
      <c r="G558" s="196"/>
      <c r="H558" s="197"/>
      <c r="I558" s="200"/>
      <c r="J558" s="102"/>
      <c r="K558" s="103"/>
    </row>
    <row r="559" spans="1:11" s="104" customFormat="1" ht="73.2" customHeight="1" x14ac:dyDescent="0.3">
      <c r="A559" s="193"/>
      <c r="B559" s="124" t="s">
        <v>465</v>
      </c>
      <c r="C559" s="112"/>
      <c r="D559" s="112"/>
      <c r="E559" s="112"/>
      <c r="F559" s="125" t="s">
        <v>3</v>
      </c>
      <c r="G559" s="125" t="s">
        <v>452</v>
      </c>
      <c r="H559" s="125" t="s">
        <v>3</v>
      </c>
      <c r="I559" s="117" t="s">
        <v>466</v>
      </c>
      <c r="J559" s="102"/>
      <c r="K559" s="103"/>
    </row>
    <row r="560" spans="1:11" s="104" customFormat="1" x14ac:dyDescent="0.3">
      <c r="A560" s="193"/>
      <c r="B560" s="126" t="s">
        <v>237</v>
      </c>
      <c r="C560" s="115"/>
      <c r="D560" s="115"/>
      <c r="E560" s="115"/>
      <c r="F560" s="125"/>
      <c r="G560" s="127"/>
      <c r="H560" s="125"/>
      <c r="I560" s="117"/>
      <c r="J560" s="102"/>
      <c r="K560" s="103"/>
    </row>
    <row r="561" spans="1:11" s="104" customFormat="1" x14ac:dyDescent="0.3">
      <c r="A561" s="194"/>
      <c r="B561" s="126" t="s">
        <v>238</v>
      </c>
      <c r="C561" s="115"/>
      <c r="D561" s="115"/>
      <c r="E561" s="115"/>
      <c r="F561" s="125"/>
      <c r="G561" s="127"/>
      <c r="H561" s="125"/>
      <c r="I561" s="117"/>
      <c r="J561" s="102"/>
      <c r="K561" s="103"/>
    </row>
    <row r="562" spans="1:11" ht="26.4" x14ac:dyDescent="0.3">
      <c r="A562" s="201" t="s">
        <v>204</v>
      </c>
      <c r="B562" s="117" t="s">
        <v>351</v>
      </c>
      <c r="C562" s="115"/>
      <c r="D562" s="115"/>
      <c r="E562" s="115"/>
      <c r="F562" s="195" t="s">
        <v>314</v>
      </c>
      <c r="G562" s="196" t="s">
        <v>274</v>
      </c>
      <c r="H562" s="197"/>
      <c r="I562" s="204"/>
    </row>
    <row r="563" spans="1:11" x14ac:dyDescent="0.3">
      <c r="A563" s="202"/>
      <c r="B563" s="105" t="s">
        <v>34</v>
      </c>
      <c r="C563" s="123">
        <f>SUM(C564:C565)</f>
        <v>1617.4865</v>
      </c>
      <c r="D563" s="123">
        <f>SUM(D564:D565)</f>
        <v>1617.4838</v>
      </c>
      <c r="E563" s="123">
        <f>SUM(E564:E565)</f>
        <v>1487.8279299999999</v>
      </c>
      <c r="F563" s="195"/>
      <c r="G563" s="196"/>
      <c r="H563" s="197"/>
      <c r="I563" s="204"/>
      <c r="J563" s="102">
        <f>E563/C563*100</f>
        <v>91.983947315789024</v>
      </c>
    </row>
    <row r="564" spans="1:11" x14ac:dyDescent="0.3">
      <c r="A564" s="202"/>
      <c r="B564" s="105" t="s">
        <v>89</v>
      </c>
      <c r="C564" s="112">
        <f>C572</f>
        <v>0</v>
      </c>
      <c r="D564" s="112">
        <f>D572</f>
        <v>0</v>
      </c>
      <c r="E564" s="112">
        <f>E572</f>
        <v>0</v>
      </c>
      <c r="F564" s="195"/>
      <c r="G564" s="196"/>
      <c r="H564" s="197"/>
      <c r="I564" s="204"/>
    </row>
    <row r="565" spans="1:11" x14ac:dyDescent="0.3">
      <c r="A565" s="202"/>
      <c r="B565" s="105" t="s">
        <v>7</v>
      </c>
      <c r="C565" s="112">
        <f>C573</f>
        <v>1617.4865</v>
      </c>
      <c r="D565" s="112">
        <v>1617.4838</v>
      </c>
      <c r="E565" s="112">
        <v>1487.8279299999999</v>
      </c>
      <c r="F565" s="195"/>
      <c r="G565" s="196"/>
      <c r="H565" s="197"/>
      <c r="I565" s="204"/>
    </row>
    <row r="566" spans="1:11" x14ac:dyDescent="0.3">
      <c r="A566" s="202"/>
      <c r="B566" s="105" t="s">
        <v>8</v>
      </c>
      <c r="C566" s="123">
        <v>0</v>
      </c>
      <c r="D566" s="123">
        <v>0</v>
      </c>
      <c r="E566" s="123">
        <v>0</v>
      </c>
      <c r="F566" s="195"/>
      <c r="G566" s="196"/>
      <c r="H566" s="197"/>
      <c r="I566" s="204"/>
    </row>
    <row r="567" spans="1:11" x14ac:dyDescent="0.3">
      <c r="A567" s="202"/>
      <c r="B567" s="105" t="s">
        <v>9</v>
      </c>
      <c r="C567" s="123">
        <v>0</v>
      </c>
      <c r="D567" s="123">
        <v>0</v>
      </c>
      <c r="E567" s="123">
        <v>0</v>
      </c>
      <c r="F567" s="195"/>
      <c r="G567" s="196"/>
      <c r="H567" s="197"/>
      <c r="I567" s="204"/>
    </row>
    <row r="568" spans="1:11" x14ac:dyDescent="0.3">
      <c r="A568" s="202"/>
      <c r="B568" s="105" t="s">
        <v>76</v>
      </c>
      <c r="C568" s="123">
        <v>0</v>
      </c>
      <c r="D568" s="123">
        <v>0</v>
      </c>
      <c r="E568" s="123">
        <v>0</v>
      </c>
      <c r="F568" s="195"/>
      <c r="G568" s="196"/>
      <c r="H568" s="197"/>
      <c r="I568" s="204"/>
    </row>
    <row r="569" spans="1:11" x14ac:dyDescent="0.3">
      <c r="A569" s="203"/>
      <c r="B569" s="105" t="s">
        <v>77</v>
      </c>
      <c r="C569" s="123">
        <v>0</v>
      </c>
      <c r="D569" s="123">
        <v>0</v>
      </c>
      <c r="E569" s="123">
        <v>0</v>
      </c>
      <c r="F569" s="195"/>
      <c r="G569" s="196"/>
      <c r="H569" s="197"/>
      <c r="I569" s="204"/>
    </row>
    <row r="570" spans="1:11" s="104" customFormat="1" ht="46.2" customHeight="1" x14ac:dyDescent="0.3">
      <c r="A570" s="192" t="s">
        <v>467</v>
      </c>
      <c r="B570" s="124" t="s">
        <v>468</v>
      </c>
      <c r="C570" s="115"/>
      <c r="D570" s="115"/>
      <c r="E570" s="115"/>
      <c r="F570" s="195" t="s">
        <v>314</v>
      </c>
      <c r="G570" s="196" t="s">
        <v>274</v>
      </c>
      <c r="H570" s="197"/>
      <c r="I570" s="198" t="s">
        <v>469</v>
      </c>
      <c r="J570" s="102"/>
      <c r="K570" s="103"/>
    </row>
    <row r="571" spans="1:11" s="104" customFormat="1" ht="20.399999999999999" customHeight="1" x14ac:dyDescent="0.3">
      <c r="A571" s="193"/>
      <c r="B571" s="105" t="s">
        <v>34</v>
      </c>
      <c r="C571" s="123">
        <f>C572+C573+C574+C575+C576+C577</f>
        <v>1617.4865</v>
      </c>
      <c r="D571" s="123">
        <f>SUM(D572:D577)</f>
        <v>1617.4838</v>
      </c>
      <c r="E571" s="123">
        <f>SUM(E572:E577)</f>
        <v>1487.8279299999999</v>
      </c>
      <c r="F571" s="195"/>
      <c r="G571" s="196"/>
      <c r="H571" s="197"/>
      <c r="I571" s="199"/>
      <c r="J571" s="102"/>
      <c r="K571" s="103"/>
    </row>
    <row r="572" spans="1:11" s="104" customFormat="1" x14ac:dyDescent="0.3">
      <c r="A572" s="193"/>
      <c r="B572" s="105" t="s">
        <v>89</v>
      </c>
      <c r="C572" s="112">
        <v>0</v>
      </c>
      <c r="D572" s="112">
        <v>0</v>
      </c>
      <c r="E572" s="112">
        <v>0</v>
      </c>
      <c r="F572" s="195"/>
      <c r="G572" s="196"/>
      <c r="H572" s="197"/>
      <c r="I572" s="199"/>
      <c r="J572" s="102"/>
      <c r="K572" s="103"/>
    </row>
    <row r="573" spans="1:11" s="104" customFormat="1" ht="17.399999999999999" customHeight="1" x14ac:dyDescent="0.3">
      <c r="A573" s="193"/>
      <c r="B573" s="105" t="s">
        <v>7</v>
      </c>
      <c r="C573" s="123">
        <v>1617.4865</v>
      </c>
      <c r="D573" s="123">
        <v>1617.4838</v>
      </c>
      <c r="E573" s="123">
        <v>1487.8279299999999</v>
      </c>
      <c r="F573" s="195"/>
      <c r="G573" s="196"/>
      <c r="H573" s="197"/>
      <c r="I573" s="199"/>
      <c r="J573" s="102"/>
      <c r="K573" s="103"/>
    </row>
    <row r="574" spans="1:11" s="104" customFormat="1" ht="15" customHeight="1" x14ac:dyDescent="0.3">
      <c r="A574" s="193"/>
      <c r="B574" s="105" t="s">
        <v>8</v>
      </c>
      <c r="C574" s="112">
        <v>0</v>
      </c>
      <c r="D574" s="112">
        <v>0</v>
      </c>
      <c r="E574" s="112">
        <v>0</v>
      </c>
      <c r="F574" s="195"/>
      <c r="G574" s="196"/>
      <c r="H574" s="197"/>
      <c r="I574" s="199"/>
      <c r="J574" s="102"/>
      <c r="K574" s="103"/>
    </row>
    <row r="575" spans="1:11" s="104" customFormat="1" ht="14.4" customHeight="1" x14ac:dyDescent="0.3">
      <c r="A575" s="193"/>
      <c r="B575" s="105" t="s">
        <v>9</v>
      </c>
      <c r="C575" s="112">
        <v>0</v>
      </c>
      <c r="D575" s="112">
        <v>0</v>
      </c>
      <c r="E575" s="112">
        <v>0</v>
      </c>
      <c r="F575" s="195"/>
      <c r="G575" s="196"/>
      <c r="H575" s="197"/>
      <c r="I575" s="199"/>
      <c r="J575" s="102"/>
      <c r="K575" s="103"/>
    </row>
    <row r="576" spans="1:11" s="104" customFormat="1" ht="15.6" customHeight="1" x14ac:dyDescent="0.3">
      <c r="A576" s="193"/>
      <c r="B576" s="105" t="s">
        <v>76</v>
      </c>
      <c r="C576" s="112">
        <v>0</v>
      </c>
      <c r="D576" s="112">
        <v>0</v>
      </c>
      <c r="E576" s="112">
        <v>0</v>
      </c>
      <c r="F576" s="195"/>
      <c r="G576" s="196"/>
      <c r="H576" s="197"/>
      <c r="I576" s="199"/>
      <c r="J576" s="102"/>
      <c r="K576" s="103"/>
    </row>
    <row r="577" spans="1:11" s="104" customFormat="1" ht="24.6" customHeight="1" x14ac:dyDescent="0.3">
      <c r="A577" s="193"/>
      <c r="B577" s="105" t="s">
        <v>217</v>
      </c>
      <c r="C577" s="112">
        <v>0</v>
      </c>
      <c r="D577" s="112">
        <v>0</v>
      </c>
      <c r="E577" s="112">
        <v>0</v>
      </c>
      <c r="F577" s="195"/>
      <c r="G577" s="196"/>
      <c r="H577" s="197"/>
      <c r="I577" s="200"/>
      <c r="J577" s="102"/>
      <c r="K577" s="103"/>
    </row>
    <row r="578" spans="1:11" s="104" customFormat="1" ht="73.8" customHeight="1" x14ac:dyDescent="0.3">
      <c r="A578" s="193"/>
      <c r="B578" s="124" t="s">
        <v>470</v>
      </c>
      <c r="C578" s="112"/>
      <c r="D578" s="112"/>
      <c r="E578" s="112"/>
      <c r="F578" s="125" t="s">
        <v>3</v>
      </c>
      <c r="G578" s="125" t="s">
        <v>471</v>
      </c>
      <c r="H578" s="125" t="s">
        <v>3</v>
      </c>
      <c r="I578" s="117" t="s">
        <v>472</v>
      </c>
      <c r="J578" s="102"/>
      <c r="K578" s="103"/>
    </row>
    <row r="579" spans="1:11" s="104" customFormat="1" x14ac:dyDescent="0.3">
      <c r="A579" s="193"/>
      <c r="B579" s="126" t="s">
        <v>237</v>
      </c>
      <c r="C579" s="115"/>
      <c r="D579" s="115"/>
      <c r="E579" s="115"/>
      <c r="F579" s="125"/>
      <c r="G579" s="127"/>
      <c r="H579" s="125"/>
      <c r="I579" s="117"/>
      <c r="J579" s="102"/>
      <c r="K579" s="103"/>
    </row>
    <row r="580" spans="1:11" s="104" customFormat="1" x14ac:dyDescent="0.3">
      <c r="A580" s="194"/>
      <c r="B580" s="126" t="s">
        <v>238</v>
      </c>
      <c r="C580" s="115"/>
      <c r="D580" s="115"/>
      <c r="E580" s="115"/>
      <c r="F580" s="125"/>
      <c r="G580" s="127"/>
      <c r="H580" s="125"/>
      <c r="I580" s="117"/>
      <c r="J580" s="102"/>
      <c r="K580" s="103"/>
    </row>
    <row r="581" spans="1:11" ht="27" customHeight="1" x14ac:dyDescent="0.3">
      <c r="A581" s="158"/>
      <c r="B581" s="159"/>
      <c r="C581" s="160"/>
      <c r="D581" s="160"/>
      <c r="E581" s="160"/>
      <c r="F581" s="161"/>
      <c r="G581" s="162"/>
      <c r="H581" s="163"/>
      <c r="I581" s="164"/>
    </row>
  </sheetData>
  <mergeCells count="295">
    <mergeCell ref="I6:I7"/>
    <mergeCell ref="A9:I9"/>
    <mergeCell ref="A10:A16"/>
    <mergeCell ref="F10:F16"/>
    <mergeCell ref="G10:G16"/>
    <mergeCell ref="H10:H16"/>
    <mergeCell ref="A2:I2"/>
    <mergeCell ref="A3:B3"/>
    <mergeCell ref="A4:B4"/>
    <mergeCell ref="A5:B5"/>
    <mergeCell ref="A6:A7"/>
    <mergeCell ref="B6:B7"/>
    <mergeCell ref="C6:E6"/>
    <mergeCell ref="F6:F7"/>
    <mergeCell ref="G6:G7"/>
    <mergeCell ref="H6:H7"/>
    <mergeCell ref="A17:I17"/>
    <mergeCell ref="A18:A24"/>
    <mergeCell ref="F18:F24"/>
    <mergeCell ref="G18:G24"/>
    <mergeCell ref="H18:H24"/>
    <mergeCell ref="A25:A32"/>
    <mergeCell ref="F25:F32"/>
    <mergeCell ref="G25:G32"/>
    <mergeCell ref="H25:H32"/>
    <mergeCell ref="A33:A40"/>
    <mergeCell ref="F33:F40"/>
    <mergeCell ref="G33:G40"/>
    <mergeCell ref="H33:H40"/>
    <mergeCell ref="I33:I40"/>
    <mergeCell ref="A41:A51"/>
    <mergeCell ref="F41:F48"/>
    <mergeCell ref="G41:G48"/>
    <mergeCell ref="H41:H48"/>
    <mergeCell ref="I41:I48"/>
    <mergeCell ref="A52:A62"/>
    <mergeCell ref="F52:F59"/>
    <mergeCell ref="G52:G59"/>
    <mergeCell ref="H52:H59"/>
    <mergeCell ref="I52:I59"/>
    <mergeCell ref="A63:A73"/>
    <mergeCell ref="F63:F70"/>
    <mergeCell ref="G63:G70"/>
    <mergeCell ref="H63:H70"/>
    <mergeCell ref="I63:I70"/>
    <mergeCell ref="A74:A85"/>
    <mergeCell ref="F74:F81"/>
    <mergeCell ref="G74:G81"/>
    <mergeCell ref="H74:H81"/>
    <mergeCell ref="I74:I81"/>
    <mergeCell ref="A86:A96"/>
    <mergeCell ref="F86:F93"/>
    <mergeCell ref="G86:G93"/>
    <mergeCell ref="H86:H93"/>
    <mergeCell ref="I86:I93"/>
    <mergeCell ref="A97:A108"/>
    <mergeCell ref="F97:F104"/>
    <mergeCell ref="G97:G104"/>
    <mergeCell ref="H97:H104"/>
    <mergeCell ref="I97:I104"/>
    <mergeCell ref="A109:A119"/>
    <mergeCell ref="F109:F116"/>
    <mergeCell ref="G109:G116"/>
    <mergeCell ref="H109:H116"/>
    <mergeCell ref="I109:I116"/>
    <mergeCell ref="A120:A130"/>
    <mergeCell ref="F120:F127"/>
    <mergeCell ref="G120:G127"/>
    <mergeCell ref="H120:H127"/>
    <mergeCell ref="I120:I127"/>
    <mergeCell ref="A131:A142"/>
    <mergeCell ref="F131:F138"/>
    <mergeCell ref="G131:G138"/>
    <mergeCell ref="H131:H138"/>
    <mergeCell ref="I131:I138"/>
    <mergeCell ref="A143:A153"/>
    <mergeCell ref="F143:F150"/>
    <mergeCell ref="G143:G150"/>
    <mergeCell ref="H143:H150"/>
    <mergeCell ref="I143:I150"/>
    <mergeCell ref="A154:A164"/>
    <mergeCell ref="F154:F161"/>
    <mergeCell ref="G154:G161"/>
    <mergeCell ref="H154:H161"/>
    <mergeCell ref="I154:I161"/>
    <mergeCell ref="A165:A175"/>
    <mergeCell ref="F165:F172"/>
    <mergeCell ref="G165:G172"/>
    <mergeCell ref="H165:H172"/>
    <mergeCell ref="I165:I172"/>
    <mergeCell ref="A176:A186"/>
    <mergeCell ref="F176:F183"/>
    <mergeCell ref="G176:G183"/>
    <mergeCell ref="H176:H183"/>
    <mergeCell ref="I176:I183"/>
    <mergeCell ref="A187:A197"/>
    <mergeCell ref="F187:F194"/>
    <mergeCell ref="G187:G194"/>
    <mergeCell ref="H187:H194"/>
    <mergeCell ref="I187:I194"/>
    <mergeCell ref="A198:A208"/>
    <mergeCell ref="F198:F205"/>
    <mergeCell ref="G198:G205"/>
    <mergeCell ref="H198:H205"/>
    <mergeCell ref="I198:I205"/>
    <mergeCell ref="A209:A219"/>
    <mergeCell ref="F209:F216"/>
    <mergeCell ref="G209:G216"/>
    <mergeCell ref="H209:H216"/>
    <mergeCell ref="I209:I216"/>
    <mergeCell ref="A220:A227"/>
    <mergeCell ref="F220:F227"/>
    <mergeCell ref="G220:G227"/>
    <mergeCell ref="H220:H227"/>
    <mergeCell ref="A228:A235"/>
    <mergeCell ref="F228:F235"/>
    <mergeCell ref="G228:G235"/>
    <mergeCell ref="H228:H235"/>
    <mergeCell ref="I228:I235"/>
    <mergeCell ref="A236:A243"/>
    <mergeCell ref="F236:F243"/>
    <mergeCell ref="G236:G243"/>
    <mergeCell ref="H236:H243"/>
    <mergeCell ref="I236:I243"/>
    <mergeCell ref="A244:A251"/>
    <mergeCell ref="F244:F251"/>
    <mergeCell ref="G244:G251"/>
    <mergeCell ref="H244:H251"/>
    <mergeCell ref="I244:I251"/>
    <mergeCell ref="A252:A259"/>
    <mergeCell ref="F252:F259"/>
    <mergeCell ref="G252:G259"/>
    <mergeCell ref="H252:H259"/>
    <mergeCell ref="I252:I259"/>
    <mergeCell ref="A260:A267"/>
    <mergeCell ref="F260:F267"/>
    <mergeCell ref="G260:G267"/>
    <mergeCell ref="H260:H267"/>
    <mergeCell ref="I260:I267"/>
    <mergeCell ref="A268:A275"/>
    <mergeCell ref="F268:F275"/>
    <mergeCell ref="G268:G275"/>
    <mergeCell ref="H268:H275"/>
    <mergeCell ref="A276:A286"/>
    <mergeCell ref="F276:F283"/>
    <mergeCell ref="G276:G283"/>
    <mergeCell ref="H276:H283"/>
    <mergeCell ref="I276:I283"/>
    <mergeCell ref="A287:A294"/>
    <mergeCell ref="F287:F294"/>
    <mergeCell ref="G287:G294"/>
    <mergeCell ref="H287:H294"/>
    <mergeCell ref="A304:A310"/>
    <mergeCell ref="A311:A318"/>
    <mergeCell ref="F311:F318"/>
    <mergeCell ref="G311:G318"/>
    <mergeCell ref="H311:H318"/>
    <mergeCell ref="I311:I318"/>
    <mergeCell ref="A295:A302"/>
    <mergeCell ref="F295:F302"/>
    <mergeCell ref="G295:G302"/>
    <mergeCell ref="H295:H302"/>
    <mergeCell ref="I295:I302"/>
    <mergeCell ref="A303:I303"/>
    <mergeCell ref="A319:A329"/>
    <mergeCell ref="F319:F326"/>
    <mergeCell ref="G319:G326"/>
    <mergeCell ref="H319:H326"/>
    <mergeCell ref="I319:I326"/>
    <mergeCell ref="A330:A340"/>
    <mergeCell ref="F330:F337"/>
    <mergeCell ref="G330:G337"/>
    <mergeCell ref="H330:H337"/>
    <mergeCell ref="I330:I337"/>
    <mergeCell ref="A341:A351"/>
    <mergeCell ref="F341:F348"/>
    <mergeCell ref="G341:G348"/>
    <mergeCell ref="H341:H348"/>
    <mergeCell ref="I341:I348"/>
    <mergeCell ref="A352:A359"/>
    <mergeCell ref="F352:F359"/>
    <mergeCell ref="G352:G359"/>
    <mergeCell ref="H352:H359"/>
    <mergeCell ref="I352:I359"/>
    <mergeCell ref="A360:A370"/>
    <mergeCell ref="F360:F367"/>
    <mergeCell ref="G360:G367"/>
    <mergeCell ref="H360:H367"/>
    <mergeCell ref="I360:I367"/>
    <mergeCell ref="A371:A381"/>
    <mergeCell ref="F371:F378"/>
    <mergeCell ref="G371:G378"/>
    <mergeCell ref="H371:H378"/>
    <mergeCell ref="I371:I378"/>
    <mergeCell ref="A398:I398"/>
    <mergeCell ref="A399:A405"/>
    <mergeCell ref="A406:A413"/>
    <mergeCell ref="F406:F413"/>
    <mergeCell ref="G406:G413"/>
    <mergeCell ref="H406:H413"/>
    <mergeCell ref="I406:I413"/>
    <mergeCell ref="A382:A389"/>
    <mergeCell ref="F382:F389"/>
    <mergeCell ref="G382:G389"/>
    <mergeCell ref="H382:H389"/>
    <mergeCell ref="I382:I389"/>
    <mergeCell ref="A390:A397"/>
    <mergeCell ref="F390:F397"/>
    <mergeCell ref="G390:G397"/>
    <mergeCell ref="H390:H397"/>
    <mergeCell ref="I390:I397"/>
    <mergeCell ref="A423:A429"/>
    <mergeCell ref="I423:I429"/>
    <mergeCell ref="A430:A437"/>
    <mergeCell ref="F430:F437"/>
    <mergeCell ref="G430:G437"/>
    <mergeCell ref="H430:H437"/>
    <mergeCell ref="I430:I437"/>
    <mergeCell ref="A414:A421"/>
    <mergeCell ref="F414:F421"/>
    <mergeCell ref="G414:G421"/>
    <mergeCell ref="H414:H421"/>
    <mergeCell ref="I414:I421"/>
    <mergeCell ref="A422:I422"/>
    <mergeCell ref="A438:A448"/>
    <mergeCell ref="F438:F445"/>
    <mergeCell ref="G438:G445"/>
    <mergeCell ref="H438:H445"/>
    <mergeCell ref="I438:I445"/>
    <mergeCell ref="A449:A456"/>
    <mergeCell ref="F449:F456"/>
    <mergeCell ref="G449:G456"/>
    <mergeCell ref="H449:H456"/>
    <mergeCell ref="I449:I456"/>
    <mergeCell ref="A470:A476"/>
    <mergeCell ref="I470:I476"/>
    <mergeCell ref="A477:A484"/>
    <mergeCell ref="F477:F484"/>
    <mergeCell ref="G477:G484"/>
    <mergeCell ref="H477:H484"/>
    <mergeCell ref="I477:I484"/>
    <mergeCell ref="A457:A468"/>
    <mergeCell ref="F457:F464"/>
    <mergeCell ref="G457:G464"/>
    <mergeCell ref="H457:H464"/>
    <mergeCell ref="I457:I464"/>
    <mergeCell ref="A469:I469"/>
    <mergeCell ref="A485:A495"/>
    <mergeCell ref="F485:F492"/>
    <mergeCell ref="G485:G492"/>
    <mergeCell ref="H485:H492"/>
    <mergeCell ref="I485:I492"/>
    <mergeCell ref="A496:A503"/>
    <mergeCell ref="F496:F503"/>
    <mergeCell ref="G496:G503"/>
    <mergeCell ref="H496:H503"/>
    <mergeCell ref="I496:I503"/>
    <mergeCell ref="A504:A514"/>
    <mergeCell ref="F504:F511"/>
    <mergeCell ref="G504:G511"/>
    <mergeCell ref="H504:H511"/>
    <mergeCell ref="I504:I511"/>
    <mergeCell ref="A515:A522"/>
    <mergeCell ref="F515:F522"/>
    <mergeCell ref="G515:G522"/>
    <mergeCell ref="H515:H522"/>
    <mergeCell ref="I515:I522"/>
    <mergeCell ref="A536:A542"/>
    <mergeCell ref="I536:I542"/>
    <mergeCell ref="A543:A550"/>
    <mergeCell ref="F543:F550"/>
    <mergeCell ref="G543:G550"/>
    <mergeCell ref="H543:H550"/>
    <mergeCell ref="I543:I550"/>
    <mergeCell ref="A523:A534"/>
    <mergeCell ref="F523:F530"/>
    <mergeCell ref="G523:G530"/>
    <mergeCell ref="H523:H530"/>
    <mergeCell ref="I523:I530"/>
    <mergeCell ref="A535:I535"/>
    <mergeCell ref="A570:A580"/>
    <mergeCell ref="F570:F577"/>
    <mergeCell ref="G570:G577"/>
    <mergeCell ref="H570:H577"/>
    <mergeCell ref="I570:I577"/>
    <mergeCell ref="A551:A561"/>
    <mergeCell ref="F551:F558"/>
    <mergeCell ref="G551:G558"/>
    <mergeCell ref="H551:H558"/>
    <mergeCell ref="I551:I558"/>
    <mergeCell ref="A562:A569"/>
    <mergeCell ref="F562:F569"/>
    <mergeCell ref="G562:G569"/>
    <mergeCell ref="H562:H569"/>
    <mergeCell ref="I562:I569"/>
  </mergeCells>
  <pageMargins left="0.70866141732283472" right="0.15748031496062992" top="0.51181102362204722" bottom="0.47244094488188981" header="0.23622047244094491" footer="0.47244094488188981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1"/>
  <sheetViews>
    <sheetView zoomScaleNormal="100" zoomScaleSheetLayoutView="100" workbookViewId="0">
      <selection activeCell="E11" sqref="E11"/>
    </sheetView>
  </sheetViews>
  <sheetFormatPr defaultColWidth="9.109375" defaultRowHeight="13.2" x14ac:dyDescent="0.25"/>
  <cols>
    <col min="1" max="1" width="7.6640625" style="56" customWidth="1"/>
    <col min="2" max="2" width="44.109375" style="61" customWidth="1"/>
    <col min="3" max="3" width="12.5546875" style="61" customWidth="1"/>
    <col min="4" max="4" width="19.5546875" style="61" customWidth="1"/>
    <col min="5" max="6" width="17.88671875" style="61" customWidth="1"/>
    <col min="7" max="7" width="46.33203125" style="61" customWidth="1"/>
    <col min="8" max="16384" width="9.109375" style="56"/>
  </cols>
  <sheetData>
    <row r="1" spans="1:7" s="51" customFormat="1" ht="13.8" x14ac:dyDescent="0.25">
      <c r="B1" s="59"/>
      <c r="C1" s="59"/>
      <c r="D1" s="59"/>
      <c r="E1" s="59"/>
      <c r="F1" s="59"/>
      <c r="G1" s="60" t="s">
        <v>48</v>
      </c>
    </row>
    <row r="3" spans="1:7" ht="15.6" x14ac:dyDescent="0.3">
      <c r="A3" s="248" t="s">
        <v>13</v>
      </c>
      <c r="B3" s="248"/>
      <c r="C3" s="248"/>
      <c r="D3" s="248"/>
      <c r="E3" s="248"/>
      <c r="F3" s="248"/>
      <c r="G3" s="248"/>
    </row>
    <row r="5" spans="1:7" s="40" customFormat="1" ht="31.2" customHeight="1" x14ac:dyDescent="0.25">
      <c r="A5" s="249" t="s">
        <v>14</v>
      </c>
      <c r="B5" s="246" t="s">
        <v>1</v>
      </c>
      <c r="C5" s="246" t="s">
        <v>15</v>
      </c>
      <c r="D5" s="246" t="s">
        <v>35</v>
      </c>
      <c r="E5" s="246"/>
      <c r="F5" s="246"/>
      <c r="G5" s="246" t="s">
        <v>16</v>
      </c>
    </row>
    <row r="6" spans="1:7" s="40" customFormat="1" ht="13.8" x14ac:dyDescent="0.25">
      <c r="A6" s="249"/>
      <c r="B6" s="246"/>
      <c r="C6" s="246"/>
      <c r="D6" s="246" t="s">
        <v>315</v>
      </c>
      <c r="E6" s="250" t="s">
        <v>473</v>
      </c>
      <c r="F6" s="250"/>
      <c r="G6" s="246"/>
    </row>
    <row r="7" spans="1:7" s="40" customFormat="1" ht="13.8" x14ac:dyDescent="0.25">
      <c r="A7" s="249"/>
      <c r="B7" s="246"/>
      <c r="C7" s="246"/>
      <c r="D7" s="246"/>
      <c r="E7" s="39" t="s">
        <v>17</v>
      </c>
      <c r="F7" s="39" t="s">
        <v>18</v>
      </c>
      <c r="G7" s="246"/>
    </row>
    <row r="8" spans="1:7" s="51" customFormat="1" ht="13.8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</row>
    <row r="9" spans="1:7" s="40" customFormat="1" ht="24.6" customHeight="1" x14ac:dyDescent="0.25">
      <c r="A9" s="246" t="s">
        <v>268</v>
      </c>
      <c r="B9" s="247"/>
      <c r="C9" s="247"/>
      <c r="D9" s="247"/>
      <c r="E9" s="247"/>
      <c r="F9" s="247"/>
      <c r="G9" s="247"/>
    </row>
    <row r="10" spans="1:7" s="40" customFormat="1" ht="28.2" customHeight="1" x14ac:dyDescent="0.25">
      <c r="A10" s="251" t="s">
        <v>90</v>
      </c>
      <c r="B10" s="252"/>
      <c r="C10" s="252"/>
      <c r="D10" s="252"/>
      <c r="E10" s="252"/>
      <c r="F10" s="252"/>
      <c r="G10" s="253"/>
    </row>
    <row r="11" spans="1:7" s="40" customFormat="1" ht="45.45" customHeight="1" x14ac:dyDescent="0.25">
      <c r="A11" s="39">
        <v>1</v>
      </c>
      <c r="B11" s="52" t="s">
        <v>195</v>
      </c>
      <c r="C11" s="39" t="s">
        <v>196</v>
      </c>
      <c r="D11" s="39">
        <v>4.3</v>
      </c>
      <c r="E11" s="39">
        <v>4.2</v>
      </c>
      <c r="F11" s="39">
        <v>4.9000000000000004</v>
      </c>
      <c r="G11" s="53" t="s">
        <v>481</v>
      </c>
    </row>
    <row r="12" spans="1:7" s="40" customFormat="1" ht="24" customHeight="1" x14ac:dyDescent="0.25">
      <c r="A12" s="39">
        <v>2</v>
      </c>
      <c r="B12" s="52" t="s">
        <v>197</v>
      </c>
      <c r="C12" s="39" t="s">
        <v>196</v>
      </c>
      <c r="D12" s="39">
        <v>1.5</v>
      </c>
      <c r="E12" s="39">
        <v>1.6</v>
      </c>
      <c r="F12" s="39">
        <v>1.4</v>
      </c>
      <c r="G12" s="53"/>
    </row>
    <row r="13" spans="1:7" s="40" customFormat="1" ht="60" customHeight="1" x14ac:dyDescent="0.25">
      <c r="A13" s="39">
        <v>3</v>
      </c>
      <c r="B13" s="52" t="s">
        <v>243</v>
      </c>
      <c r="C13" s="39" t="s">
        <v>196</v>
      </c>
      <c r="D13" s="49">
        <v>35.700000000000003</v>
      </c>
      <c r="E13" s="49">
        <v>32</v>
      </c>
      <c r="F13" s="49">
        <v>28.2</v>
      </c>
      <c r="G13" s="48" t="s">
        <v>482</v>
      </c>
    </row>
    <row r="14" spans="1:7" s="40" customFormat="1" ht="82.8" x14ac:dyDescent="0.25">
      <c r="A14" s="39">
        <v>4</v>
      </c>
      <c r="B14" s="52" t="s">
        <v>316</v>
      </c>
      <c r="C14" s="39" t="s">
        <v>196</v>
      </c>
      <c r="D14" s="49">
        <v>64.3</v>
      </c>
      <c r="E14" s="49">
        <v>53</v>
      </c>
      <c r="F14" s="49">
        <v>64.3</v>
      </c>
      <c r="G14" s="48"/>
    </row>
    <row r="15" spans="1:7" s="51" customFormat="1" ht="66" customHeight="1" x14ac:dyDescent="0.25">
      <c r="A15" s="39">
        <v>5</v>
      </c>
      <c r="B15" s="52" t="s">
        <v>244</v>
      </c>
      <c r="C15" s="39" t="s">
        <v>196</v>
      </c>
      <c r="D15" s="49">
        <v>9.4</v>
      </c>
      <c r="E15" s="49">
        <v>8.8000000000000007</v>
      </c>
      <c r="F15" s="49">
        <v>9.1999999999999993</v>
      </c>
      <c r="G15" s="53" t="s">
        <v>481</v>
      </c>
    </row>
    <row r="16" spans="1:7" s="51" customFormat="1" ht="39.6" customHeight="1" x14ac:dyDescent="0.25">
      <c r="A16" s="39">
        <v>6</v>
      </c>
      <c r="B16" s="52" t="s">
        <v>199</v>
      </c>
      <c r="C16" s="39" t="s">
        <v>200</v>
      </c>
      <c r="D16" s="39">
        <v>7</v>
      </c>
      <c r="E16" s="39">
        <v>9</v>
      </c>
      <c r="F16" s="39">
        <v>9</v>
      </c>
      <c r="G16" s="11"/>
    </row>
    <row r="17" spans="1:8" s="51" customFormat="1" ht="74.400000000000006" customHeight="1" x14ac:dyDescent="0.25">
      <c r="A17" s="39">
        <v>7</v>
      </c>
      <c r="B17" s="48" t="s">
        <v>245</v>
      </c>
      <c r="C17" s="39" t="s">
        <v>196</v>
      </c>
      <c r="D17" s="49">
        <v>66</v>
      </c>
      <c r="E17" s="39">
        <v>76.5</v>
      </c>
      <c r="F17" s="49">
        <v>69.5</v>
      </c>
      <c r="G17" s="11"/>
    </row>
    <row r="18" spans="1:8" s="51" customFormat="1" ht="41.4" x14ac:dyDescent="0.25">
      <c r="A18" s="39">
        <v>8</v>
      </c>
      <c r="B18" s="52" t="s">
        <v>246</v>
      </c>
      <c r="C18" s="39" t="s">
        <v>196</v>
      </c>
      <c r="D18" s="39">
        <v>98.4</v>
      </c>
      <c r="E18" s="39">
        <v>96.7</v>
      </c>
      <c r="F18" s="39">
        <v>98.6</v>
      </c>
      <c r="G18" s="48"/>
    </row>
    <row r="19" spans="1:8" s="51" customFormat="1" ht="87.6" customHeight="1" x14ac:dyDescent="0.25">
      <c r="A19" s="39">
        <v>9</v>
      </c>
      <c r="B19" s="52" t="s">
        <v>247</v>
      </c>
      <c r="C19" s="39" t="s">
        <v>196</v>
      </c>
      <c r="D19" s="49">
        <v>99.7</v>
      </c>
      <c r="E19" s="49">
        <v>100</v>
      </c>
      <c r="F19" s="49">
        <v>99.9</v>
      </c>
      <c r="G19" s="11"/>
    </row>
    <row r="20" spans="1:8" s="51" customFormat="1" ht="24" customHeight="1" x14ac:dyDescent="0.25">
      <c r="A20" s="246" t="s">
        <v>202</v>
      </c>
      <c r="B20" s="246"/>
      <c r="C20" s="246"/>
      <c r="D20" s="246"/>
      <c r="E20" s="246"/>
      <c r="F20" s="246"/>
      <c r="G20" s="246"/>
      <c r="H20" s="40"/>
    </row>
    <row r="21" spans="1:8" s="51" customFormat="1" ht="69" x14ac:dyDescent="0.25">
      <c r="A21" s="39">
        <v>10</v>
      </c>
      <c r="B21" s="48" t="s">
        <v>203</v>
      </c>
      <c r="C21" s="39" t="s">
        <v>198</v>
      </c>
      <c r="D21" s="39">
        <v>1250</v>
      </c>
      <c r="E21" s="39" t="s">
        <v>362</v>
      </c>
      <c r="F21" s="39">
        <v>1155</v>
      </c>
      <c r="G21" s="48"/>
    </row>
    <row r="22" spans="1:8" s="51" customFormat="1" ht="28.95" customHeight="1" x14ac:dyDescent="0.25">
      <c r="A22" s="246" t="s">
        <v>248</v>
      </c>
      <c r="B22" s="246"/>
      <c r="C22" s="246"/>
      <c r="D22" s="246"/>
      <c r="E22" s="246"/>
      <c r="F22" s="246"/>
      <c r="G22" s="246"/>
    </row>
    <row r="23" spans="1:8" s="51" customFormat="1" ht="41.4" x14ac:dyDescent="0.25">
      <c r="A23" s="39">
        <v>11</v>
      </c>
      <c r="B23" s="62" t="s">
        <v>317</v>
      </c>
      <c r="C23" s="63" t="s">
        <v>200</v>
      </c>
      <c r="D23" s="39">
        <v>3</v>
      </c>
      <c r="E23" s="39" t="s">
        <v>250</v>
      </c>
      <c r="F23" s="39">
        <v>3</v>
      </c>
      <c r="G23" s="48"/>
    </row>
    <row r="24" spans="1:8" s="51" customFormat="1" ht="60" customHeight="1" x14ac:dyDescent="0.25">
      <c r="A24" s="39">
        <v>12</v>
      </c>
      <c r="B24" s="64" t="s">
        <v>205</v>
      </c>
      <c r="C24" s="63" t="s">
        <v>206</v>
      </c>
      <c r="D24" s="50">
        <v>84</v>
      </c>
      <c r="E24" s="68">
        <v>75</v>
      </c>
      <c r="F24" s="50">
        <v>75</v>
      </c>
      <c r="G24" s="52"/>
    </row>
    <row r="25" spans="1:8" s="51" customFormat="1" ht="69" x14ac:dyDescent="0.25">
      <c r="A25" s="39">
        <v>13</v>
      </c>
      <c r="B25" s="64" t="s">
        <v>318</v>
      </c>
      <c r="C25" s="63" t="s">
        <v>198</v>
      </c>
      <c r="D25" s="50">
        <v>84</v>
      </c>
      <c r="E25" s="68">
        <v>75</v>
      </c>
      <c r="F25" s="50">
        <v>75</v>
      </c>
      <c r="G25" s="52"/>
    </row>
    <row r="26" spans="1:8" s="51" customFormat="1" ht="100.8" customHeight="1" x14ac:dyDescent="0.25">
      <c r="A26" s="39">
        <v>14</v>
      </c>
      <c r="B26" s="64" t="s">
        <v>319</v>
      </c>
      <c r="C26" s="63" t="s">
        <v>196</v>
      </c>
      <c r="D26" s="49">
        <v>92.9</v>
      </c>
      <c r="E26" s="49">
        <v>80</v>
      </c>
      <c r="F26" s="49">
        <v>89.3</v>
      </c>
      <c r="G26" s="48"/>
    </row>
    <row r="27" spans="1:8" ht="87" customHeight="1" x14ac:dyDescent="0.25">
      <c r="A27" s="39">
        <v>15</v>
      </c>
      <c r="B27" s="64" t="s">
        <v>249</v>
      </c>
      <c r="C27" s="63" t="s">
        <v>206</v>
      </c>
      <c r="D27" s="50">
        <v>3</v>
      </c>
      <c r="E27" s="39" t="s">
        <v>250</v>
      </c>
      <c r="F27" s="50">
        <v>2</v>
      </c>
      <c r="G27" s="48"/>
    </row>
    <row r="28" spans="1:8" ht="89.4" customHeight="1" x14ac:dyDescent="0.25">
      <c r="A28" s="39">
        <v>16</v>
      </c>
      <c r="B28" s="64" t="s">
        <v>478</v>
      </c>
      <c r="C28" s="63" t="s">
        <v>206</v>
      </c>
      <c r="D28" s="49">
        <v>95.5</v>
      </c>
      <c r="E28" s="49">
        <v>78</v>
      </c>
      <c r="F28" s="49">
        <v>100</v>
      </c>
      <c r="G28" s="48"/>
    </row>
    <row r="29" spans="1:8" s="51" customFormat="1" ht="22.2" customHeight="1" x14ac:dyDescent="0.25">
      <c r="A29" s="251" t="s">
        <v>307</v>
      </c>
      <c r="B29" s="254"/>
      <c r="C29" s="254"/>
      <c r="D29" s="254"/>
      <c r="E29" s="254"/>
      <c r="F29" s="254"/>
      <c r="G29" s="255"/>
    </row>
    <row r="30" spans="1:8" s="51" customFormat="1" ht="41.4" x14ac:dyDescent="0.25">
      <c r="A30" s="38">
        <v>17</v>
      </c>
      <c r="B30" s="71" t="s">
        <v>320</v>
      </c>
      <c r="C30" s="38" t="s">
        <v>198</v>
      </c>
      <c r="D30" s="38">
        <v>170</v>
      </c>
      <c r="E30" s="38" t="s">
        <v>363</v>
      </c>
      <c r="F30" s="38">
        <v>80</v>
      </c>
      <c r="G30" s="48" t="s">
        <v>483</v>
      </c>
    </row>
    <row r="31" spans="1:8" s="51" customFormat="1" ht="41.4" x14ac:dyDescent="0.25">
      <c r="A31" s="38">
        <v>18</v>
      </c>
      <c r="B31" s="71" t="s">
        <v>321</v>
      </c>
      <c r="C31" s="38" t="s">
        <v>198</v>
      </c>
      <c r="D31" s="38">
        <v>4</v>
      </c>
      <c r="E31" s="38" t="s">
        <v>364</v>
      </c>
      <c r="F31" s="38">
        <v>32</v>
      </c>
      <c r="G31" s="48"/>
    </row>
    <row r="32" spans="1:8" s="51" customFormat="1" ht="82.8" x14ac:dyDescent="0.25">
      <c r="A32" s="38">
        <v>19</v>
      </c>
      <c r="B32" s="71" t="s">
        <v>322</v>
      </c>
      <c r="C32" s="38" t="s">
        <v>198</v>
      </c>
      <c r="D32" s="38">
        <v>1</v>
      </c>
      <c r="E32" s="38" t="s">
        <v>365</v>
      </c>
      <c r="F32" s="38">
        <v>6</v>
      </c>
      <c r="G32" s="48"/>
    </row>
    <row r="33" spans="1:7" s="51" customFormat="1" ht="22.2" customHeight="1" x14ac:dyDescent="0.25">
      <c r="A33" s="251" t="s">
        <v>312</v>
      </c>
      <c r="B33" s="254"/>
      <c r="C33" s="254"/>
      <c r="D33" s="254"/>
      <c r="E33" s="254"/>
      <c r="F33" s="254"/>
      <c r="G33" s="255"/>
    </row>
    <row r="34" spans="1:7" s="51" customFormat="1" ht="41.4" x14ac:dyDescent="0.25">
      <c r="A34" s="38">
        <v>20</v>
      </c>
      <c r="B34" s="71" t="s">
        <v>323</v>
      </c>
      <c r="C34" s="38" t="s">
        <v>198</v>
      </c>
      <c r="D34" s="38">
        <v>42</v>
      </c>
      <c r="E34" s="38" t="s">
        <v>366</v>
      </c>
      <c r="F34" s="38">
        <v>124</v>
      </c>
      <c r="G34" s="48"/>
    </row>
    <row r="35" spans="1:7" s="51" customFormat="1" ht="69" x14ac:dyDescent="0.25">
      <c r="A35" s="38">
        <v>21</v>
      </c>
      <c r="B35" s="71" t="s">
        <v>324</v>
      </c>
      <c r="C35" s="38" t="s">
        <v>198</v>
      </c>
      <c r="D35" s="38">
        <v>4</v>
      </c>
      <c r="E35" s="38" t="s">
        <v>367</v>
      </c>
      <c r="F35" s="38">
        <v>14</v>
      </c>
      <c r="G35" s="48"/>
    </row>
    <row r="36" spans="1:7" s="51" customFormat="1" ht="88.2" customHeight="1" x14ac:dyDescent="0.25">
      <c r="A36" s="38">
        <v>22</v>
      </c>
      <c r="B36" s="71" t="s">
        <v>325</v>
      </c>
      <c r="C36" s="38" t="s">
        <v>196</v>
      </c>
      <c r="D36" s="86">
        <v>42.4</v>
      </c>
      <c r="E36" s="38" t="s">
        <v>327</v>
      </c>
      <c r="F36" s="86">
        <v>65.7</v>
      </c>
      <c r="G36" s="71"/>
    </row>
    <row r="37" spans="1:7" s="51" customFormat="1" ht="108.45" customHeight="1" x14ac:dyDescent="0.25">
      <c r="A37" s="38">
        <v>23</v>
      </c>
      <c r="B37" s="71" t="s">
        <v>326</v>
      </c>
      <c r="C37" s="38" t="s">
        <v>196</v>
      </c>
      <c r="D37" s="86">
        <v>22.9</v>
      </c>
      <c r="E37" s="38" t="s">
        <v>368</v>
      </c>
      <c r="F37" s="86">
        <v>23.5</v>
      </c>
      <c r="G37" s="71" t="s">
        <v>484</v>
      </c>
    </row>
    <row r="38" spans="1:7" s="51" customFormat="1" ht="55.2" x14ac:dyDescent="0.25">
      <c r="A38" s="38">
        <v>24</v>
      </c>
      <c r="B38" s="71" t="s">
        <v>329</v>
      </c>
      <c r="C38" s="38" t="s">
        <v>196</v>
      </c>
      <c r="D38" s="86">
        <v>100</v>
      </c>
      <c r="E38" s="38" t="s">
        <v>328</v>
      </c>
      <c r="F38" s="86">
        <v>100</v>
      </c>
      <c r="G38" s="48"/>
    </row>
    <row r="39" spans="1:7" s="51" customFormat="1" ht="69" x14ac:dyDescent="0.25">
      <c r="A39" s="38">
        <v>25</v>
      </c>
      <c r="B39" s="71" t="s">
        <v>330</v>
      </c>
      <c r="C39" s="38" t="s">
        <v>196</v>
      </c>
      <c r="D39" s="86">
        <v>66.7</v>
      </c>
      <c r="E39" s="38" t="s">
        <v>328</v>
      </c>
      <c r="F39" s="86">
        <v>30</v>
      </c>
      <c r="G39" s="48"/>
    </row>
    <row r="40" spans="1:7" s="51" customFormat="1" ht="55.2" x14ac:dyDescent="0.25">
      <c r="A40" s="38">
        <v>26</v>
      </c>
      <c r="B40" s="71" t="s">
        <v>331</v>
      </c>
      <c r="C40" s="38" t="s">
        <v>196</v>
      </c>
      <c r="D40" s="86">
        <v>100</v>
      </c>
      <c r="E40" s="38" t="s">
        <v>340</v>
      </c>
      <c r="F40" s="86">
        <v>100</v>
      </c>
      <c r="G40" s="48"/>
    </row>
    <row r="41" spans="1:7" s="51" customFormat="1" ht="69" x14ac:dyDescent="0.25">
      <c r="A41" s="38">
        <v>27</v>
      </c>
      <c r="B41" s="71" t="s">
        <v>332</v>
      </c>
      <c r="C41" s="38" t="s">
        <v>196</v>
      </c>
      <c r="D41" s="86">
        <v>66.7</v>
      </c>
      <c r="E41" s="38" t="s">
        <v>340</v>
      </c>
      <c r="F41" s="86">
        <v>50</v>
      </c>
      <c r="G41" s="48"/>
    </row>
    <row r="42" spans="1:7" s="51" customFormat="1" ht="69" x14ac:dyDescent="0.25">
      <c r="A42" s="38">
        <v>28</v>
      </c>
      <c r="B42" s="71" t="s">
        <v>333</v>
      </c>
      <c r="C42" s="38" t="s">
        <v>196</v>
      </c>
      <c r="D42" s="86">
        <v>80</v>
      </c>
      <c r="E42" s="38" t="s">
        <v>341</v>
      </c>
      <c r="F42" s="86">
        <v>85.7</v>
      </c>
      <c r="G42" s="72"/>
    </row>
    <row r="43" spans="1:7" s="51" customFormat="1" ht="86.55" customHeight="1" x14ac:dyDescent="0.25">
      <c r="A43" s="38">
        <v>29</v>
      </c>
      <c r="B43" s="71" t="s">
        <v>334</v>
      </c>
      <c r="C43" s="38" t="s">
        <v>196</v>
      </c>
      <c r="D43" s="86">
        <v>33.299999999999997</v>
      </c>
      <c r="E43" s="38" t="s">
        <v>341</v>
      </c>
      <c r="F43" s="86">
        <v>66.7</v>
      </c>
      <c r="G43" s="71" t="s">
        <v>485</v>
      </c>
    </row>
    <row r="44" spans="1:7" s="51" customFormat="1" ht="76.8" customHeight="1" x14ac:dyDescent="0.25">
      <c r="A44" s="38">
        <v>30</v>
      </c>
      <c r="B44" s="71" t="s">
        <v>335</v>
      </c>
      <c r="C44" s="38" t="s">
        <v>196</v>
      </c>
      <c r="D44" s="86">
        <v>0</v>
      </c>
      <c r="E44" s="38" t="s">
        <v>328</v>
      </c>
      <c r="F44" s="86">
        <v>15</v>
      </c>
      <c r="G44" s="71" t="s">
        <v>486</v>
      </c>
    </row>
    <row r="45" spans="1:7" s="51" customFormat="1" ht="77.400000000000006" customHeight="1" x14ac:dyDescent="0.25">
      <c r="A45" s="175">
        <v>31</v>
      </c>
      <c r="B45" s="71" t="s">
        <v>336</v>
      </c>
      <c r="C45" s="38" t="s">
        <v>196</v>
      </c>
      <c r="D45" s="86">
        <v>0</v>
      </c>
      <c r="E45" s="38" t="s">
        <v>340</v>
      </c>
      <c r="F45" s="86">
        <v>20</v>
      </c>
      <c r="G45" s="71" t="s">
        <v>486</v>
      </c>
    </row>
    <row r="46" spans="1:7" s="51" customFormat="1" ht="82.2" customHeight="1" x14ac:dyDescent="0.25">
      <c r="A46" s="175">
        <v>32</v>
      </c>
      <c r="B46" s="71" t="s">
        <v>337</v>
      </c>
      <c r="C46" s="38" t="s">
        <v>196</v>
      </c>
      <c r="D46" s="86">
        <v>14.3</v>
      </c>
      <c r="E46" s="38" t="s">
        <v>341</v>
      </c>
      <c r="F46" s="86">
        <v>28</v>
      </c>
      <c r="G46" s="71" t="s">
        <v>486</v>
      </c>
    </row>
    <row r="47" spans="1:7" s="51" customFormat="1" ht="82.8" x14ac:dyDescent="0.25">
      <c r="A47" s="175">
        <v>33</v>
      </c>
      <c r="B47" s="71" t="s">
        <v>338</v>
      </c>
      <c r="C47" s="38" t="s">
        <v>196</v>
      </c>
      <c r="D47" s="86">
        <v>0</v>
      </c>
      <c r="E47" s="38" t="s">
        <v>328</v>
      </c>
      <c r="F47" s="86">
        <v>25</v>
      </c>
      <c r="G47" s="71" t="s">
        <v>487</v>
      </c>
    </row>
    <row r="48" spans="1:7" s="51" customFormat="1" ht="87" customHeight="1" x14ac:dyDescent="0.25">
      <c r="A48" s="175">
        <v>34</v>
      </c>
      <c r="B48" s="71" t="s">
        <v>339</v>
      </c>
      <c r="C48" s="38" t="s">
        <v>196</v>
      </c>
      <c r="D48" s="86">
        <v>33.299999999999997</v>
      </c>
      <c r="E48" s="38" t="s">
        <v>340</v>
      </c>
      <c r="F48" s="86">
        <v>25</v>
      </c>
      <c r="G48" s="71" t="s">
        <v>361</v>
      </c>
    </row>
    <row r="49" spans="1:7" s="51" customFormat="1" ht="58.2" customHeight="1" x14ac:dyDescent="0.25">
      <c r="A49" s="175">
        <v>35</v>
      </c>
      <c r="B49" s="71" t="s">
        <v>369</v>
      </c>
      <c r="C49" s="38" t="s">
        <v>196</v>
      </c>
      <c r="D49" s="86" t="s">
        <v>480</v>
      </c>
      <c r="E49" s="38" t="s">
        <v>370</v>
      </c>
      <c r="F49" s="86">
        <v>0</v>
      </c>
      <c r="G49" s="71" t="s">
        <v>479</v>
      </c>
    </row>
    <row r="50" spans="1:7" s="51" customFormat="1" ht="55.2" x14ac:dyDescent="0.25">
      <c r="A50" s="175">
        <v>36</v>
      </c>
      <c r="B50" s="71" t="s">
        <v>371</v>
      </c>
      <c r="C50" s="38" t="s">
        <v>196</v>
      </c>
      <c r="D50" s="86" t="s">
        <v>480</v>
      </c>
      <c r="E50" s="38" t="s">
        <v>372</v>
      </c>
      <c r="F50" s="86">
        <v>10</v>
      </c>
      <c r="G50" s="71"/>
    </row>
    <row r="51" spans="1:7" s="51" customFormat="1" ht="13.8" x14ac:dyDescent="0.25">
      <c r="B51" s="59"/>
      <c r="C51" s="59"/>
      <c r="D51" s="59"/>
      <c r="E51" s="59"/>
      <c r="F51" s="59"/>
      <c r="G51" s="59"/>
    </row>
  </sheetData>
  <mergeCells count="14">
    <mergeCell ref="A10:G10"/>
    <mergeCell ref="A20:G20"/>
    <mergeCell ref="A22:G22"/>
    <mergeCell ref="A29:G29"/>
    <mergeCell ref="A33:G33"/>
    <mergeCell ref="A9:G9"/>
    <mergeCell ref="A3:G3"/>
    <mergeCell ref="A5:A7"/>
    <mergeCell ref="B5:B7"/>
    <mergeCell ref="C5:C7"/>
    <mergeCell ref="D5:F5"/>
    <mergeCell ref="G5:G7"/>
    <mergeCell ref="D6:D7"/>
    <mergeCell ref="E6:F6"/>
  </mergeCells>
  <pageMargins left="0.25" right="0.25" top="0.75" bottom="0.4" header="0.3" footer="0.3"/>
  <pageSetup paperSize="9" scale="8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02"/>
  <sheetViews>
    <sheetView topLeftCell="A94" zoomScale="87" zoomScaleNormal="87" zoomScaleSheetLayoutView="85" workbookViewId="0">
      <selection activeCell="B7" sqref="B7:B8"/>
    </sheetView>
  </sheetViews>
  <sheetFormatPr defaultColWidth="9.109375" defaultRowHeight="13.8" x14ac:dyDescent="0.25"/>
  <cols>
    <col min="1" max="1" width="7.33203125" style="3" customWidth="1"/>
    <col min="2" max="2" width="32" style="40" customWidth="1"/>
    <col min="3" max="3" width="14.88671875" style="3" customWidth="1"/>
    <col min="4" max="4" width="11" style="3" customWidth="1"/>
    <col min="5" max="5" width="11.33203125" style="3" customWidth="1"/>
    <col min="6" max="6" width="10.77734375" style="3" customWidth="1"/>
    <col min="7" max="7" width="11.33203125" style="3" customWidth="1"/>
    <col min="8" max="8" width="30.6640625" style="14" customWidth="1"/>
    <col min="9" max="9" width="56.21875" style="14" customWidth="1"/>
    <col min="10" max="10" width="12.5546875" style="41" customWidth="1"/>
    <col min="11" max="16384" width="9.109375" style="2"/>
  </cols>
  <sheetData>
    <row r="1" spans="1:10" x14ac:dyDescent="0.25">
      <c r="J1" s="47" t="s">
        <v>11</v>
      </c>
    </row>
    <row r="3" spans="1:10" x14ac:dyDescent="0.25">
      <c r="A3" s="273" t="s">
        <v>26</v>
      </c>
      <c r="B3" s="273"/>
      <c r="C3" s="273"/>
      <c r="D3" s="273"/>
      <c r="E3" s="273"/>
      <c r="F3" s="273"/>
      <c r="G3" s="273"/>
      <c r="H3" s="273"/>
      <c r="I3" s="273"/>
      <c r="J3" s="273"/>
    </row>
    <row r="4" spans="1:10" x14ac:dyDescent="0.25">
      <c r="A4" s="273" t="s">
        <v>25</v>
      </c>
      <c r="B4" s="273"/>
      <c r="C4" s="273"/>
      <c r="D4" s="273"/>
      <c r="E4" s="273"/>
      <c r="F4" s="273"/>
      <c r="G4" s="273"/>
      <c r="H4" s="273"/>
      <c r="I4" s="273"/>
      <c r="J4" s="273"/>
    </row>
    <row r="5" spans="1:10" ht="15.6" customHeight="1" x14ac:dyDescent="0.25">
      <c r="A5" s="273" t="s">
        <v>190</v>
      </c>
      <c r="B5" s="273"/>
      <c r="C5" s="273"/>
      <c r="D5" s="273"/>
      <c r="E5" s="273"/>
      <c r="F5" s="273"/>
      <c r="G5" s="273"/>
      <c r="H5" s="273"/>
      <c r="I5" s="273"/>
      <c r="J5" s="273"/>
    </row>
    <row r="7" spans="1:10" s="42" customFormat="1" ht="15" customHeight="1" x14ac:dyDescent="0.25">
      <c r="A7" s="262" t="s">
        <v>14</v>
      </c>
      <c r="B7" s="249" t="s">
        <v>36</v>
      </c>
      <c r="C7" s="262" t="s">
        <v>24</v>
      </c>
      <c r="D7" s="262" t="s">
        <v>23</v>
      </c>
      <c r="E7" s="262"/>
      <c r="F7" s="262" t="s">
        <v>22</v>
      </c>
      <c r="G7" s="262"/>
      <c r="H7" s="249" t="s">
        <v>21</v>
      </c>
      <c r="I7" s="249"/>
      <c r="J7" s="249" t="s">
        <v>207</v>
      </c>
    </row>
    <row r="8" spans="1:10" s="42" customFormat="1" ht="64.95" customHeight="1" x14ac:dyDescent="0.25">
      <c r="A8" s="262"/>
      <c r="B8" s="249"/>
      <c r="C8" s="262"/>
      <c r="D8" s="7" t="s">
        <v>20</v>
      </c>
      <c r="E8" s="7" t="s">
        <v>19</v>
      </c>
      <c r="F8" s="7" t="s">
        <v>20</v>
      </c>
      <c r="G8" s="7" t="s">
        <v>19</v>
      </c>
      <c r="H8" s="43" t="s">
        <v>191</v>
      </c>
      <c r="I8" s="43" t="s">
        <v>192</v>
      </c>
      <c r="J8" s="249"/>
    </row>
    <row r="9" spans="1:10" x14ac:dyDescent="0.25">
      <c r="A9" s="5">
        <v>1</v>
      </c>
      <c r="B9" s="12">
        <v>2</v>
      </c>
      <c r="C9" s="5">
        <v>4</v>
      </c>
      <c r="D9" s="5">
        <v>5</v>
      </c>
      <c r="E9" s="5">
        <v>6</v>
      </c>
      <c r="F9" s="5">
        <v>7</v>
      </c>
      <c r="G9" s="5">
        <v>8</v>
      </c>
      <c r="H9" s="5">
        <v>9</v>
      </c>
      <c r="I9" s="5">
        <v>10</v>
      </c>
      <c r="J9" s="12">
        <v>11</v>
      </c>
    </row>
    <row r="10" spans="1:10" ht="30" customHeight="1" x14ac:dyDescent="0.25">
      <c r="A10" s="266" t="s">
        <v>240</v>
      </c>
      <c r="B10" s="267"/>
      <c r="C10" s="267"/>
      <c r="D10" s="267"/>
      <c r="E10" s="267"/>
      <c r="F10" s="267"/>
      <c r="G10" s="267"/>
      <c r="H10" s="267"/>
      <c r="I10" s="267"/>
      <c r="J10" s="268"/>
    </row>
    <row r="11" spans="1:10" s="3" customFormat="1" ht="25.95" customHeight="1" x14ac:dyDescent="0.25">
      <c r="A11" s="266" t="s">
        <v>90</v>
      </c>
      <c r="B11" s="267"/>
      <c r="C11" s="267"/>
      <c r="D11" s="267"/>
      <c r="E11" s="267"/>
      <c r="F11" s="267"/>
      <c r="G11" s="267"/>
      <c r="H11" s="267"/>
      <c r="I11" s="267"/>
      <c r="J11" s="268"/>
    </row>
    <row r="12" spans="1:10" s="3" customFormat="1" ht="104.4" customHeight="1" x14ac:dyDescent="0.25">
      <c r="A12" s="7" t="s">
        <v>6</v>
      </c>
      <c r="B12" s="44" t="s">
        <v>488</v>
      </c>
      <c r="C12" s="7" t="s">
        <v>82</v>
      </c>
      <c r="D12" s="8" t="s">
        <v>252</v>
      </c>
      <c r="E12" s="8" t="s">
        <v>253</v>
      </c>
      <c r="F12" s="8" t="s">
        <v>252</v>
      </c>
      <c r="G12" s="8" t="s">
        <v>489</v>
      </c>
      <c r="H12" s="43" t="s">
        <v>251</v>
      </c>
      <c r="I12" s="7" t="s">
        <v>3</v>
      </c>
      <c r="J12" s="43" t="s">
        <v>193</v>
      </c>
    </row>
    <row r="13" spans="1:10" s="3" customFormat="1" ht="133.5" customHeight="1" x14ac:dyDescent="0.25">
      <c r="A13" s="46" t="s">
        <v>43</v>
      </c>
      <c r="B13" s="44" t="s">
        <v>490</v>
      </c>
      <c r="C13" s="7" t="s">
        <v>82</v>
      </c>
      <c r="D13" s="8" t="s">
        <v>252</v>
      </c>
      <c r="E13" s="8" t="s">
        <v>253</v>
      </c>
      <c r="F13" s="8" t="s">
        <v>252</v>
      </c>
      <c r="G13" s="8" t="s">
        <v>489</v>
      </c>
      <c r="H13" s="43" t="s">
        <v>254</v>
      </c>
      <c r="I13" s="11" t="s">
        <v>491</v>
      </c>
      <c r="J13" s="43" t="s">
        <v>193</v>
      </c>
    </row>
    <row r="14" spans="1:10" s="3" customFormat="1" ht="96.6" x14ac:dyDescent="0.25">
      <c r="A14" s="249" t="s">
        <v>96</v>
      </c>
      <c r="B14" s="44" t="s">
        <v>492</v>
      </c>
      <c r="C14" s="7" t="s">
        <v>82</v>
      </c>
      <c r="D14" s="8" t="s">
        <v>252</v>
      </c>
      <c r="E14" s="8" t="s">
        <v>253</v>
      </c>
      <c r="F14" s="8" t="s">
        <v>252</v>
      </c>
      <c r="G14" s="8" t="s">
        <v>489</v>
      </c>
      <c r="H14" s="43"/>
      <c r="I14" s="43"/>
      <c r="J14" s="43" t="s">
        <v>193</v>
      </c>
    </row>
    <row r="15" spans="1:10" ht="96.6" x14ac:dyDescent="0.25">
      <c r="A15" s="249"/>
      <c r="B15" s="45" t="s">
        <v>495</v>
      </c>
      <c r="C15" s="7" t="s">
        <v>82</v>
      </c>
      <c r="D15" s="8" t="s">
        <v>3</v>
      </c>
      <c r="E15" s="46" t="s">
        <v>489</v>
      </c>
      <c r="F15" s="8" t="s">
        <v>3</v>
      </c>
      <c r="G15" s="46" t="s">
        <v>489</v>
      </c>
      <c r="H15" s="7" t="s">
        <v>3</v>
      </c>
      <c r="I15" s="4" t="s">
        <v>493</v>
      </c>
      <c r="J15" s="43" t="s">
        <v>193</v>
      </c>
    </row>
    <row r="16" spans="1:10" ht="124.2" x14ac:dyDescent="0.25">
      <c r="A16" s="249" t="s">
        <v>99</v>
      </c>
      <c r="B16" s="44" t="s">
        <v>494</v>
      </c>
      <c r="C16" s="7" t="s">
        <v>82</v>
      </c>
      <c r="D16" s="8" t="s">
        <v>252</v>
      </c>
      <c r="E16" s="8" t="s">
        <v>253</v>
      </c>
      <c r="F16" s="8" t="s">
        <v>252</v>
      </c>
      <c r="G16" s="8" t="s">
        <v>489</v>
      </c>
      <c r="H16" s="43"/>
      <c r="I16" s="43"/>
      <c r="J16" s="43" t="s">
        <v>193</v>
      </c>
    </row>
    <row r="17" spans="1:10" ht="101.4" customHeight="1" x14ac:dyDescent="0.25">
      <c r="A17" s="249"/>
      <c r="B17" s="45" t="s">
        <v>496</v>
      </c>
      <c r="C17" s="7" t="s">
        <v>82</v>
      </c>
      <c r="D17" s="8" t="s">
        <v>3</v>
      </c>
      <c r="E17" s="177" t="s">
        <v>489</v>
      </c>
      <c r="F17" s="8" t="s">
        <v>3</v>
      </c>
      <c r="G17" s="177" t="s">
        <v>489</v>
      </c>
      <c r="H17" s="7" t="s">
        <v>3</v>
      </c>
      <c r="I17" s="4" t="s">
        <v>498</v>
      </c>
      <c r="J17" s="43" t="s">
        <v>193</v>
      </c>
    </row>
    <row r="18" spans="1:10" ht="102" customHeight="1" x14ac:dyDescent="0.25">
      <c r="A18" s="249" t="s">
        <v>104</v>
      </c>
      <c r="B18" s="44" t="s">
        <v>511</v>
      </c>
      <c r="C18" s="7" t="s">
        <v>82</v>
      </c>
      <c r="D18" s="8" t="s">
        <v>252</v>
      </c>
      <c r="E18" s="8" t="s">
        <v>253</v>
      </c>
      <c r="F18" s="8" t="s">
        <v>252</v>
      </c>
      <c r="G18" s="177" t="s">
        <v>489</v>
      </c>
      <c r="H18" s="43"/>
      <c r="I18" s="43"/>
      <c r="J18" s="43" t="s">
        <v>193</v>
      </c>
    </row>
    <row r="19" spans="1:10" ht="96.6" x14ac:dyDescent="0.25">
      <c r="A19" s="249"/>
      <c r="B19" s="45" t="s">
        <v>379</v>
      </c>
      <c r="C19" s="7" t="s">
        <v>82</v>
      </c>
      <c r="D19" s="8" t="s">
        <v>3</v>
      </c>
      <c r="E19" s="177" t="s">
        <v>489</v>
      </c>
      <c r="F19" s="8" t="s">
        <v>3</v>
      </c>
      <c r="G19" s="177" t="s">
        <v>489</v>
      </c>
      <c r="H19" s="7" t="s">
        <v>3</v>
      </c>
      <c r="I19" s="4" t="s">
        <v>499</v>
      </c>
      <c r="J19" s="43" t="s">
        <v>193</v>
      </c>
    </row>
    <row r="20" spans="1:10" ht="103.5" customHeight="1" x14ac:dyDescent="0.25">
      <c r="A20" s="249" t="s">
        <v>107</v>
      </c>
      <c r="B20" s="44" t="s">
        <v>512</v>
      </c>
      <c r="C20" s="7" t="s">
        <v>82</v>
      </c>
      <c r="D20" s="8" t="s">
        <v>252</v>
      </c>
      <c r="E20" s="8" t="s">
        <v>253</v>
      </c>
      <c r="F20" s="8" t="s">
        <v>252</v>
      </c>
      <c r="G20" s="177" t="s">
        <v>489</v>
      </c>
      <c r="H20" s="43"/>
      <c r="I20" s="43"/>
      <c r="J20" s="43" t="s">
        <v>215</v>
      </c>
    </row>
    <row r="21" spans="1:10" ht="240" customHeight="1" x14ac:dyDescent="0.25">
      <c r="A21" s="249"/>
      <c r="B21" s="179" t="s">
        <v>342</v>
      </c>
      <c r="C21" s="7" t="s">
        <v>82</v>
      </c>
      <c r="D21" s="8" t="s">
        <v>3</v>
      </c>
      <c r="E21" s="180" t="s">
        <v>382</v>
      </c>
      <c r="F21" s="8" t="s">
        <v>3</v>
      </c>
      <c r="G21" s="180" t="s">
        <v>382</v>
      </c>
      <c r="H21" s="7" t="s">
        <v>3</v>
      </c>
      <c r="I21" s="181" t="s">
        <v>500</v>
      </c>
      <c r="J21" s="43" t="s">
        <v>193</v>
      </c>
    </row>
    <row r="22" spans="1:10" ht="96.6" x14ac:dyDescent="0.25">
      <c r="A22" s="249"/>
      <c r="B22" s="179" t="s">
        <v>383</v>
      </c>
      <c r="C22" s="7" t="s">
        <v>82</v>
      </c>
      <c r="D22" s="8" t="s">
        <v>3</v>
      </c>
      <c r="E22" s="46" t="s">
        <v>489</v>
      </c>
      <c r="F22" s="8" t="s">
        <v>3</v>
      </c>
      <c r="G22" s="46" t="s">
        <v>489</v>
      </c>
      <c r="H22" s="7" t="s">
        <v>3</v>
      </c>
      <c r="I22" s="181" t="s">
        <v>501</v>
      </c>
      <c r="J22" s="43" t="s">
        <v>193</v>
      </c>
    </row>
    <row r="23" spans="1:10" ht="189" customHeight="1" x14ac:dyDescent="0.25">
      <c r="A23" s="249" t="s">
        <v>110</v>
      </c>
      <c r="B23" s="44" t="s">
        <v>513</v>
      </c>
      <c r="C23" s="7" t="s">
        <v>82</v>
      </c>
      <c r="D23" s="8" t="s">
        <v>252</v>
      </c>
      <c r="E23" s="8" t="s">
        <v>253</v>
      </c>
      <c r="F23" s="8" t="s">
        <v>252</v>
      </c>
      <c r="G23" s="8" t="s">
        <v>489</v>
      </c>
      <c r="H23" s="43"/>
      <c r="I23" s="43"/>
      <c r="J23" s="43" t="s">
        <v>193</v>
      </c>
    </row>
    <row r="24" spans="1:10" ht="190.2" customHeight="1" x14ac:dyDescent="0.25">
      <c r="A24" s="249"/>
      <c r="B24" s="182" t="s">
        <v>387</v>
      </c>
      <c r="C24" s="7" t="s">
        <v>82</v>
      </c>
      <c r="D24" s="8" t="s">
        <v>3</v>
      </c>
      <c r="E24" s="177" t="s">
        <v>489</v>
      </c>
      <c r="F24" s="8" t="s">
        <v>3</v>
      </c>
      <c r="G24" s="177" t="s">
        <v>489</v>
      </c>
      <c r="H24" s="7" t="s">
        <v>3</v>
      </c>
      <c r="I24" s="181" t="s">
        <v>502</v>
      </c>
      <c r="J24" s="43" t="s">
        <v>193</v>
      </c>
    </row>
    <row r="25" spans="1:10" ht="96.6" x14ac:dyDescent="0.25">
      <c r="A25" s="249" t="s">
        <v>113</v>
      </c>
      <c r="B25" s="44" t="s">
        <v>514</v>
      </c>
      <c r="C25" s="7" t="s">
        <v>82</v>
      </c>
      <c r="D25" s="8" t="s">
        <v>252</v>
      </c>
      <c r="E25" s="8" t="s">
        <v>253</v>
      </c>
      <c r="F25" s="8" t="s">
        <v>252</v>
      </c>
      <c r="G25" s="177" t="s">
        <v>489</v>
      </c>
      <c r="H25" s="43"/>
      <c r="I25" s="43"/>
      <c r="J25" s="43" t="s">
        <v>193</v>
      </c>
    </row>
    <row r="26" spans="1:10" ht="96.6" x14ac:dyDescent="0.25">
      <c r="A26" s="249"/>
      <c r="B26" s="179" t="s">
        <v>278</v>
      </c>
      <c r="C26" s="7" t="s">
        <v>82</v>
      </c>
      <c r="D26" s="8" t="s">
        <v>3</v>
      </c>
      <c r="E26" s="183" t="s">
        <v>390</v>
      </c>
      <c r="F26" s="8" t="s">
        <v>3</v>
      </c>
      <c r="G26" s="183" t="s">
        <v>504</v>
      </c>
      <c r="H26" s="7" t="s">
        <v>3</v>
      </c>
      <c r="I26" s="181" t="s">
        <v>503</v>
      </c>
      <c r="J26" s="43" t="s">
        <v>193</v>
      </c>
    </row>
    <row r="27" spans="1:10" ht="96.6" x14ac:dyDescent="0.25">
      <c r="A27" s="249"/>
      <c r="B27" s="179" t="s">
        <v>392</v>
      </c>
      <c r="C27" s="7" t="s">
        <v>82</v>
      </c>
      <c r="D27" s="8" t="s">
        <v>3</v>
      </c>
      <c r="E27" s="177" t="s">
        <v>489</v>
      </c>
      <c r="F27" s="8" t="s">
        <v>3</v>
      </c>
      <c r="G27" s="177" t="s">
        <v>489</v>
      </c>
      <c r="H27" s="7" t="s">
        <v>3</v>
      </c>
      <c r="I27" s="181" t="s">
        <v>505</v>
      </c>
      <c r="J27" s="43" t="s">
        <v>193</v>
      </c>
    </row>
    <row r="28" spans="1:10" ht="96.6" x14ac:dyDescent="0.25">
      <c r="A28" s="249" t="s">
        <v>116</v>
      </c>
      <c r="B28" s="44" t="s">
        <v>515</v>
      </c>
      <c r="C28" s="7" t="s">
        <v>82</v>
      </c>
      <c r="D28" s="8" t="s">
        <v>252</v>
      </c>
      <c r="E28" s="8" t="s">
        <v>253</v>
      </c>
      <c r="F28" s="8" t="s">
        <v>252</v>
      </c>
      <c r="G28" s="177" t="s">
        <v>489</v>
      </c>
      <c r="H28" s="43"/>
      <c r="I28" s="43"/>
      <c r="J28" s="43" t="s">
        <v>193</v>
      </c>
    </row>
    <row r="29" spans="1:10" ht="96.6" x14ac:dyDescent="0.25">
      <c r="A29" s="249"/>
      <c r="B29" s="179" t="s">
        <v>280</v>
      </c>
      <c r="C29" s="7" t="s">
        <v>82</v>
      </c>
      <c r="D29" s="8" t="s">
        <v>3</v>
      </c>
      <c r="E29" s="177" t="s">
        <v>489</v>
      </c>
      <c r="F29" s="8" t="s">
        <v>3</v>
      </c>
      <c r="G29" s="177" t="s">
        <v>489</v>
      </c>
      <c r="H29" s="7" t="s">
        <v>3</v>
      </c>
      <c r="I29" s="181" t="s">
        <v>506</v>
      </c>
      <c r="J29" s="43" t="s">
        <v>193</v>
      </c>
    </row>
    <row r="30" spans="1:10" ht="141" customHeight="1" x14ac:dyDescent="0.25">
      <c r="A30" s="269" t="s">
        <v>119</v>
      </c>
      <c r="B30" s="44" t="s">
        <v>516</v>
      </c>
      <c r="C30" s="7" t="s">
        <v>82</v>
      </c>
      <c r="D30" s="8" t="s">
        <v>252</v>
      </c>
      <c r="E30" s="8" t="s">
        <v>253</v>
      </c>
      <c r="F30" s="8" t="s">
        <v>252</v>
      </c>
      <c r="G30" s="177" t="s">
        <v>489</v>
      </c>
      <c r="H30" s="43"/>
      <c r="I30" s="43"/>
      <c r="J30" s="174" t="s">
        <v>193</v>
      </c>
    </row>
    <row r="31" spans="1:10" ht="153.6" customHeight="1" x14ac:dyDescent="0.25">
      <c r="A31" s="272"/>
      <c r="B31" s="179" t="s">
        <v>397</v>
      </c>
      <c r="C31" s="7" t="s">
        <v>82</v>
      </c>
      <c r="D31" s="8" t="s">
        <v>3</v>
      </c>
      <c r="E31" s="177" t="s">
        <v>489</v>
      </c>
      <c r="F31" s="8" t="s">
        <v>3</v>
      </c>
      <c r="G31" s="177" t="s">
        <v>489</v>
      </c>
      <c r="H31" s="7" t="s">
        <v>3</v>
      </c>
      <c r="I31" s="181" t="s">
        <v>507</v>
      </c>
      <c r="J31" s="43" t="s">
        <v>193</v>
      </c>
    </row>
    <row r="32" spans="1:10" ht="138" x14ac:dyDescent="0.25">
      <c r="A32" s="249" t="s">
        <v>122</v>
      </c>
      <c r="B32" s="44" t="s">
        <v>508</v>
      </c>
      <c r="C32" s="7" t="s">
        <v>82</v>
      </c>
      <c r="D32" s="8" t="s">
        <v>252</v>
      </c>
      <c r="E32" s="8" t="s">
        <v>253</v>
      </c>
      <c r="F32" s="8" t="s">
        <v>252</v>
      </c>
      <c r="G32" s="177" t="s">
        <v>489</v>
      </c>
      <c r="H32" s="43"/>
      <c r="I32" s="43"/>
      <c r="J32" s="43" t="s">
        <v>193</v>
      </c>
    </row>
    <row r="33" spans="1:10" ht="179.4" x14ac:dyDescent="0.25">
      <c r="A33" s="249"/>
      <c r="B33" s="184" t="s">
        <v>400</v>
      </c>
      <c r="C33" s="176" t="s">
        <v>82</v>
      </c>
      <c r="D33" s="8" t="s">
        <v>3</v>
      </c>
      <c r="E33" s="185" t="s">
        <v>401</v>
      </c>
      <c r="F33" s="8" t="s">
        <v>3</v>
      </c>
      <c r="G33" s="185" t="s">
        <v>390</v>
      </c>
      <c r="H33" s="8" t="s">
        <v>3</v>
      </c>
      <c r="I33" s="181" t="s">
        <v>509</v>
      </c>
      <c r="J33" s="174"/>
    </row>
    <row r="34" spans="1:10" ht="96.6" x14ac:dyDescent="0.25">
      <c r="A34" s="249"/>
      <c r="B34" s="179" t="s">
        <v>283</v>
      </c>
      <c r="C34" s="7" t="s">
        <v>82</v>
      </c>
      <c r="D34" s="8" t="s">
        <v>3</v>
      </c>
      <c r="E34" s="177" t="s">
        <v>489</v>
      </c>
      <c r="F34" s="8" t="s">
        <v>3</v>
      </c>
      <c r="G34" s="177" t="s">
        <v>489</v>
      </c>
      <c r="H34" s="7" t="s">
        <v>3</v>
      </c>
      <c r="I34" s="181" t="s">
        <v>510</v>
      </c>
      <c r="J34" s="43" t="s">
        <v>193</v>
      </c>
    </row>
    <row r="35" spans="1:10" ht="96.6" x14ac:dyDescent="0.25">
      <c r="A35" s="249" t="s">
        <v>125</v>
      </c>
      <c r="B35" s="44" t="s">
        <v>518</v>
      </c>
      <c r="C35" s="7" t="s">
        <v>82</v>
      </c>
      <c r="D35" s="8" t="s">
        <v>252</v>
      </c>
      <c r="E35" s="8" t="s">
        <v>253</v>
      </c>
      <c r="F35" s="8" t="s">
        <v>252</v>
      </c>
      <c r="G35" s="177" t="s">
        <v>489</v>
      </c>
      <c r="H35" s="43"/>
      <c r="I35" s="43"/>
      <c r="J35" s="43" t="s">
        <v>193</v>
      </c>
    </row>
    <row r="36" spans="1:10" ht="96.6" x14ac:dyDescent="0.25">
      <c r="A36" s="249"/>
      <c r="B36" s="179" t="s">
        <v>404</v>
      </c>
      <c r="C36" s="7" t="s">
        <v>82</v>
      </c>
      <c r="D36" s="8" t="s">
        <v>3</v>
      </c>
      <c r="E36" s="177" t="s">
        <v>489</v>
      </c>
      <c r="F36" s="8" t="s">
        <v>3</v>
      </c>
      <c r="G36" s="177" t="s">
        <v>489</v>
      </c>
      <c r="H36" s="7" t="s">
        <v>3</v>
      </c>
      <c r="I36" s="181" t="s">
        <v>519</v>
      </c>
      <c r="J36" s="43" t="s">
        <v>193</v>
      </c>
    </row>
    <row r="37" spans="1:10" ht="96.6" x14ac:dyDescent="0.25">
      <c r="A37" s="249" t="s">
        <v>128</v>
      </c>
      <c r="B37" s="44" t="s">
        <v>517</v>
      </c>
      <c r="C37" s="7" t="s">
        <v>82</v>
      </c>
      <c r="D37" s="8" t="s">
        <v>252</v>
      </c>
      <c r="E37" s="8" t="s">
        <v>253</v>
      </c>
      <c r="F37" s="8" t="s">
        <v>252</v>
      </c>
      <c r="G37" s="177" t="s">
        <v>489</v>
      </c>
      <c r="H37" s="43"/>
      <c r="I37" s="43"/>
      <c r="J37" s="43" t="s">
        <v>193</v>
      </c>
    </row>
    <row r="38" spans="1:10" ht="96.6" x14ac:dyDescent="0.25">
      <c r="A38" s="249"/>
      <c r="B38" s="179" t="s">
        <v>407</v>
      </c>
      <c r="C38" s="7" t="s">
        <v>82</v>
      </c>
      <c r="D38" s="8" t="s">
        <v>3</v>
      </c>
      <c r="E38" s="177" t="s">
        <v>489</v>
      </c>
      <c r="F38" s="8" t="s">
        <v>3</v>
      </c>
      <c r="G38" s="177" t="s">
        <v>489</v>
      </c>
      <c r="H38" s="7" t="s">
        <v>3</v>
      </c>
      <c r="I38" s="181" t="s">
        <v>520</v>
      </c>
      <c r="J38" s="43" t="s">
        <v>193</v>
      </c>
    </row>
    <row r="39" spans="1:10" ht="121.05" customHeight="1" x14ac:dyDescent="0.25">
      <c r="A39" s="271" t="s">
        <v>131</v>
      </c>
      <c r="B39" s="44" t="s">
        <v>521</v>
      </c>
      <c r="C39" s="7" t="s">
        <v>82</v>
      </c>
      <c r="D39" s="8" t="s">
        <v>252</v>
      </c>
      <c r="E39" s="8" t="s">
        <v>253</v>
      </c>
      <c r="F39" s="8" t="s">
        <v>252</v>
      </c>
      <c r="G39" s="177" t="s">
        <v>489</v>
      </c>
      <c r="H39" s="43"/>
      <c r="I39" s="43"/>
      <c r="J39" s="174" t="s">
        <v>193</v>
      </c>
    </row>
    <row r="40" spans="1:10" ht="96.6" x14ac:dyDescent="0.25">
      <c r="A40" s="271"/>
      <c r="B40" s="179" t="s">
        <v>409</v>
      </c>
      <c r="C40" s="7" t="s">
        <v>82</v>
      </c>
      <c r="D40" s="8" t="s">
        <v>3</v>
      </c>
      <c r="E40" s="177" t="s">
        <v>489</v>
      </c>
      <c r="F40" s="8" t="s">
        <v>3</v>
      </c>
      <c r="G40" s="177" t="s">
        <v>489</v>
      </c>
      <c r="H40" s="7" t="s">
        <v>3</v>
      </c>
      <c r="I40" s="181" t="s">
        <v>523</v>
      </c>
      <c r="J40" s="43" t="s">
        <v>193</v>
      </c>
    </row>
    <row r="41" spans="1:10" ht="124.2" x14ac:dyDescent="0.25">
      <c r="A41" s="249" t="s">
        <v>135</v>
      </c>
      <c r="B41" s="44" t="s">
        <v>522</v>
      </c>
      <c r="C41" s="7" t="s">
        <v>82</v>
      </c>
      <c r="D41" s="8" t="s">
        <v>252</v>
      </c>
      <c r="E41" s="8" t="s">
        <v>253</v>
      </c>
      <c r="F41" s="8" t="s">
        <v>252</v>
      </c>
      <c r="G41" s="177" t="s">
        <v>489</v>
      </c>
      <c r="H41" s="43"/>
      <c r="I41" s="43"/>
      <c r="J41" s="43" t="s">
        <v>193</v>
      </c>
    </row>
    <row r="42" spans="1:10" ht="101.55" customHeight="1" x14ac:dyDescent="0.25">
      <c r="A42" s="249"/>
      <c r="B42" s="179" t="s">
        <v>412</v>
      </c>
      <c r="C42" s="7" t="s">
        <v>82</v>
      </c>
      <c r="D42" s="8" t="s">
        <v>3</v>
      </c>
      <c r="E42" s="177" t="s">
        <v>489</v>
      </c>
      <c r="F42" s="8" t="s">
        <v>3</v>
      </c>
      <c r="G42" s="177" t="s">
        <v>489</v>
      </c>
      <c r="H42" s="7" t="s">
        <v>3</v>
      </c>
      <c r="I42" s="181" t="s">
        <v>524</v>
      </c>
      <c r="J42" s="43" t="s">
        <v>193</v>
      </c>
    </row>
    <row r="43" spans="1:10" ht="165" customHeight="1" x14ac:dyDescent="0.25">
      <c r="A43" s="249" t="s">
        <v>138</v>
      </c>
      <c r="B43" s="44" t="s">
        <v>525</v>
      </c>
      <c r="C43" s="7" t="s">
        <v>82</v>
      </c>
      <c r="D43" s="8" t="s">
        <v>252</v>
      </c>
      <c r="E43" s="8" t="s">
        <v>253</v>
      </c>
      <c r="F43" s="8" t="s">
        <v>252</v>
      </c>
      <c r="G43" s="177" t="s">
        <v>489</v>
      </c>
      <c r="H43" s="43"/>
      <c r="I43" s="43"/>
      <c r="J43" s="43" t="s">
        <v>193</v>
      </c>
    </row>
    <row r="44" spans="1:10" ht="144.6" customHeight="1" x14ac:dyDescent="0.25">
      <c r="A44" s="249"/>
      <c r="B44" s="179" t="s">
        <v>289</v>
      </c>
      <c r="C44" s="7" t="s">
        <v>82</v>
      </c>
      <c r="D44" s="8" t="s">
        <v>3</v>
      </c>
      <c r="E44" s="177" t="s">
        <v>489</v>
      </c>
      <c r="F44" s="8" t="s">
        <v>3</v>
      </c>
      <c r="G44" s="177" t="s">
        <v>489</v>
      </c>
      <c r="H44" s="7" t="s">
        <v>3</v>
      </c>
      <c r="I44" s="181" t="s">
        <v>526</v>
      </c>
      <c r="J44" s="43" t="s">
        <v>193</v>
      </c>
    </row>
    <row r="45" spans="1:10" ht="118.95" customHeight="1" x14ac:dyDescent="0.25">
      <c r="A45" s="249" t="s">
        <v>141</v>
      </c>
      <c r="B45" s="44" t="s">
        <v>527</v>
      </c>
      <c r="C45" s="7" t="s">
        <v>82</v>
      </c>
      <c r="D45" s="8" t="s">
        <v>252</v>
      </c>
      <c r="E45" s="8" t="s">
        <v>253</v>
      </c>
      <c r="F45" s="8" t="s">
        <v>252</v>
      </c>
      <c r="G45" s="177" t="s">
        <v>489</v>
      </c>
      <c r="H45" s="43"/>
      <c r="I45" s="43"/>
      <c r="J45" s="43" t="s">
        <v>193</v>
      </c>
    </row>
    <row r="46" spans="1:10" ht="123" customHeight="1" x14ac:dyDescent="0.25">
      <c r="A46" s="249"/>
      <c r="B46" s="45" t="s">
        <v>291</v>
      </c>
      <c r="C46" s="7" t="s">
        <v>82</v>
      </c>
      <c r="D46" s="8" t="s">
        <v>3</v>
      </c>
      <c r="E46" s="177" t="s">
        <v>489</v>
      </c>
      <c r="F46" s="8" t="s">
        <v>3</v>
      </c>
      <c r="G46" s="177" t="s">
        <v>489</v>
      </c>
      <c r="H46" s="7" t="s">
        <v>3</v>
      </c>
      <c r="I46" s="181" t="s">
        <v>417</v>
      </c>
      <c r="J46" s="43" t="s">
        <v>193</v>
      </c>
    </row>
    <row r="47" spans="1:10" ht="147.6" customHeight="1" x14ac:dyDescent="0.25">
      <c r="A47" s="269" t="s">
        <v>144</v>
      </c>
      <c r="B47" s="44" t="s">
        <v>528</v>
      </c>
      <c r="C47" s="7" t="s">
        <v>82</v>
      </c>
      <c r="D47" s="8" t="s">
        <v>252</v>
      </c>
      <c r="E47" s="8" t="s">
        <v>253</v>
      </c>
      <c r="F47" s="8" t="s">
        <v>252</v>
      </c>
      <c r="G47" s="177" t="s">
        <v>489</v>
      </c>
      <c r="H47" s="43"/>
      <c r="I47" s="43"/>
      <c r="J47" s="174" t="s">
        <v>193</v>
      </c>
    </row>
    <row r="48" spans="1:10" ht="96.6" x14ac:dyDescent="0.25">
      <c r="A48" s="270"/>
      <c r="B48" s="179" t="s">
        <v>419</v>
      </c>
      <c r="C48" s="7" t="s">
        <v>82</v>
      </c>
      <c r="D48" s="8" t="s">
        <v>3</v>
      </c>
      <c r="E48" s="177" t="s">
        <v>489</v>
      </c>
      <c r="F48" s="8" t="s">
        <v>3</v>
      </c>
      <c r="G48" s="177" t="s">
        <v>489</v>
      </c>
      <c r="H48" s="7" t="s">
        <v>3</v>
      </c>
      <c r="I48" s="181" t="s">
        <v>529</v>
      </c>
      <c r="J48" s="43" t="s">
        <v>193</v>
      </c>
    </row>
    <row r="49" spans="1:10" ht="103.2" customHeight="1" x14ac:dyDescent="0.25">
      <c r="A49" s="43" t="s">
        <v>44</v>
      </c>
      <c r="B49" s="44" t="s">
        <v>530</v>
      </c>
      <c r="C49" s="7" t="s">
        <v>82</v>
      </c>
      <c r="D49" s="8" t="s">
        <v>252</v>
      </c>
      <c r="E49" s="8" t="s">
        <v>253</v>
      </c>
      <c r="F49" s="8" t="s">
        <v>252</v>
      </c>
      <c r="G49" s="177" t="s">
        <v>489</v>
      </c>
      <c r="H49" s="43" t="s">
        <v>255</v>
      </c>
      <c r="I49" s="43" t="s">
        <v>3</v>
      </c>
      <c r="J49" s="12" t="s">
        <v>193</v>
      </c>
    </row>
    <row r="50" spans="1:10" ht="96.6" x14ac:dyDescent="0.25">
      <c r="A50" s="43" t="s">
        <v>148</v>
      </c>
      <c r="B50" s="44" t="s">
        <v>531</v>
      </c>
      <c r="C50" s="7" t="s">
        <v>82</v>
      </c>
      <c r="D50" s="8" t="s">
        <v>252</v>
      </c>
      <c r="E50" s="8" t="s">
        <v>253</v>
      </c>
      <c r="F50" s="8" t="s">
        <v>252</v>
      </c>
      <c r="G50" s="177" t="s">
        <v>489</v>
      </c>
      <c r="H50" s="43"/>
      <c r="I50" s="43"/>
      <c r="J50" s="43" t="s">
        <v>193</v>
      </c>
    </row>
    <row r="51" spans="1:10" ht="120.45" customHeight="1" x14ac:dyDescent="0.25">
      <c r="A51" s="43" t="s">
        <v>149</v>
      </c>
      <c r="B51" s="44" t="s">
        <v>532</v>
      </c>
      <c r="C51" s="7" t="s">
        <v>82</v>
      </c>
      <c r="D51" s="8" t="s">
        <v>252</v>
      </c>
      <c r="E51" s="8" t="s">
        <v>253</v>
      </c>
      <c r="F51" s="8" t="s">
        <v>252</v>
      </c>
      <c r="G51" s="177" t="s">
        <v>489</v>
      </c>
      <c r="H51" s="43"/>
      <c r="I51" s="43"/>
      <c r="J51" s="43" t="s">
        <v>193</v>
      </c>
    </row>
    <row r="52" spans="1:10" ht="165.6" x14ac:dyDescent="0.25">
      <c r="A52" s="43" t="s">
        <v>150</v>
      </c>
      <c r="B52" s="44" t="s">
        <v>533</v>
      </c>
      <c r="C52" s="7" t="s">
        <v>82</v>
      </c>
      <c r="D52" s="8" t="s">
        <v>252</v>
      </c>
      <c r="E52" s="8" t="s">
        <v>253</v>
      </c>
      <c r="F52" s="8" t="s">
        <v>252</v>
      </c>
      <c r="G52" s="177" t="s">
        <v>489</v>
      </c>
      <c r="H52" s="43"/>
      <c r="I52" s="43"/>
      <c r="J52" s="43" t="s">
        <v>193</v>
      </c>
    </row>
    <row r="53" spans="1:10" ht="135" customHeight="1" x14ac:dyDescent="0.25">
      <c r="A53" s="43" t="s">
        <v>151</v>
      </c>
      <c r="B53" s="44" t="s">
        <v>534</v>
      </c>
      <c r="C53" s="7" t="s">
        <v>82</v>
      </c>
      <c r="D53" s="8" t="s">
        <v>252</v>
      </c>
      <c r="E53" s="8" t="s">
        <v>253</v>
      </c>
      <c r="F53" s="8" t="s">
        <v>252</v>
      </c>
      <c r="G53" s="177" t="s">
        <v>489</v>
      </c>
      <c r="H53" s="43"/>
      <c r="I53" s="43"/>
      <c r="J53" s="43" t="s">
        <v>193</v>
      </c>
    </row>
    <row r="54" spans="1:10" ht="145.19999999999999" customHeight="1" x14ac:dyDescent="0.25">
      <c r="A54" s="43" t="s">
        <v>45</v>
      </c>
      <c r="B54" s="44" t="s">
        <v>535</v>
      </c>
      <c r="C54" s="7" t="s">
        <v>82</v>
      </c>
      <c r="D54" s="8" t="s">
        <v>252</v>
      </c>
      <c r="E54" s="8" t="s">
        <v>253</v>
      </c>
      <c r="F54" s="8" t="s">
        <v>252</v>
      </c>
      <c r="G54" s="177" t="s">
        <v>489</v>
      </c>
      <c r="H54" s="43" t="s">
        <v>256</v>
      </c>
      <c r="I54" s="43" t="s">
        <v>3</v>
      </c>
      <c r="J54" s="12" t="s">
        <v>193</v>
      </c>
    </row>
    <row r="55" spans="1:10" ht="96.6" x14ac:dyDescent="0.25">
      <c r="A55" s="249" t="s">
        <v>154</v>
      </c>
      <c r="B55" s="44" t="s">
        <v>536</v>
      </c>
      <c r="C55" s="7" t="s">
        <v>82</v>
      </c>
      <c r="D55" s="8" t="s">
        <v>252</v>
      </c>
      <c r="E55" s="8" t="s">
        <v>253</v>
      </c>
      <c r="F55" s="8" t="s">
        <v>252</v>
      </c>
      <c r="G55" s="177" t="s">
        <v>489</v>
      </c>
      <c r="H55" s="43"/>
      <c r="I55" s="43"/>
      <c r="J55" s="43" t="s">
        <v>193</v>
      </c>
    </row>
    <row r="56" spans="1:10" ht="96.6" x14ac:dyDescent="0.25">
      <c r="A56" s="249"/>
      <c r="B56" s="45" t="s">
        <v>294</v>
      </c>
      <c r="C56" s="7" t="s">
        <v>82</v>
      </c>
      <c r="D56" s="8" t="s">
        <v>3</v>
      </c>
      <c r="E56" s="177" t="s">
        <v>489</v>
      </c>
      <c r="F56" s="8" t="s">
        <v>3</v>
      </c>
      <c r="G56" s="177" t="s">
        <v>489</v>
      </c>
      <c r="H56" s="7" t="s">
        <v>3</v>
      </c>
      <c r="I56" s="4" t="s">
        <v>537</v>
      </c>
      <c r="J56" s="43" t="s">
        <v>193</v>
      </c>
    </row>
    <row r="57" spans="1:10" ht="96.6" x14ac:dyDescent="0.25">
      <c r="A57" s="43" t="s">
        <v>157</v>
      </c>
      <c r="B57" s="44" t="s">
        <v>538</v>
      </c>
      <c r="C57" s="7" t="s">
        <v>82</v>
      </c>
      <c r="D57" s="8" t="s">
        <v>252</v>
      </c>
      <c r="E57" s="8" t="s">
        <v>253</v>
      </c>
      <c r="F57" s="8" t="s">
        <v>252</v>
      </c>
      <c r="G57" s="177" t="s">
        <v>489</v>
      </c>
      <c r="H57" s="43" t="s">
        <v>257</v>
      </c>
      <c r="I57" s="43" t="s">
        <v>3</v>
      </c>
      <c r="J57" s="12" t="s">
        <v>193</v>
      </c>
    </row>
    <row r="58" spans="1:10" ht="149.4" customHeight="1" x14ac:dyDescent="0.25">
      <c r="A58" s="43" t="s">
        <v>158</v>
      </c>
      <c r="B58" s="44" t="s">
        <v>539</v>
      </c>
      <c r="C58" s="7" t="s">
        <v>82</v>
      </c>
      <c r="D58" s="8" t="s">
        <v>252</v>
      </c>
      <c r="E58" s="8" t="s">
        <v>253</v>
      </c>
      <c r="F58" s="8" t="s">
        <v>252</v>
      </c>
      <c r="G58" s="177" t="s">
        <v>489</v>
      </c>
      <c r="H58" s="43"/>
      <c r="I58" s="43"/>
      <c r="J58" s="65" t="s">
        <v>193</v>
      </c>
    </row>
    <row r="59" spans="1:10" ht="23.55" customHeight="1" x14ac:dyDescent="0.25">
      <c r="A59" s="266" t="s">
        <v>159</v>
      </c>
      <c r="B59" s="267"/>
      <c r="C59" s="267"/>
      <c r="D59" s="267"/>
      <c r="E59" s="267"/>
      <c r="F59" s="267"/>
      <c r="G59" s="267"/>
      <c r="H59" s="267"/>
      <c r="I59" s="267"/>
      <c r="J59" s="268"/>
    </row>
    <row r="60" spans="1:10" ht="96.6" x14ac:dyDescent="0.25">
      <c r="A60" s="7" t="s">
        <v>46</v>
      </c>
      <c r="B60" s="44" t="s">
        <v>540</v>
      </c>
      <c r="C60" s="7" t="s">
        <v>82</v>
      </c>
      <c r="D60" s="8" t="s">
        <v>252</v>
      </c>
      <c r="E60" s="8" t="s">
        <v>253</v>
      </c>
      <c r="F60" s="8" t="s">
        <v>252</v>
      </c>
      <c r="G60" s="177" t="s">
        <v>489</v>
      </c>
      <c r="H60" s="43" t="s">
        <v>258</v>
      </c>
      <c r="I60" s="7" t="s">
        <v>3</v>
      </c>
      <c r="J60" s="43" t="s">
        <v>193</v>
      </c>
    </row>
    <row r="61" spans="1:10" ht="96.6" x14ac:dyDescent="0.25">
      <c r="A61" s="262" t="s">
        <v>161</v>
      </c>
      <c r="B61" s="11" t="s">
        <v>541</v>
      </c>
      <c r="C61" s="7" t="s">
        <v>82</v>
      </c>
      <c r="D61" s="8" t="s">
        <v>252</v>
      </c>
      <c r="E61" s="8" t="s">
        <v>253</v>
      </c>
      <c r="F61" s="8" t="s">
        <v>252</v>
      </c>
      <c r="G61" s="177" t="s">
        <v>489</v>
      </c>
      <c r="H61" s="7"/>
      <c r="I61" s="7"/>
      <c r="J61" s="43" t="s">
        <v>193</v>
      </c>
    </row>
    <row r="62" spans="1:10" ht="96.6" x14ac:dyDescent="0.25">
      <c r="A62" s="262"/>
      <c r="B62" s="45" t="s">
        <v>296</v>
      </c>
      <c r="C62" s="7" t="s">
        <v>82</v>
      </c>
      <c r="D62" s="8" t="s">
        <v>3</v>
      </c>
      <c r="E62" s="177" t="s">
        <v>489</v>
      </c>
      <c r="F62" s="8" t="s">
        <v>3</v>
      </c>
      <c r="G62" s="177" t="s">
        <v>489</v>
      </c>
      <c r="H62" s="7" t="s">
        <v>3</v>
      </c>
      <c r="I62" s="181" t="s">
        <v>542</v>
      </c>
      <c r="J62" s="43" t="s">
        <v>193</v>
      </c>
    </row>
    <row r="63" spans="1:10" ht="189" customHeight="1" x14ac:dyDescent="0.25">
      <c r="A63" s="262" t="s">
        <v>165</v>
      </c>
      <c r="B63" s="11" t="s">
        <v>543</v>
      </c>
      <c r="C63" s="7" t="s">
        <v>82</v>
      </c>
      <c r="D63" s="8" t="s">
        <v>252</v>
      </c>
      <c r="E63" s="8" t="s">
        <v>253</v>
      </c>
      <c r="F63" s="8" t="s">
        <v>252</v>
      </c>
      <c r="G63" s="177" t="s">
        <v>489</v>
      </c>
      <c r="H63" s="7"/>
      <c r="I63" s="7"/>
      <c r="J63" s="43" t="s">
        <v>193</v>
      </c>
    </row>
    <row r="64" spans="1:10" ht="104.4" customHeight="1" x14ac:dyDescent="0.25">
      <c r="A64" s="262"/>
      <c r="B64" s="186" t="s">
        <v>297</v>
      </c>
      <c r="C64" s="7" t="s">
        <v>82</v>
      </c>
      <c r="D64" s="8" t="s">
        <v>3</v>
      </c>
      <c r="E64" s="180" t="s">
        <v>425</v>
      </c>
      <c r="F64" s="8" t="s">
        <v>3</v>
      </c>
      <c r="G64" s="180" t="s">
        <v>545</v>
      </c>
      <c r="H64" s="7" t="s">
        <v>3</v>
      </c>
      <c r="I64" s="181" t="s">
        <v>544</v>
      </c>
      <c r="J64" s="43" t="s">
        <v>193</v>
      </c>
    </row>
    <row r="65" spans="1:10" ht="108" customHeight="1" x14ac:dyDescent="0.25">
      <c r="A65" s="262" t="s">
        <v>169</v>
      </c>
      <c r="B65" s="11" t="s">
        <v>546</v>
      </c>
      <c r="C65" s="7" t="s">
        <v>82</v>
      </c>
      <c r="D65" s="8" t="s">
        <v>252</v>
      </c>
      <c r="E65" s="8" t="s">
        <v>253</v>
      </c>
      <c r="F65" s="8" t="s">
        <v>252</v>
      </c>
      <c r="G65" s="177" t="s">
        <v>489</v>
      </c>
      <c r="H65" s="7"/>
      <c r="I65" s="7"/>
      <c r="J65" s="43" t="s">
        <v>193</v>
      </c>
    </row>
    <row r="66" spans="1:10" ht="96.6" x14ac:dyDescent="0.25">
      <c r="A66" s="262"/>
      <c r="B66" s="179" t="s">
        <v>298</v>
      </c>
      <c r="C66" s="7" t="s">
        <v>82</v>
      </c>
      <c r="D66" s="8" t="s">
        <v>3</v>
      </c>
      <c r="E66" s="180" t="s">
        <v>428</v>
      </c>
      <c r="F66" s="8" t="s">
        <v>3</v>
      </c>
      <c r="G66" s="180" t="s">
        <v>428</v>
      </c>
      <c r="H66" s="7" t="s">
        <v>3</v>
      </c>
      <c r="I66" s="181" t="s">
        <v>547</v>
      </c>
      <c r="J66" s="43" t="s">
        <v>193</v>
      </c>
    </row>
    <row r="67" spans="1:10" ht="123.6" customHeight="1" x14ac:dyDescent="0.25">
      <c r="A67" s="7" t="s">
        <v>47</v>
      </c>
      <c r="B67" s="44" t="s">
        <v>548</v>
      </c>
      <c r="C67" s="7" t="s">
        <v>82</v>
      </c>
      <c r="D67" s="8" t="s">
        <v>252</v>
      </c>
      <c r="E67" s="8" t="s">
        <v>253</v>
      </c>
      <c r="F67" s="8" t="s">
        <v>252</v>
      </c>
      <c r="G67" s="177" t="s">
        <v>489</v>
      </c>
      <c r="H67" s="43" t="s">
        <v>259</v>
      </c>
      <c r="I67" s="7" t="s">
        <v>3</v>
      </c>
      <c r="J67" s="43" t="s">
        <v>193</v>
      </c>
    </row>
    <row r="68" spans="1:10" ht="109.05" customHeight="1" x14ac:dyDescent="0.25">
      <c r="A68" s="262" t="s">
        <v>174</v>
      </c>
      <c r="B68" s="11" t="s">
        <v>549</v>
      </c>
      <c r="C68" s="7" t="s">
        <v>82</v>
      </c>
      <c r="D68" s="8" t="s">
        <v>252</v>
      </c>
      <c r="E68" s="8" t="s">
        <v>253</v>
      </c>
      <c r="F68" s="8" t="s">
        <v>252</v>
      </c>
      <c r="G68" s="177" t="s">
        <v>489</v>
      </c>
      <c r="H68" s="7"/>
      <c r="I68" s="7"/>
      <c r="J68" s="43" t="s">
        <v>193</v>
      </c>
    </row>
    <row r="69" spans="1:10" ht="96.6" x14ac:dyDescent="0.25">
      <c r="A69" s="262"/>
      <c r="B69" s="179" t="s">
        <v>301</v>
      </c>
      <c r="C69" s="7" t="s">
        <v>82</v>
      </c>
      <c r="D69" s="8" t="s">
        <v>3</v>
      </c>
      <c r="E69" s="46" t="s">
        <v>471</v>
      </c>
      <c r="F69" s="8" t="s">
        <v>3</v>
      </c>
      <c r="G69" s="177" t="s">
        <v>471</v>
      </c>
      <c r="H69" s="7" t="s">
        <v>3</v>
      </c>
      <c r="I69" s="181" t="s">
        <v>550</v>
      </c>
      <c r="J69" s="43" t="s">
        <v>193</v>
      </c>
    </row>
    <row r="70" spans="1:10" ht="117.45" customHeight="1" x14ac:dyDescent="0.25">
      <c r="A70" s="262" t="s">
        <v>177</v>
      </c>
      <c r="B70" s="44" t="s">
        <v>551</v>
      </c>
      <c r="C70" s="7" t="s">
        <v>82</v>
      </c>
      <c r="D70" s="8" t="s">
        <v>252</v>
      </c>
      <c r="E70" s="8" t="s">
        <v>253</v>
      </c>
      <c r="F70" s="8" t="s">
        <v>252</v>
      </c>
      <c r="G70" s="177" t="s">
        <v>489</v>
      </c>
      <c r="H70" s="7"/>
      <c r="I70" s="7"/>
      <c r="J70" s="43" t="s">
        <v>193</v>
      </c>
    </row>
    <row r="71" spans="1:10" ht="176.4" customHeight="1" x14ac:dyDescent="0.25">
      <c r="A71" s="262"/>
      <c r="B71" s="182" t="s">
        <v>302</v>
      </c>
      <c r="C71" s="7" t="s">
        <v>82</v>
      </c>
      <c r="D71" s="8" t="s">
        <v>3</v>
      </c>
      <c r="E71" s="177" t="s">
        <v>489</v>
      </c>
      <c r="F71" s="8" t="s">
        <v>3</v>
      </c>
      <c r="G71" s="177" t="s">
        <v>489</v>
      </c>
      <c r="H71" s="7" t="s">
        <v>3</v>
      </c>
      <c r="I71" s="181" t="s">
        <v>552</v>
      </c>
      <c r="J71" s="43" t="s">
        <v>193</v>
      </c>
    </row>
    <row r="72" spans="1:10" ht="96.6" x14ac:dyDescent="0.25">
      <c r="A72" s="7" t="s">
        <v>181</v>
      </c>
      <c r="B72" s="44" t="s">
        <v>553</v>
      </c>
      <c r="C72" s="7" t="s">
        <v>82</v>
      </c>
      <c r="D72" s="8" t="s">
        <v>252</v>
      </c>
      <c r="E72" s="8" t="s">
        <v>253</v>
      </c>
      <c r="F72" s="8" t="s">
        <v>252</v>
      </c>
      <c r="G72" s="177" t="s">
        <v>489</v>
      </c>
      <c r="H72" s="43" t="s">
        <v>260</v>
      </c>
      <c r="I72" s="43" t="s">
        <v>3</v>
      </c>
      <c r="J72" s="43" t="s">
        <v>193</v>
      </c>
    </row>
    <row r="73" spans="1:10" ht="137.4" customHeight="1" x14ac:dyDescent="0.25">
      <c r="A73" s="7" t="s">
        <v>183</v>
      </c>
      <c r="B73" s="11" t="s">
        <v>554</v>
      </c>
      <c r="C73" s="7" t="s">
        <v>82</v>
      </c>
      <c r="D73" s="8" t="s">
        <v>252</v>
      </c>
      <c r="E73" s="8" t="s">
        <v>253</v>
      </c>
      <c r="F73" s="8" t="s">
        <v>252</v>
      </c>
      <c r="G73" s="177" t="s">
        <v>489</v>
      </c>
      <c r="H73" s="54"/>
      <c r="I73" s="4" t="s">
        <v>555</v>
      </c>
      <c r="J73" s="43" t="s">
        <v>193</v>
      </c>
    </row>
    <row r="74" spans="1:10" ht="21" customHeight="1" x14ac:dyDescent="0.25">
      <c r="A74" s="266" t="s">
        <v>433</v>
      </c>
      <c r="B74" s="267"/>
      <c r="C74" s="267"/>
      <c r="D74" s="267"/>
      <c r="E74" s="267"/>
      <c r="F74" s="267"/>
      <c r="G74" s="267"/>
      <c r="H74" s="267"/>
      <c r="I74" s="267"/>
      <c r="J74" s="268"/>
    </row>
    <row r="75" spans="1:10" ht="101.4" customHeight="1" x14ac:dyDescent="0.25">
      <c r="A75" s="7" t="s">
        <v>184</v>
      </c>
      <c r="B75" s="44" t="s">
        <v>556</v>
      </c>
      <c r="C75" s="7" t="s">
        <v>82</v>
      </c>
      <c r="D75" s="8" t="s">
        <v>252</v>
      </c>
      <c r="E75" s="8" t="s">
        <v>253</v>
      </c>
      <c r="F75" s="8" t="s">
        <v>252</v>
      </c>
      <c r="G75" s="177" t="s">
        <v>489</v>
      </c>
      <c r="H75" s="43" t="s">
        <v>261</v>
      </c>
      <c r="I75" s="43" t="s">
        <v>3</v>
      </c>
      <c r="J75" s="43" t="s">
        <v>193</v>
      </c>
    </row>
    <row r="76" spans="1:10" ht="96.6" x14ac:dyDescent="0.25">
      <c r="A76" s="7" t="s">
        <v>185</v>
      </c>
      <c r="B76" s="44" t="s">
        <v>557</v>
      </c>
      <c r="C76" s="7" t="s">
        <v>82</v>
      </c>
      <c r="D76" s="8" t="s">
        <v>252</v>
      </c>
      <c r="E76" s="8" t="s">
        <v>253</v>
      </c>
      <c r="F76" s="8" t="s">
        <v>252</v>
      </c>
      <c r="G76" s="177" t="s">
        <v>489</v>
      </c>
      <c r="H76" s="43" t="s">
        <v>262</v>
      </c>
      <c r="I76" s="58" t="s">
        <v>3</v>
      </c>
      <c r="J76" s="43" t="s">
        <v>193</v>
      </c>
    </row>
    <row r="77" spans="1:10" ht="31.2" customHeight="1" x14ac:dyDescent="0.25">
      <c r="A77" s="266" t="s">
        <v>242</v>
      </c>
      <c r="B77" s="267"/>
      <c r="C77" s="267"/>
      <c r="D77" s="267"/>
      <c r="E77" s="267"/>
      <c r="F77" s="267"/>
      <c r="G77" s="267"/>
      <c r="H77" s="267"/>
      <c r="I77" s="267"/>
      <c r="J77" s="268"/>
    </row>
    <row r="78" spans="1:10" ht="96.6" x14ac:dyDescent="0.25">
      <c r="A78" s="7" t="s">
        <v>187</v>
      </c>
      <c r="B78" s="44" t="s">
        <v>558</v>
      </c>
      <c r="C78" s="7" t="s">
        <v>82</v>
      </c>
      <c r="D78" s="8" t="s">
        <v>264</v>
      </c>
      <c r="E78" s="8" t="s">
        <v>253</v>
      </c>
      <c r="F78" s="8" t="s">
        <v>264</v>
      </c>
      <c r="G78" s="177" t="s">
        <v>489</v>
      </c>
      <c r="H78" s="43" t="s">
        <v>263</v>
      </c>
      <c r="I78" s="43" t="s">
        <v>3</v>
      </c>
      <c r="J78" s="43" t="s">
        <v>193</v>
      </c>
    </row>
    <row r="79" spans="1:10" ht="108.45" customHeight="1" x14ac:dyDescent="0.25">
      <c r="A79" s="263" t="s">
        <v>435</v>
      </c>
      <c r="B79" s="44" t="s">
        <v>559</v>
      </c>
      <c r="C79" s="7" t="s">
        <v>82</v>
      </c>
      <c r="D79" s="8" t="s">
        <v>264</v>
      </c>
      <c r="E79" s="8" t="s">
        <v>253</v>
      </c>
      <c r="F79" s="8" t="s">
        <v>264</v>
      </c>
      <c r="G79" s="177" t="s">
        <v>489</v>
      </c>
      <c r="H79" s="43"/>
      <c r="I79" s="43"/>
      <c r="J79" s="43" t="s">
        <v>193</v>
      </c>
    </row>
    <row r="80" spans="1:10" ht="110.4" x14ac:dyDescent="0.25">
      <c r="A80" s="264"/>
      <c r="B80" s="179" t="s">
        <v>306</v>
      </c>
      <c r="C80" s="7" t="s">
        <v>82</v>
      </c>
      <c r="D80" s="8" t="s">
        <v>3</v>
      </c>
      <c r="E80" s="180" t="s">
        <v>437</v>
      </c>
      <c r="F80" s="8" t="s">
        <v>3</v>
      </c>
      <c r="G80" s="180" t="s">
        <v>561</v>
      </c>
      <c r="H80" s="43" t="s">
        <v>3</v>
      </c>
      <c r="I80" s="181" t="s">
        <v>560</v>
      </c>
      <c r="J80" s="43" t="s">
        <v>193</v>
      </c>
    </row>
    <row r="81" spans="1:10" ht="96.6" x14ac:dyDescent="0.25">
      <c r="A81" s="7" t="s">
        <v>188</v>
      </c>
      <c r="B81" s="44" t="s">
        <v>562</v>
      </c>
      <c r="C81" s="7" t="s">
        <v>82</v>
      </c>
      <c r="D81" s="8" t="s">
        <v>264</v>
      </c>
      <c r="E81" s="8" t="s">
        <v>253</v>
      </c>
      <c r="F81" s="8" t="s">
        <v>264</v>
      </c>
      <c r="G81" s="177" t="s">
        <v>489</v>
      </c>
      <c r="H81" s="43" t="s">
        <v>265</v>
      </c>
      <c r="I81" s="43" t="s">
        <v>3</v>
      </c>
      <c r="J81" s="43" t="s">
        <v>193</v>
      </c>
    </row>
    <row r="82" spans="1:10" ht="151.19999999999999" customHeight="1" x14ac:dyDescent="0.25">
      <c r="A82" s="263" t="s">
        <v>583</v>
      </c>
      <c r="B82" s="44" t="s">
        <v>563</v>
      </c>
      <c r="C82" s="7" t="s">
        <v>82</v>
      </c>
      <c r="D82" s="8" t="s">
        <v>264</v>
      </c>
      <c r="E82" s="8" t="s">
        <v>253</v>
      </c>
      <c r="F82" s="8" t="s">
        <v>264</v>
      </c>
      <c r="G82" s="177" t="s">
        <v>489</v>
      </c>
      <c r="H82" s="43"/>
      <c r="I82" s="43"/>
      <c r="J82" s="43" t="s">
        <v>193</v>
      </c>
    </row>
    <row r="83" spans="1:10" ht="186.45" customHeight="1" x14ac:dyDescent="0.25">
      <c r="A83" s="265"/>
      <c r="B83" s="186" t="s">
        <v>441</v>
      </c>
      <c r="C83" s="7" t="s">
        <v>82</v>
      </c>
      <c r="D83" s="66" t="s">
        <v>3</v>
      </c>
      <c r="E83" s="180" t="s">
        <v>390</v>
      </c>
      <c r="F83" s="66" t="s">
        <v>3</v>
      </c>
      <c r="G83" s="180" t="s">
        <v>401</v>
      </c>
      <c r="H83" s="43" t="s">
        <v>3</v>
      </c>
      <c r="I83" s="181" t="s">
        <v>564</v>
      </c>
      <c r="J83" s="43" t="s">
        <v>193</v>
      </c>
    </row>
    <row r="84" spans="1:10" ht="150" customHeight="1" x14ac:dyDescent="0.25">
      <c r="A84" s="264"/>
      <c r="B84" s="186" t="s">
        <v>443</v>
      </c>
      <c r="C84" s="7" t="s">
        <v>82</v>
      </c>
      <c r="D84" s="66" t="s">
        <v>3</v>
      </c>
      <c r="E84" s="180" t="s">
        <v>437</v>
      </c>
      <c r="F84" s="66" t="s">
        <v>3</v>
      </c>
      <c r="G84" s="180" t="s">
        <v>437</v>
      </c>
      <c r="H84" s="43" t="s">
        <v>3</v>
      </c>
      <c r="I84" s="181" t="s">
        <v>565</v>
      </c>
      <c r="J84" s="43" t="s">
        <v>193</v>
      </c>
    </row>
    <row r="85" spans="1:10" ht="28.8" customHeight="1" x14ac:dyDescent="0.25">
      <c r="A85" s="256" t="s">
        <v>307</v>
      </c>
      <c r="B85" s="257"/>
      <c r="C85" s="257"/>
      <c r="D85" s="257"/>
      <c r="E85" s="257"/>
      <c r="F85" s="257"/>
      <c r="G85" s="257"/>
      <c r="H85" s="257"/>
      <c r="I85" s="257"/>
      <c r="J85" s="258"/>
    </row>
    <row r="86" spans="1:10" ht="195" customHeight="1" x14ac:dyDescent="0.25">
      <c r="A86" s="73" t="s">
        <v>194</v>
      </c>
      <c r="B86" s="74" t="s">
        <v>566</v>
      </c>
      <c r="C86" s="73" t="s">
        <v>343</v>
      </c>
      <c r="D86" s="76">
        <v>42979</v>
      </c>
      <c r="E86" s="73" t="s">
        <v>253</v>
      </c>
      <c r="F86" s="76">
        <v>42979</v>
      </c>
      <c r="G86" s="76">
        <v>43465</v>
      </c>
      <c r="H86" s="73" t="s">
        <v>345</v>
      </c>
      <c r="I86" s="174" t="s">
        <v>3</v>
      </c>
      <c r="J86" s="73" t="s">
        <v>193</v>
      </c>
    </row>
    <row r="87" spans="1:10" ht="182.55" customHeight="1" x14ac:dyDescent="0.25">
      <c r="A87" s="263" t="s">
        <v>232</v>
      </c>
      <c r="B87" s="44" t="s">
        <v>569</v>
      </c>
      <c r="C87" s="73" t="s">
        <v>343</v>
      </c>
      <c r="D87" s="76">
        <v>42979</v>
      </c>
      <c r="E87" s="73" t="s">
        <v>253</v>
      </c>
      <c r="F87" s="76">
        <v>42979</v>
      </c>
      <c r="G87" s="76">
        <v>43465</v>
      </c>
      <c r="H87" s="174"/>
      <c r="I87" s="174"/>
      <c r="J87" s="174" t="s">
        <v>193</v>
      </c>
    </row>
    <row r="88" spans="1:10" ht="121.05" customHeight="1" x14ac:dyDescent="0.25">
      <c r="A88" s="264"/>
      <c r="B88" s="179" t="s">
        <v>446</v>
      </c>
      <c r="C88" s="176" t="s">
        <v>82</v>
      </c>
      <c r="D88" s="8" t="s">
        <v>3</v>
      </c>
      <c r="E88" s="180" t="s">
        <v>437</v>
      </c>
      <c r="F88" s="8" t="s">
        <v>3</v>
      </c>
      <c r="G88" s="180" t="s">
        <v>437</v>
      </c>
      <c r="H88" s="174" t="s">
        <v>3</v>
      </c>
      <c r="I88" s="181" t="s">
        <v>570</v>
      </c>
      <c r="J88" s="174" t="s">
        <v>193</v>
      </c>
    </row>
    <row r="89" spans="1:10" ht="106.95" customHeight="1" x14ac:dyDescent="0.25">
      <c r="A89" s="73" t="s">
        <v>211</v>
      </c>
      <c r="B89" s="74" t="s">
        <v>567</v>
      </c>
      <c r="C89" s="73" t="s">
        <v>347</v>
      </c>
      <c r="D89" s="76">
        <v>42979</v>
      </c>
      <c r="E89" s="73" t="s">
        <v>253</v>
      </c>
      <c r="F89" s="76">
        <v>42979</v>
      </c>
      <c r="G89" s="76">
        <v>43465</v>
      </c>
      <c r="H89" s="73" t="s">
        <v>348</v>
      </c>
      <c r="I89" s="174" t="s">
        <v>3</v>
      </c>
      <c r="J89" s="73" t="s">
        <v>193</v>
      </c>
    </row>
    <row r="90" spans="1:10" ht="106.95" customHeight="1" x14ac:dyDescent="0.25">
      <c r="A90" s="263" t="s">
        <v>344</v>
      </c>
      <c r="B90" s="179" t="s">
        <v>571</v>
      </c>
      <c r="C90" s="73" t="s">
        <v>347</v>
      </c>
      <c r="D90" s="76">
        <v>42979</v>
      </c>
      <c r="E90" s="73" t="s">
        <v>253</v>
      </c>
      <c r="F90" s="76">
        <v>42979</v>
      </c>
      <c r="G90" s="76">
        <v>43465</v>
      </c>
      <c r="H90" s="174"/>
      <c r="I90" s="174"/>
      <c r="J90" s="174" t="s">
        <v>193</v>
      </c>
    </row>
    <row r="91" spans="1:10" ht="151.94999999999999" customHeight="1" x14ac:dyDescent="0.25">
      <c r="A91" s="264"/>
      <c r="B91" s="179" t="s">
        <v>451</v>
      </c>
      <c r="C91" s="176" t="s">
        <v>82</v>
      </c>
      <c r="D91" s="8" t="s">
        <v>3</v>
      </c>
      <c r="E91" s="180" t="s">
        <v>452</v>
      </c>
      <c r="F91" s="8" t="s">
        <v>3</v>
      </c>
      <c r="G91" s="180" t="s">
        <v>573</v>
      </c>
      <c r="H91" s="174" t="s">
        <v>3</v>
      </c>
      <c r="I91" s="181" t="s">
        <v>572</v>
      </c>
      <c r="J91" s="174" t="s">
        <v>193</v>
      </c>
    </row>
    <row r="92" spans="1:10" ht="104.55" customHeight="1" x14ac:dyDescent="0.25">
      <c r="A92" s="73" t="s">
        <v>454</v>
      </c>
      <c r="B92" s="74" t="s">
        <v>568</v>
      </c>
      <c r="C92" s="73" t="s">
        <v>347</v>
      </c>
      <c r="D92" s="76">
        <v>42979</v>
      </c>
      <c r="E92" s="73" t="s">
        <v>253</v>
      </c>
      <c r="F92" s="76">
        <v>42979</v>
      </c>
      <c r="G92" s="76">
        <v>43465</v>
      </c>
      <c r="H92" s="73" t="s">
        <v>349</v>
      </c>
      <c r="I92" s="174" t="s">
        <v>3</v>
      </c>
      <c r="J92" s="73" t="s">
        <v>193</v>
      </c>
    </row>
    <row r="93" spans="1:10" ht="148.94999999999999" customHeight="1" x14ac:dyDescent="0.25">
      <c r="A93" s="263" t="s">
        <v>455</v>
      </c>
      <c r="B93" s="179" t="s">
        <v>574</v>
      </c>
      <c r="C93" s="73" t="s">
        <v>347</v>
      </c>
      <c r="D93" s="76">
        <v>42979</v>
      </c>
      <c r="E93" s="73" t="s">
        <v>253</v>
      </c>
      <c r="F93" s="76">
        <v>42979</v>
      </c>
      <c r="G93" s="76">
        <v>43465</v>
      </c>
      <c r="H93" s="174"/>
      <c r="I93" s="174"/>
      <c r="J93" s="174" t="s">
        <v>193</v>
      </c>
    </row>
    <row r="94" spans="1:10" ht="94.5" customHeight="1" x14ac:dyDescent="0.25">
      <c r="A94" s="265"/>
      <c r="B94" s="184" t="s">
        <v>458</v>
      </c>
      <c r="C94" s="73" t="s">
        <v>347</v>
      </c>
      <c r="D94" s="8" t="s">
        <v>3</v>
      </c>
      <c r="E94" s="180" t="s">
        <v>437</v>
      </c>
      <c r="F94" s="8" t="s">
        <v>3</v>
      </c>
      <c r="G94" s="180" t="s">
        <v>437</v>
      </c>
      <c r="H94" s="174" t="s">
        <v>3</v>
      </c>
      <c r="I94" s="181" t="s">
        <v>575</v>
      </c>
      <c r="J94" s="174"/>
    </row>
    <row r="95" spans="1:10" ht="116.55" customHeight="1" x14ac:dyDescent="0.25">
      <c r="A95" s="264"/>
      <c r="B95" s="179" t="s">
        <v>460</v>
      </c>
      <c r="C95" s="176" t="s">
        <v>82</v>
      </c>
      <c r="D95" s="8" t="s">
        <v>3</v>
      </c>
      <c r="E95" s="180" t="s">
        <v>437</v>
      </c>
      <c r="F95" s="8" t="s">
        <v>3</v>
      </c>
      <c r="G95" s="180" t="s">
        <v>437</v>
      </c>
      <c r="H95" s="174" t="s">
        <v>3</v>
      </c>
      <c r="I95" s="181" t="s">
        <v>576</v>
      </c>
      <c r="J95" s="174" t="s">
        <v>193</v>
      </c>
    </row>
    <row r="96" spans="1:10" ht="33" customHeight="1" x14ac:dyDescent="0.25">
      <c r="A96" s="259" t="s">
        <v>312</v>
      </c>
      <c r="B96" s="260"/>
      <c r="C96" s="260"/>
      <c r="D96" s="260"/>
      <c r="E96" s="260"/>
      <c r="F96" s="260"/>
      <c r="G96" s="260"/>
      <c r="H96" s="260"/>
      <c r="I96" s="260"/>
      <c r="J96" s="261"/>
    </row>
    <row r="97" spans="1:10" ht="112.95" customHeight="1" x14ac:dyDescent="0.25">
      <c r="A97" s="75" t="s">
        <v>189</v>
      </c>
      <c r="B97" s="74" t="s">
        <v>577</v>
      </c>
      <c r="C97" s="73" t="s">
        <v>82</v>
      </c>
      <c r="D97" s="76">
        <v>43009</v>
      </c>
      <c r="E97" s="73" t="s">
        <v>253</v>
      </c>
      <c r="F97" s="76">
        <v>43009</v>
      </c>
      <c r="G97" s="76">
        <v>43465</v>
      </c>
      <c r="H97" s="73" t="s">
        <v>350</v>
      </c>
      <c r="I97" s="73"/>
      <c r="J97" s="73" t="s">
        <v>193</v>
      </c>
    </row>
    <row r="98" spans="1:10" ht="112.95" customHeight="1" x14ac:dyDescent="0.25">
      <c r="A98" s="263" t="s">
        <v>462</v>
      </c>
      <c r="B98" s="179" t="s">
        <v>578</v>
      </c>
      <c r="C98" s="73" t="s">
        <v>347</v>
      </c>
      <c r="D98" s="76">
        <v>42979</v>
      </c>
      <c r="E98" s="73" t="s">
        <v>253</v>
      </c>
      <c r="F98" s="76">
        <v>42979</v>
      </c>
      <c r="G98" s="76">
        <v>43465</v>
      </c>
      <c r="H98" s="174"/>
      <c r="I98" s="174"/>
      <c r="J98" s="174" t="s">
        <v>193</v>
      </c>
    </row>
    <row r="99" spans="1:10" ht="129.44999999999999" customHeight="1" x14ac:dyDescent="0.25">
      <c r="A99" s="264"/>
      <c r="B99" s="179" t="s">
        <v>465</v>
      </c>
      <c r="C99" s="176" t="s">
        <v>82</v>
      </c>
      <c r="D99" s="8" t="s">
        <v>3</v>
      </c>
      <c r="E99" s="180" t="s">
        <v>452</v>
      </c>
      <c r="F99" s="8" t="s">
        <v>3</v>
      </c>
      <c r="G99" s="180" t="s">
        <v>390</v>
      </c>
      <c r="H99" s="174" t="s">
        <v>3</v>
      </c>
      <c r="I99" s="181" t="s">
        <v>579</v>
      </c>
      <c r="J99" s="174" t="s">
        <v>193</v>
      </c>
    </row>
    <row r="100" spans="1:10" ht="111.45" customHeight="1" x14ac:dyDescent="0.25">
      <c r="A100" s="75" t="s">
        <v>204</v>
      </c>
      <c r="B100" s="74" t="s">
        <v>580</v>
      </c>
      <c r="C100" s="73" t="s">
        <v>82</v>
      </c>
      <c r="D100" s="76">
        <v>43009</v>
      </c>
      <c r="E100" s="73" t="s">
        <v>253</v>
      </c>
      <c r="F100" s="76">
        <v>43009</v>
      </c>
      <c r="G100" s="76">
        <v>43465</v>
      </c>
      <c r="H100" s="73" t="s">
        <v>350</v>
      </c>
      <c r="I100" s="73"/>
      <c r="J100" s="73" t="s">
        <v>193</v>
      </c>
    </row>
    <row r="101" spans="1:10" ht="110.4" x14ac:dyDescent="0.25">
      <c r="A101" s="263" t="s">
        <v>467</v>
      </c>
      <c r="B101" s="179" t="s">
        <v>581</v>
      </c>
      <c r="C101" s="73" t="s">
        <v>347</v>
      </c>
      <c r="D101" s="76">
        <v>42979</v>
      </c>
      <c r="E101" s="73" t="s">
        <v>253</v>
      </c>
      <c r="F101" s="76">
        <v>42979</v>
      </c>
      <c r="G101" s="76">
        <v>43465</v>
      </c>
      <c r="H101" s="174"/>
      <c r="I101" s="174"/>
      <c r="J101" s="174" t="s">
        <v>193</v>
      </c>
    </row>
    <row r="102" spans="1:10" ht="124.2" x14ac:dyDescent="0.25">
      <c r="A102" s="264"/>
      <c r="B102" s="179" t="s">
        <v>470</v>
      </c>
      <c r="C102" s="176" t="s">
        <v>82</v>
      </c>
      <c r="D102" s="8" t="s">
        <v>3</v>
      </c>
      <c r="E102" s="180" t="s">
        <v>437</v>
      </c>
      <c r="F102" s="8" t="s">
        <v>3</v>
      </c>
      <c r="G102" s="180" t="s">
        <v>437</v>
      </c>
      <c r="H102" s="174" t="s">
        <v>3</v>
      </c>
      <c r="I102" s="181" t="s">
        <v>582</v>
      </c>
      <c r="J102" s="174" t="s">
        <v>193</v>
      </c>
    </row>
  </sheetData>
  <mergeCells count="46">
    <mergeCell ref="A98:A99"/>
    <mergeCell ref="A101:A102"/>
    <mergeCell ref="A30:A31"/>
    <mergeCell ref="A37:A38"/>
    <mergeCell ref="A3:J3"/>
    <mergeCell ref="F7:G7"/>
    <mergeCell ref="H7:I7"/>
    <mergeCell ref="J7:J8"/>
    <mergeCell ref="A5:J5"/>
    <mergeCell ref="A4:J4"/>
    <mergeCell ref="A7:A8"/>
    <mergeCell ref="A11:J11"/>
    <mergeCell ref="A16:A17"/>
    <mergeCell ref="B7:B8"/>
    <mergeCell ref="C7:C8"/>
    <mergeCell ref="D7:E7"/>
    <mergeCell ref="A10:J10"/>
    <mergeCell ref="A18:A19"/>
    <mergeCell ref="A14:A15"/>
    <mergeCell ref="A20:A22"/>
    <mergeCell ref="A23:A24"/>
    <mergeCell ref="A25:A27"/>
    <mergeCell ref="A28:A29"/>
    <mergeCell ref="A32:A34"/>
    <mergeCell ref="A35:A36"/>
    <mergeCell ref="A65:A66"/>
    <mergeCell ref="A39:A40"/>
    <mergeCell ref="A41:A42"/>
    <mergeCell ref="A43:A44"/>
    <mergeCell ref="A45:A46"/>
    <mergeCell ref="A68:A69"/>
    <mergeCell ref="A61:A62"/>
    <mergeCell ref="A63:A64"/>
    <mergeCell ref="A47:A48"/>
    <mergeCell ref="A55:A56"/>
    <mergeCell ref="A59:J59"/>
    <mergeCell ref="A85:J85"/>
    <mergeCell ref="A96:J96"/>
    <mergeCell ref="A70:A71"/>
    <mergeCell ref="A79:A80"/>
    <mergeCell ref="A82:A84"/>
    <mergeCell ref="A74:J74"/>
    <mergeCell ref="A77:J77"/>
    <mergeCell ref="A87:A88"/>
    <mergeCell ref="A90:A91"/>
    <mergeCell ref="A93:A95"/>
  </mergeCells>
  <pageMargins left="0.25" right="0.25" top="0.65" bottom="0.17" header="0.3" footer="0.3"/>
  <pageSetup paperSize="9" scale="7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4"/>
  <sheetViews>
    <sheetView zoomScale="83" zoomScaleNormal="83" zoomScaleSheetLayoutView="100" workbookViewId="0">
      <selection activeCell="A3" sqref="A3:G3"/>
    </sheetView>
  </sheetViews>
  <sheetFormatPr defaultColWidth="9.109375" defaultRowHeight="13.2" x14ac:dyDescent="0.25"/>
  <cols>
    <col min="1" max="1" width="4.109375" style="1" customWidth="1"/>
    <col min="2" max="2" width="20.88671875" style="1" customWidth="1"/>
    <col min="3" max="3" width="53.77734375" style="1" customWidth="1"/>
    <col min="4" max="4" width="17.88671875" style="1" customWidth="1"/>
    <col min="5" max="5" width="10.5546875" style="1" customWidth="1"/>
    <col min="6" max="6" width="12.77734375" style="1" customWidth="1"/>
    <col min="7" max="7" width="58.5546875" style="1" customWidth="1"/>
    <col min="8" max="16384" width="9.109375" style="1"/>
  </cols>
  <sheetData>
    <row r="1" spans="1:7" s="2" customFormat="1" ht="13.8" x14ac:dyDescent="0.25">
      <c r="G1" s="6" t="s">
        <v>27</v>
      </c>
    </row>
    <row r="2" spans="1:7" s="2" customFormat="1" ht="13.8" x14ac:dyDescent="0.25"/>
    <row r="3" spans="1:7" s="9" customFormat="1" ht="25.2" customHeight="1" x14ac:dyDescent="0.3">
      <c r="A3" s="278" t="s">
        <v>71</v>
      </c>
      <c r="B3" s="278"/>
      <c r="C3" s="278"/>
      <c r="D3" s="278"/>
      <c r="E3" s="278"/>
      <c r="F3" s="278"/>
      <c r="G3" s="278"/>
    </row>
    <row r="4" spans="1:7" s="2" customFormat="1" ht="13.8" x14ac:dyDescent="0.25"/>
    <row r="5" spans="1:7" s="14" customFormat="1" ht="13.8" x14ac:dyDescent="0.25">
      <c r="A5" s="262" t="s">
        <v>4</v>
      </c>
      <c r="B5" s="262" t="s">
        <v>31</v>
      </c>
      <c r="C5" s="262" t="s">
        <v>30</v>
      </c>
      <c r="D5" s="262" t="s">
        <v>24</v>
      </c>
      <c r="E5" s="279" t="s">
        <v>29</v>
      </c>
      <c r="F5" s="279"/>
      <c r="G5" s="262" t="s">
        <v>28</v>
      </c>
    </row>
    <row r="6" spans="1:7" s="14" customFormat="1" ht="45" customHeight="1" x14ac:dyDescent="0.25">
      <c r="A6" s="262"/>
      <c r="B6" s="262"/>
      <c r="C6" s="262"/>
      <c r="D6" s="262"/>
      <c r="E6" s="7" t="s">
        <v>17</v>
      </c>
      <c r="F6" s="7" t="s">
        <v>18</v>
      </c>
      <c r="G6" s="262"/>
    </row>
    <row r="7" spans="1:7" s="2" customFormat="1" ht="13.8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s="13" customFormat="1" ht="22.2" customHeight="1" x14ac:dyDescent="0.25">
      <c r="A8" s="275" t="s">
        <v>584</v>
      </c>
      <c r="B8" s="276"/>
      <c r="C8" s="276"/>
      <c r="D8" s="276"/>
      <c r="E8" s="276"/>
      <c r="F8" s="276"/>
      <c r="G8" s="277"/>
    </row>
    <row r="9" spans="1:7" s="2" customFormat="1" ht="23.4" customHeight="1" x14ac:dyDescent="0.25">
      <c r="A9" s="274" t="s">
        <v>90</v>
      </c>
      <c r="B9" s="274"/>
      <c r="C9" s="274"/>
      <c r="D9" s="274"/>
      <c r="E9" s="274"/>
      <c r="F9" s="274"/>
      <c r="G9" s="274"/>
    </row>
    <row r="10" spans="1:7" ht="76.8" customHeight="1" x14ac:dyDescent="0.25">
      <c r="A10" s="7">
        <v>1</v>
      </c>
      <c r="B10" s="4" t="s">
        <v>208</v>
      </c>
      <c r="C10" s="4" t="s">
        <v>585</v>
      </c>
      <c r="D10" s="7" t="s">
        <v>82</v>
      </c>
      <c r="E10" s="7" t="s">
        <v>266</v>
      </c>
      <c r="F10" s="187" t="s">
        <v>586</v>
      </c>
      <c r="G10" s="11"/>
    </row>
    <row r="11" spans="1:7" ht="197.4" customHeight="1" x14ac:dyDescent="0.25">
      <c r="A11" s="7">
        <v>2</v>
      </c>
      <c r="B11" s="4" t="s">
        <v>209</v>
      </c>
      <c r="C11" s="54" t="s">
        <v>587</v>
      </c>
      <c r="D11" s="190" t="s">
        <v>82</v>
      </c>
      <c r="E11" s="188" t="s">
        <v>588</v>
      </c>
      <c r="F11" s="178" t="s">
        <v>590</v>
      </c>
      <c r="G11" s="44" t="s">
        <v>589</v>
      </c>
    </row>
    <row r="12" spans="1:7" ht="23.4" customHeight="1" x14ac:dyDescent="0.25">
      <c r="A12" s="246" t="s">
        <v>352</v>
      </c>
      <c r="B12" s="246"/>
      <c r="C12" s="246"/>
      <c r="D12" s="246"/>
      <c r="E12" s="246"/>
      <c r="F12" s="246"/>
      <c r="G12" s="246"/>
    </row>
    <row r="13" spans="1:7" ht="98.4" customHeight="1" x14ac:dyDescent="0.25">
      <c r="A13" s="43">
        <v>3</v>
      </c>
      <c r="B13" s="11" t="s">
        <v>209</v>
      </c>
      <c r="C13" s="55" t="s">
        <v>267</v>
      </c>
      <c r="D13" s="43" t="s">
        <v>210</v>
      </c>
      <c r="E13" s="188" t="s">
        <v>588</v>
      </c>
      <c r="F13" s="189" t="s">
        <v>473</v>
      </c>
      <c r="G13" s="44" t="s">
        <v>591</v>
      </c>
    </row>
    <row r="14" spans="1:7" ht="13.8" customHeight="1" x14ac:dyDescent="0.25">
      <c r="A14" s="2"/>
      <c r="B14" s="3"/>
      <c r="C14" s="2"/>
      <c r="D14" s="2"/>
      <c r="E14" s="2"/>
      <c r="F14" s="2"/>
      <c r="G14" s="2"/>
    </row>
  </sheetData>
  <mergeCells count="10">
    <mergeCell ref="A9:G9"/>
    <mergeCell ref="A8:G8"/>
    <mergeCell ref="A12:G12"/>
    <mergeCell ref="A3:G3"/>
    <mergeCell ref="G5:G6"/>
    <mergeCell ref="A5:A6"/>
    <mergeCell ref="B5:B6"/>
    <mergeCell ref="C5:C6"/>
    <mergeCell ref="D5:D6"/>
    <mergeCell ref="E5:F5"/>
  </mergeCells>
  <pageMargins left="0.23622047244094491" right="0.23622047244094491" top="0.47244094488188981" bottom="0.27559055118110237" header="0.31496062992125984" footer="0.31496062992125984"/>
  <pageSetup paperSize="9" scale="81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89"/>
  <sheetViews>
    <sheetView zoomScaleNormal="100" zoomScaleSheetLayoutView="85" workbookViewId="0">
      <selection activeCell="E8" sqref="E8"/>
    </sheetView>
  </sheetViews>
  <sheetFormatPr defaultColWidth="9.109375" defaultRowHeight="13.8" x14ac:dyDescent="0.25"/>
  <cols>
    <col min="1" max="1" width="6.109375" style="34" customWidth="1"/>
    <col min="2" max="2" width="31.6640625" style="34" customWidth="1"/>
    <col min="3" max="3" width="35.33203125" style="34" customWidth="1"/>
    <col min="4" max="4" width="15.33203125" style="57" customWidth="1"/>
    <col min="5" max="5" width="14.33203125" style="77" customWidth="1"/>
    <col min="6" max="6" width="14.109375" style="78" customWidth="1"/>
    <col min="7" max="7" width="14.33203125" style="78" customWidth="1"/>
    <col min="8" max="8" width="13.5546875" style="78" customWidth="1"/>
    <col min="9" max="16384" width="9.109375" style="34"/>
  </cols>
  <sheetData>
    <row r="1" spans="1:8" x14ac:dyDescent="0.25">
      <c r="H1" s="79" t="s">
        <v>65</v>
      </c>
    </row>
    <row r="2" spans="1:8" ht="4.95" customHeight="1" x14ac:dyDescent="0.25"/>
    <row r="3" spans="1:8" ht="14.4" customHeight="1" x14ac:dyDescent="0.25">
      <c r="A3" s="293" t="s">
        <v>72</v>
      </c>
      <c r="B3" s="293"/>
      <c r="C3" s="293"/>
      <c r="D3" s="293"/>
      <c r="E3" s="293"/>
      <c r="F3" s="293"/>
      <c r="G3" s="293"/>
      <c r="H3" s="293"/>
    </row>
    <row r="4" spans="1:8" ht="16.95" customHeight="1" x14ac:dyDescent="0.25"/>
    <row r="5" spans="1:8" ht="30" customHeight="1" x14ac:dyDescent="0.25">
      <c r="A5" s="294" t="s">
        <v>42</v>
      </c>
      <c r="B5" s="294" t="s">
        <v>79</v>
      </c>
      <c r="C5" s="294"/>
      <c r="D5" s="67" t="s">
        <v>33</v>
      </c>
      <c r="E5" s="294" t="s">
        <v>32</v>
      </c>
      <c r="F5" s="294"/>
      <c r="G5" s="294"/>
      <c r="H5" s="294"/>
    </row>
    <row r="6" spans="1:8" ht="41.4" x14ac:dyDescent="0.25">
      <c r="A6" s="294"/>
      <c r="B6" s="294"/>
      <c r="C6" s="294"/>
      <c r="D6" s="69" t="s">
        <v>2</v>
      </c>
      <c r="E6" s="68" t="s">
        <v>269</v>
      </c>
      <c r="F6" s="69" t="s">
        <v>49</v>
      </c>
      <c r="G6" s="69" t="s">
        <v>216</v>
      </c>
      <c r="H6" s="69" t="s">
        <v>73</v>
      </c>
    </row>
    <row r="7" spans="1:8" x14ac:dyDescent="0.25">
      <c r="A7" s="82">
        <v>1</v>
      </c>
      <c r="B7" s="82">
        <v>2</v>
      </c>
      <c r="C7" s="82">
        <v>3</v>
      </c>
      <c r="D7" s="35">
        <v>4</v>
      </c>
      <c r="E7" s="83">
        <v>6</v>
      </c>
      <c r="F7" s="82">
        <v>7</v>
      </c>
      <c r="G7" s="82">
        <v>8</v>
      </c>
      <c r="H7" s="82">
        <v>9</v>
      </c>
    </row>
    <row r="8" spans="1:8" s="36" customFormat="1" ht="15.6" customHeight="1" x14ac:dyDescent="0.25">
      <c r="A8" s="280" t="s">
        <v>41</v>
      </c>
      <c r="B8" s="281" t="s">
        <v>268</v>
      </c>
      <c r="C8" s="70" t="s">
        <v>70</v>
      </c>
      <c r="D8" s="35"/>
      <c r="E8" s="80">
        <f>SUM(E9:E14)</f>
        <v>556160.13263000001</v>
      </c>
      <c r="F8" s="81">
        <f>SUM(F9:F14)</f>
        <v>546979.80689000001</v>
      </c>
      <c r="G8" s="81">
        <f>SUM(G9:G14)</f>
        <v>546753.13838000002</v>
      </c>
      <c r="H8" s="81">
        <f>SUM(H9:H14)</f>
        <v>541793.1317400001</v>
      </c>
    </row>
    <row r="9" spans="1:8" s="36" customFormat="1" x14ac:dyDescent="0.25">
      <c r="A9" s="280"/>
      <c r="B9" s="281"/>
      <c r="C9" s="70" t="s">
        <v>38</v>
      </c>
      <c r="D9" s="37" t="s">
        <v>214</v>
      </c>
      <c r="E9" s="80">
        <f>E16+E51+E79+E100+E121+E149+E170</f>
        <v>141309.20000000001</v>
      </c>
      <c r="F9" s="80">
        <f t="shared" ref="F9:H14" si="0">F16+F51+F79+F100+F121+F149</f>
        <v>128172.19999999998</v>
      </c>
      <c r="G9" s="80">
        <f t="shared" si="0"/>
        <v>128005.70321000001</v>
      </c>
      <c r="H9" s="80">
        <f t="shared" si="0"/>
        <v>123857.84105</v>
      </c>
    </row>
    <row r="10" spans="1:8" s="36" customFormat="1" x14ac:dyDescent="0.25">
      <c r="A10" s="280"/>
      <c r="B10" s="281"/>
      <c r="C10" s="70" t="s">
        <v>39</v>
      </c>
      <c r="D10" s="37"/>
      <c r="E10" s="80">
        <f>E17+E52+E80+E101+E122+E150+E171</f>
        <v>408535.87999999995</v>
      </c>
      <c r="F10" s="80">
        <f t="shared" si="0"/>
        <v>418152.61099999998</v>
      </c>
      <c r="G10" s="80">
        <f t="shared" si="0"/>
        <v>418092.43928000005</v>
      </c>
      <c r="H10" s="80">
        <f t="shared" si="0"/>
        <v>417280.29480000003</v>
      </c>
    </row>
    <row r="11" spans="1:8" s="36" customFormat="1" x14ac:dyDescent="0.25">
      <c r="A11" s="280"/>
      <c r="B11" s="281"/>
      <c r="C11" s="70" t="s">
        <v>40</v>
      </c>
      <c r="D11" s="37"/>
      <c r="E11" s="80">
        <f t="shared" ref="E11:E14" si="1">E18+E53+E81+E102+E123+E151</f>
        <v>0</v>
      </c>
      <c r="F11" s="80">
        <f t="shared" si="0"/>
        <v>0</v>
      </c>
      <c r="G11" s="80">
        <f t="shared" si="0"/>
        <v>0</v>
      </c>
      <c r="H11" s="80">
        <f t="shared" si="0"/>
        <v>0</v>
      </c>
    </row>
    <row r="12" spans="1:8" s="36" customFormat="1" ht="27.6" x14ac:dyDescent="0.25">
      <c r="A12" s="280"/>
      <c r="B12" s="281"/>
      <c r="C12" s="70" t="s">
        <v>74</v>
      </c>
      <c r="D12" s="37"/>
      <c r="E12" s="80">
        <f t="shared" si="1"/>
        <v>0</v>
      </c>
      <c r="F12" s="80">
        <f t="shared" si="0"/>
        <v>0</v>
      </c>
      <c r="G12" s="80">
        <f t="shared" si="0"/>
        <v>0</v>
      </c>
      <c r="H12" s="80">
        <f t="shared" si="0"/>
        <v>0</v>
      </c>
    </row>
    <row r="13" spans="1:8" s="36" customFormat="1" x14ac:dyDescent="0.25">
      <c r="A13" s="280"/>
      <c r="B13" s="281"/>
      <c r="C13" s="70" t="s">
        <v>37</v>
      </c>
      <c r="D13" s="37"/>
      <c r="E13" s="80">
        <f t="shared" si="1"/>
        <v>0</v>
      </c>
      <c r="F13" s="80">
        <f t="shared" si="0"/>
        <v>0</v>
      </c>
      <c r="G13" s="80">
        <f t="shared" si="0"/>
        <v>0</v>
      </c>
      <c r="H13" s="80">
        <f t="shared" si="0"/>
        <v>0</v>
      </c>
    </row>
    <row r="14" spans="1:8" s="36" customFormat="1" ht="27.6" x14ac:dyDescent="0.25">
      <c r="A14" s="280"/>
      <c r="B14" s="281"/>
      <c r="C14" s="70" t="s">
        <v>75</v>
      </c>
      <c r="D14" s="37"/>
      <c r="E14" s="80">
        <f t="shared" si="1"/>
        <v>6315.0526300000001</v>
      </c>
      <c r="F14" s="80">
        <f t="shared" si="0"/>
        <v>654.99589000000003</v>
      </c>
      <c r="G14" s="80">
        <f t="shared" si="0"/>
        <v>654.99589000000003</v>
      </c>
      <c r="H14" s="80">
        <f t="shared" si="0"/>
        <v>654.99589000000003</v>
      </c>
    </row>
    <row r="15" spans="1:8" s="36" customFormat="1" x14ac:dyDescent="0.25">
      <c r="A15" s="280" t="s">
        <v>6</v>
      </c>
      <c r="B15" s="281" t="s">
        <v>90</v>
      </c>
      <c r="C15" s="70" t="s">
        <v>70</v>
      </c>
      <c r="D15" s="37"/>
      <c r="E15" s="80">
        <f>E16+E17</f>
        <v>486869.84399999998</v>
      </c>
      <c r="F15" s="81">
        <f>F16+F17</f>
        <v>471596.48849999998</v>
      </c>
      <c r="G15" s="81">
        <f>G16+G17</f>
        <v>471375.64295999997</v>
      </c>
      <c r="H15" s="81">
        <f>H16+H17</f>
        <v>470457.97366000002</v>
      </c>
    </row>
    <row r="16" spans="1:8" s="36" customFormat="1" x14ac:dyDescent="0.25">
      <c r="A16" s="280"/>
      <c r="B16" s="281"/>
      <c r="C16" s="70" t="s">
        <v>38</v>
      </c>
      <c r="D16" s="37" t="s">
        <v>214</v>
      </c>
      <c r="E16" s="80">
        <f t="shared" ref="E16:H17" si="2">E23+E30+E37+E44</f>
        <v>139858.20000000001</v>
      </c>
      <c r="F16" s="81">
        <f t="shared" si="2"/>
        <v>110174.29999999999</v>
      </c>
      <c r="G16" s="81">
        <f t="shared" si="2"/>
        <v>110007.80321</v>
      </c>
      <c r="H16" s="81">
        <f t="shared" si="2"/>
        <v>109392.51366</v>
      </c>
    </row>
    <row r="17" spans="1:8" s="36" customFormat="1" x14ac:dyDescent="0.25">
      <c r="A17" s="280"/>
      <c r="B17" s="281"/>
      <c r="C17" s="70" t="s">
        <v>39</v>
      </c>
      <c r="D17" s="37"/>
      <c r="E17" s="80">
        <f t="shared" si="2"/>
        <v>347011.64399999997</v>
      </c>
      <c r="F17" s="81">
        <f t="shared" si="2"/>
        <v>361422.18849999999</v>
      </c>
      <c r="G17" s="81">
        <f t="shared" si="2"/>
        <v>361367.83974999998</v>
      </c>
      <c r="H17" s="81">
        <f t="shared" si="2"/>
        <v>361065.46</v>
      </c>
    </row>
    <row r="18" spans="1:8" s="36" customFormat="1" x14ac:dyDescent="0.25">
      <c r="A18" s="280"/>
      <c r="B18" s="281"/>
      <c r="C18" s="70" t="s">
        <v>40</v>
      </c>
      <c r="D18" s="37"/>
      <c r="E18" s="80">
        <f t="shared" ref="E18:H21" si="3">E25+E32+E39+E46</f>
        <v>0</v>
      </c>
      <c r="F18" s="81">
        <f t="shared" si="3"/>
        <v>0</v>
      </c>
      <c r="G18" s="81">
        <f t="shared" si="3"/>
        <v>0</v>
      </c>
      <c r="H18" s="81">
        <f t="shared" si="3"/>
        <v>0</v>
      </c>
    </row>
    <row r="19" spans="1:8" s="36" customFormat="1" ht="27.6" x14ac:dyDescent="0.25">
      <c r="A19" s="280"/>
      <c r="B19" s="281"/>
      <c r="C19" s="70" t="s">
        <v>74</v>
      </c>
      <c r="D19" s="37"/>
      <c r="E19" s="80">
        <f t="shared" si="3"/>
        <v>0</v>
      </c>
      <c r="F19" s="81">
        <f t="shared" si="3"/>
        <v>0</v>
      </c>
      <c r="G19" s="81">
        <f t="shared" si="3"/>
        <v>0</v>
      </c>
      <c r="H19" s="81">
        <f t="shared" si="3"/>
        <v>0</v>
      </c>
    </row>
    <row r="20" spans="1:8" s="36" customFormat="1" x14ac:dyDescent="0.25">
      <c r="A20" s="280"/>
      <c r="B20" s="281"/>
      <c r="C20" s="70" t="s">
        <v>37</v>
      </c>
      <c r="D20" s="37"/>
      <c r="E20" s="80">
        <f t="shared" si="3"/>
        <v>0</v>
      </c>
      <c r="F20" s="81">
        <f t="shared" si="3"/>
        <v>0</v>
      </c>
      <c r="G20" s="81">
        <f t="shared" si="3"/>
        <v>0</v>
      </c>
      <c r="H20" s="81">
        <f t="shared" si="3"/>
        <v>0</v>
      </c>
    </row>
    <row r="21" spans="1:8" s="36" customFormat="1" ht="27.6" x14ac:dyDescent="0.25">
      <c r="A21" s="280"/>
      <c r="B21" s="281"/>
      <c r="C21" s="70" t="s">
        <v>75</v>
      </c>
      <c r="D21" s="37"/>
      <c r="E21" s="80">
        <f t="shared" si="3"/>
        <v>0</v>
      </c>
      <c r="F21" s="81">
        <f t="shared" si="3"/>
        <v>0</v>
      </c>
      <c r="G21" s="81">
        <f t="shared" si="3"/>
        <v>0</v>
      </c>
      <c r="H21" s="81">
        <f t="shared" si="3"/>
        <v>0</v>
      </c>
    </row>
    <row r="22" spans="1:8" s="36" customFormat="1" x14ac:dyDescent="0.25">
      <c r="A22" s="282" t="s">
        <v>43</v>
      </c>
      <c r="B22" s="283" t="s">
        <v>92</v>
      </c>
      <c r="C22" s="70" t="s">
        <v>70</v>
      </c>
      <c r="D22" s="37"/>
      <c r="E22" s="80">
        <f>E24</f>
        <v>74530.263999999996</v>
      </c>
      <c r="F22" s="80">
        <f>F24</f>
        <v>83064.281499999997</v>
      </c>
      <c r="G22" s="80">
        <f>G24</f>
        <v>83026.714110000001</v>
      </c>
      <c r="H22" s="80">
        <f>H24</f>
        <v>82979.133470000001</v>
      </c>
    </row>
    <row r="23" spans="1:8" s="36" customFormat="1" x14ac:dyDescent="0.25">
      <c r="A23" s="282"/>
      <c r="B23" s="283"/>
      <c r="C23" s="70" t="s">
        <v>38</v>
      </c>
      <c r="D23" s="37"/>
      <c r="E23" s="80">
        <v>0</v>
      </c>
      <c r="F23" s="81">
        <v>0</v>
      </c>
      <c r="G23" s="81">
        <v>0</v>
      </c>
      <c r="H23" s="81">
        <v>0</v>
      </c>
    </row>
    <row r="24" spans="1:8" s="36" customFormat="1" x14ac:dyDescent="0.25">
      <c r="A24" s="282"/>
      <c r="B24" s="283"/>
      <c r="C24" s="70" t="s">
        <v>39</v>
      </c>
      <c r="D24" s="37"/>
      <c r="E24" s="80">
        <v>74530.263999999996</v>
      </c>
      <c r="F24" s="81">
        <v>83064.281499999997</v>
      </c>
      <c r="G24" s="81">
        <v>83026.714110000001</v>
      </c>
      <c r="H24" s="81">
        <v>82979.133470000001</v>
      </c>
    </row>
    <row r="25" spans="1:8" s="36" customFormat="1" x14ac:dyDescent="0.25">
      <c r="A25" s="282"/>
      <c r="B25" s="283"/>
      <c r="C25" s="70" t="s">
        <v>40</v>
      </c>
      <c r="D25" s="37"/>
      <c r="E25" s="80">
        <v>0</v>
      </c>
      <c r="F25" s="81">
        <v>0</v>
      </c>
      <c r="G25" s="81">
        <v>0</v>
      </c>
      <c r="H25" s="81">
        <v>0</v>
      </c>
    </row>
    <row r="26" spans="1:8" s="36" customFormat="1" ht="27.6" x14ac:dyDescent="0.25">
      <c r="A26" s="282"/>
      <c r="B26" s="283"/>
      <c r="C26" s="70" t="s">
        <v>74</v>
      </c>
      <c r="D26" s="37"/>
      <c r="E26" s="80">
        <v>0</v>
      </c>
      <c r="F26" s="81">
        <v>0</v>
      </c>
      <c r="G26" s="81">
        <v>0</v>
      </c>
      <c r="H26" s="81">
        <v>0</v>
      </c>
    </row>
    <row r="27" spans="1:8" s="36" customFormat="1" ht="27.6" x14ac:dyDescent="0.25">
      <c r="A27" s="282"/>
      <c r="B27" s="283"/>
      <c r="C27" s="70" t="s">
        <v>37</v>
      </c>
      <c r="D27" s="37"/>
      <c r="E27" s="80">
        <v>0</v>
      </c>
      <c r="F27" s="81">
        <v>0</v>
      </c>
      <c r="G27" s="81">
        <v>0</v>
      </c>
      <c r="H27" s="81">
        <v>0</v>
      </c>
    </row>
    <row r="28" spans="1:8" s="36" customFormat="1" ht="27.6" x14ac:dyDescent="0.25">
      <c r="A28" s="282"/>
      <c r="B28" s="283"/>
      <c r="C28" s="70" t="s">
        <v>75</v>
      </c>
      <c r="D28" s="37"/>
      <c r="E28" s="80">
        <v>0</v>
      </c>
      <c r="F28" s="81">
        <v>0</v>
      </c>
      <c r="G28" s="81">
        <v>0</v>
      </c>
      <c r="H28" s="81">
        <v>0</v>
      </c>
    </row>
    <row r="29" spans="1:8" s="36" customFormat="1" x14ac:dyDescent="0.25">
      <c r="A29" s="282" t="s">
        <v>96</v>
      </c>
      <c r="B29" s="283" t="s">
        <v>147</v>
      </c>
      <c r="C29" s="70" t="s">
        <v>70</v>
      </c>
      <c r="D29" s="35">
        <v>829</v>
      </c>
      <c r="E29" s="80">
        <f>E30</f>
        <v>139858.20000000001</v>
      </c>
      <c r="F29" s="80">
        <f>F30</f>
        <v>110174.29999999999</v>
      </c>
      <c r="G29" s="80">
        <f>G30</f>
        <v>110007.80321</v>
      </c>
      <c r="H29" s="80">
        <f>H30</f>
        <v>109392.51366</v>
      </c>
    </row>
    <row r="30" spans="1:8" s="36" customFormat="1" ht="27.6" x14ac:dyDescent="0.25">
      <c r="A30" s="282"/>
      <c r="B30" s="283"/>
      <c r="C30" s="70" t="s">
        <v>38</v>
      </c>
      <c r="D30" s="37">
        <v>829</v>
      </c>
      <c r="E30" s="80">
        <v>139858.20000000001</v>
      </c>
      <c r="F30" s="81">
        <v>110174.29999999999</v>
      </c>
      <c r="G30" s="81">
        <v>110007.80321</v>
      </c>
      <c r="H30" s="81">
        <v>109392.51366</v>
      </c>
    </row>
    <row r="31" spans="1:8" s="36" customFormat="1" x14ac:dyDescent="0.25">
      <c r="A31" s="282"/>
      <c r="B31" s="283"/>
      <c r="C31" s="70" t="s">
        <v>39</v>
      </c>
      <c r="D31" s="37"/>
      <c r="E31" s="80">
        <v>0</v>
      </c>
      <c r="F31" s="81">
        <v>0</v>
      </c>
      <c r="G31" s="81">
        <v>0</v>
      </c>
      <c r="H31" s="81">
        <v>0</v>
      </c>
    </row>
    <row r="32" spans="1:8" s="36" customFormat="1" x14ac:dyDescent="0.25">
      <c r="A32" s="282"/>
      <c r="B32" s="283"/>
      <c r="C32" s="70" t="s">
        <v>40</v>
      </c>
      <c r="D32" s="37"/>
      <c r="E32" s="80">
        <v>0</v>
      </c>
      <c r="F32" s="81">
        <v>0</v>
      </c>
      <c r="G32" s="81">
        <v>0</v>
      </c>
      <c r="H32" s="81">
        <v>0</v>
      </c>
    </row>
    <row r="33" spans="1:8" s="36" customFormat="1" ht="27.6" x14ac:dyDescent="0.25">
      <c r="A33" s="282"/>
      <c r="B33" s="283"/>
      <c r="C33" s="70" t="s">
        <v>74</v>
      </c>
      <c r="D33" s="37"/>
      <c r="E33" s="80">
        <v>0</v>
      </c>
      <c r="F33" s="81">
        <v>0</v>
      </c>
      <c r="G33" s="81">
        <v>0</v>
      </c>
      <c r="H33" s="81">
        <v>0</v>
      </c>
    </row>
    <row r="34" spans="1:8" s="36" customFormat="1" ht="27.6" x14ac:dyDescent="0.25">
      <c r="A34" s="282"/>
      <c r="B34" s="283"/>
      <c r="C34" s="70" t="s">
        <v>37</v>
      </c>
      <c r="D34" s="37"/>
      <c r="E34" s="80">
        <v>0</v>
      </c>
      <c r="F34" s="81">
        <v>0</v>
      </c>
      <c r="G34" s="81">
        <v>0</v>
      </c>
      <c r="H34" s="81">
        <v>0</v>
      </c>
    </row>
    <row r="35" spans="1:8" s="36" customFormat="1" ht="27.6" x14ac:dyDescent="0.25">
      <c r="A35" s="282"/>
      <c r="B35" s="283"/>
      <c r="C35" s="70" t="s">
        <v>75</v>
      </c>
      <c r="D35" s="37"/>
      <c r="E35" s="80">
        <v>0</v>
      </c>
      <c r="F35" s="81">
        <v>0</v>
      </c>
      <c r="G35" s="81">
        <v>0</v>
      </c>
      <c r="H35" s="81">
        <v>0</v>
      </c>
    </row>
    <row r="36" spans="1:8" s="36" customFormat="1" x14ac:dyDescent="0.25">
      <c r="A36" s="282" t="s">
        <v>99</v>
      </c>
      <c r="B36" s="283" t="s">
        <v>224</v>
      </c>
      <c r="C36" s="70" t="s">
        <v>70</v>
      </c>
      <c r="D36" s="35"/>
      <c r="E36" s="80">
        <v>0</v>
      </c>
      <c r="F36" s="81">
        <v>0</v>
      </c>
      <c r="G36" s="81">
        <v>0</v>
      </c>
      <c r="H36" s="81">
        <v>0</v>
      </c>
    </row>
    <row r="37" spans="1:8" s="36" customFormat="1" ht="27.6" x14ac:dyDescent="0.25">
      <c r="A37" s="282"/>
      <c r="B37" s="283"/>
      <c r="C37" s="70" t="s">
        <v>38</v>
      </c>
      <c r="D37" s="37"/>
      <c r="E37" s="80">
        <v>0</v>
      </c>
      <c r="F37" s="81">
        <v>0</v>
      </c>
      <c r="G37" s="81">
        <v>0</v>
      </c>
      <c r="H37" s="81">
        <v>0</v>
      </c>
    </row>
    <row r="38" spans="1:8" s="36" customFormat="1" x14ac:dyDescent="0.25">
      <c r="A38" s="282"/>
      <c r="B38" s="283"/>
      <c r="C38" s="70" t="s">
        <v>39</v>
      </c>
      <c r="D38" s="37"/>
      <c r="E38" s="80">
        <v>0</v>
      </c>
      <c r="F38" s="81">
        <v>0</v>
      </c>
      <c r="G38" s="81">
        <v>0</v>
      </c>
      <c r="H38" s="81">
        <v>0</v>
      </c>
    </row>
    <row r="39" spans="1:8" s="36" customFormat="1" x14ac:dyDescent="0.25">
      <c r="A39" s="282"/>
      <c r="B39" s="283"/>
      <c r="C39" s="70" t="s">
        <v>40</v>
      </c>
      <c r="D39" s="37"/>
      <c r="E39" s="80">
        <v>0</v>
      </c>
      <c r="F39" s="81">
        <v>0</v>
      </c>
      <c r="G39" s="81">
        <v>0</v>
      </c>
      <c r="H39" s="81">
        <v>0</v>
      </c>
    </row>
    <row r="40" spans="1:8" s="36" customFormat="1" ht="27.6" x14ac:dyDescent="0.25">
      <c r="A40" s="282"/>
      <c r="B40" s="283"/>
      <c r="C40" s="70" t="s">
        <v>74</v>
      </c>
      <c r="D40" s="37"/>
      <c r="E40" s="80">
        <v>0</v>
      </c>
      <c r="F40" s="81">
        <v>0</v>
      </c>
      <c r="G40" s="81">
        <v>0</v>
      </c>
      <c r="H40" s="81">
        <v>0</v>
      </c>
    </row>
    <row r="41" spans="1:8" s="36" customFormat="1" ht="27.6" x14ac:dyDescent="0.25">
      <c r="A41" s="282"/>
      <c r="B41" s="283"/>
      <c r="C41" s="70" t="s">
        <v>37</v>
      </c>
      <c r="D41" s="37"/>
      <c r="E41" s="80">
        <v>0</v>
      </c>
      <c r="F41" s="81">
        <v>0</v>
      </c>
      <c r="G41" s="81">
        <v>0</v>
      </c>
      <c r="H41" s="81">
        <v>0</v>
      </c>
    </row>
    <row r="42" spans="1:8" s="36" customFormat="1" ht="27.6" x14ac:dyDescent="0.25">
      <c r="A42" s="282"/>
      <c r="B42" s="283"/>
      <c r="C42" s="70" t="s">
        <v>75</v>
      </c>
      <c r="D42" s="37"/>
      <c r="E42" s="80">
        <v>0</v>
      </c>
      <c r="F42" s="81">
        <v>0</v>
      </c>
      <c r="G42" s="81">
        <v>0</v>
      </c>
      <c r="H42" s="81">
        <v>0</v>
      </c>
    </row>
    <row r="43" spans="1:8" s="36" customFormat="1" x14ac:dyDescent="0.25">
      <c r="A43" s="282" t="s">
        <v>104</v>
      </c>
      <c r="B43" s="283" t="s">
        <v>226</v>
      </c>
      <c r="C43" s="70" t="s">
        <v>70</v>
      </c>
      <c r="D43" s="35">
        <v>829</v>
      </c>
      <c r="E43" s="80">
        <f>E45</f>
        <v>272481.38</v>
      </c>
      <c r="F43" s="80">
        <f>F45</f>
        <v>278357.90700000001</v>
      </c>
      <c r="G43" s="80">
        <f>G45</f>
        <v>278341.12563999998</v>
      </c>
      <c r="H43" s="80">
        <f>H45</f>
        <v>278086.32653000002</v>
      </c>
    </row>
    <row r="44" spans="1:8" s="36" customFormat="1" ht="27.6" x14ac:dyDescent="0.25">
      <c r="A44" s="282"/>
      <c r="B44" s="283"/>
      <c r="C44" s="70" t="s">
        <v>38</v>
      </c>
      <c r="D44" s="37"/>
      <c r="E44" s="80">
        <v>0</v>
      </c>
      <c r="F44" s="81">
        <v>0</v>
      </c>
      <c r="G44" s="81">
        <v>0</v>
      </c>
      <c r="H44" s="81">
        <v>0</v>
      </c>
    </row>
    <row r="45" spans="1:8" s="36" customFormat="1" x14ac:dyDescent="0.25">
      <c r="A45" s="282"/>
      <c r="B45" s="283"/>
      <c r="C45" s="70" t="s">
        <v>39</v>
      </c>
      <c r="D45" s="37">
        <v>829</v>
      </c>
      <c r="E45" s="80">
        <v>272481.38</v>
      </c>
      <c r="F45" s="81">
        <v>278357.90700000001</v>
      </c>
      <c r="G45" s="81">
        <v>278341.12563999998</v>
      </c>
      <c r="H45" s="81">
        <v>278086.32653000002</v>
      </c>
    </row>
    <row r="46" spans="1:8" s="36" customFormat="1" x14ac:dyDescent="0.25">
      <c r="A46" s="282"/>
      <c r="B46" s="283"/>
      <c r="C46" s="70" t="s">
        <v>40</v>
      </c>
      <c r="D46" s="37"/>
      <c r="E46" s="80">
        <v>0</v>
      </c>
      <c r="F46" s="81">
        <v>0</v>
      </c>
      <c r="G46" s="81">
        <v>0</v>
      </c>
      <c r="H46" s="81">
        <v>0</v>
      </c>
    </row>
    <row r="47" spans="1:8" s="36" customFormat="1" ht="27.6" x14ac:dyDescent="0.25">
      <c r="A47" s="282"/>
      <c r="B47" s="283"/>
      <c r="C47" s="70" t="s">
        <v>74</v>
      </c>
      <c r="D47" s="37"/>
      <c r="E47" s="80">
        <v>0</v>
      </c>
      <c r="F47" s="81">
        <v>0</v>
      </c>
      <c r="G47" s="81">
        <v>0</v>
      </c>
      <c r="H47" s="81">
        <v>0</v>
      </c>
    </row>
    <row r="48" spans="1:8" s="36" customFormat="1" ht="27.6" x14ac:dyDescent="0.25">
      <c r="A48" s="282"/>
      <c r="B48" s="283"/>
      <c r="C48" s="70" t="s">
        <v>37</v>
      </c>
      <c r="D48" s="37"/>
      <c r="E48" s="80">
        <v>0</v>
      </c>
      <c r="F48" s="81">
        <v>0</v>
      </c>
      <c r="G48" s="81">
        <v>0</v>
      </c>
      <c r="H48" s="81">
        <v>0</v>
      </c>
    </row>
    <row r="49" spans="1:8" s="36" customFormat="1" ht="27.6" x14ac:dyDescent="0.25">
      <c r="A49" s="282"/>
      <c r="B49" s="283"/>
      <c r="C49" s="70" t="s">
        <v>75</v>
      </c>
      <c r="D49" s="37"/>
      <c r="E49" s="80">
        <v>0</v>
      </c>
      <c r="F49" s="81">
        <v>0</v>
      </c>
      <c r="G49" s="81">
        <v>0</v>
      </c>
      <c r="H49" s="81">
        <v>0</v>
      </c>
    </row>
    <row r="50" spans="1:8" s="36" customFormat="1" x14ac:dyDescent="0.25">
      <c r="A50" s="280" t="s">
        <v>44</v>
      </c>
      <c r="B50" s="281" t="s">
        <v>159</v>
      </c>
      <c r="C50" s="70" t="s">
        <v>70</v>
      </c>
      <c r="D50" s="35">
        <v>829</v>
      </c>
      <c r="E50" s="80">
        <f>E51+E52</f>
        <v>240</v>
      </c>
      <c r="F50" s="81">
        <f>F51+F52</f>
        <v>99</v>
      </c>
      <c r="G50" s="81">
        <f>G51+G52</f>
        <v>99</v>
      </c>
      <c r="H50" s="81">
        <f>H51+H52</f>
        <v>99</v>
      </c>
    </row>
    <row r="51" spans="1:8" s="36" customFormat="1" ht="27.6" x14ac:dyDescent="0.25">
      <c r="A51" s="280"/>
      <c r="B51" s="281"/>
      <c r="C51" s="70" t="s">
        <v>38</v>
      </c>
      <c r="D51" s="37"/>
      <c r="E51" s="80">
        <f t="shared" ref="E51:H52" si="4">E58+E65+E72</f>
        <v>0</v>
      </c>
      <c r="F51" s="81">
        <f t="shared" si="4"/>
        <v>0</v>
      </c>
      <c r="G51" s="81">
        <f t="shared" si="4"/>
        <v>0</v>
      </c>
      <c r="H51" s="81">
        <f t="shared" si="4"/>
        <v>0</v>
      </c>
    </row>
    <row r="52" spans="1:8" s="36" customFormat="1" x14ac:dyDescent="0.25">
      <c r="A52" s="280"/>
      <c r="B52" s="281"/>
      <c r="C52" s="70" t="s">
        <v>39</v>
      </c>
      <c r="D52" s="37">
        <v>829</v>
      </c>
      <c r="E52" s="80">
        <f t="shared" si="4"/>
        <v>240</v>
      </c>
      <c r="F52" s="81">
        <f t="shared" si="4"/>
        <v>99</v>
      </c>
      <c r="G52" s="81">
        <f t="shared" si="4"/>
        <v>99</v>
      </c>
      <c r="H52" s="81">
        <f t="shared" si="4"/>
        <v>99</v>
      </c>
    </row>
    <row r="53" spans="1:8" s="36" customFormat="1" x14ac:dyDescent="0.25">
      <c r="A53" s="280"/>
      <c r="B53" s="281"/>
      <c r="C53" s="70" t="s">
        <v>40</v>
      </c>
      <c r="D53" s="37"/>
      <c r="E53" s="80">
        <f t="shared" ref="E53:H56" si="5">E60+E67+E74</f>
        <v>0</v>
      </c>
      <c r="F53" s="81">
        <f t="shared" si="5"/>
        <v>0</v>
      </c>
      <c r="G53" s="81">
        <f t="shared" si="5"/>
        <v>0</v>
      </c>
      <c r="H53" s="81">
        <f t="shared" si="5"/>
        <v>0</v>
      </c>
    </row>
    <row r="54" spans="1:8" s="36" customFormat="1" ht="27.6" x14ac:dyDescent="0.25">
      <c r="A54" s="280"/>
      <c r="B54" s="281"/>
      <c r="C54" s="70" t="s">
        <v>74</v>
      </c>
      <c r="D54" s="37"/>
      <c r="E54" s="80">
        <f t="shared" si="5"/>
        <v>0</v>
      </c>
      <c r="F54" s="81">
        <f t="shared" si="5"/>
        <v>0</v>
      </c>
      <c r="G54" s="81">
        <f t="shared" si="5"/>
        <v>0</v>
      </c>
      <c r="H54" s="81">
        <f t="shared" si="5"/>
        <v>0</v>
      </c>
    </row>
    <row r="55" spans="1:8" s="36" customFormat="1" ht="27.6" x14ac:dyDescent="0.25">
      <c r="A55" s="280"/>
      <c r="B55" s="281"/>
      <c r="C55" s="70" t="s">
        <v>37</v>
      </c>
      <c r="D55" s="37"/>
      <c r="E55" s="80">
        <f t="shared" si="5"/>
        <v>0</v>
      </c>
      <c r="F55" s="81">
        <f t="shared" si="5"/>
        <v>0</v>
      </c>
      <c r="G55" s="81">
        <f t="shared" si="5"/>
        <v>0</v>
      </c>
      <c r="H55" s="81">
        <f t="shared" si="5"/>
        <v>0</v>
      </c>
    </row>
    <row r="56" spans="1:8" s="36" customFormat="1" ht="27.6" x14ac:dyDescent="0.25">
      <c r="A56" s="280"/>
      <c r="B56" s="281"/>
      <c r="C56" s="70" t="s">
        <v>75</v>
      </c>
      <c r="D56" s="37"/>
      <c r="E56" s="80">
        <f t="shared" si="5"/>
        <v>0</v>
      </c>
      <c r="F56" s="81">
        <f t="shared" si="5"/>
        <v>0</v>
      </c>
      <c r="G56" s="81">
        <f t="shared" si="5"/>
        <v>0</v>
      </c>
      <c r="H56" s="81">
        <f t="shared" si="5"/>
        <v>0</v>
      </c>
    </row>
    <row r="57" spans="1:8" s="36" customFormat="1" x14ac:dyDescent="0.25">
      <c r="A57" s="282" t="s">
        <v>148</v>
      </c>
      <c r="B57" s="283" t="s">
        <v>160</v>
      </c>
      <c r="C57" s="70" t="s">
        <v>70</v>
      </c>
      <c r="D57" s="35">
        <v>829</v>
      </c>
      <c r="E57" s="81">
        <f>E59</f>
        <v>240</v>
      </c>
      <c r="F57" s="81">
        <f>F59</f>
        <v>99</v>
      </c>
      <c r="G57" s="81">
        <f>G59</f>
        <v>99</v>
      </c>
      <c r="H57" s="81">
        <f>H59</f>
        <v>99</v>
      </c>
    </row>
    <row r="58" spans="1:8" s="36" customFormat="1" ht="27.6" x14ac:dyDescent="0.25">
      <c r="A58" s="282"/>
      <c r="B58" s="283"/>
      <c r="C58" s="70" t="s">
        <v>38</v>
      </c>
      <c r="D58" s="37"/>
      <c r="E58" s="80">
        <v>0</v>
      </c>
      <c r="F58" s="81">
        <v>0</v>
      </c>
      <c r="G58" s="81">
        <v>0</v>
      </c>
      <c r="H58" s="81">
        <v>0</v>
      </c>
    </row>
    <row r="59" spans="1:8" s="36" customFormat="1" x14ac:dyDescent="0.25">
      <c r="A59" s="282"/>
      <c r="B59" s="283"/>
      <c r="C59" s="70" t="s">
        <v>39</v>
      </c>
      <c r="D59" s="37">
        <v>829</v>
      </c>
      <c r="E59" s="80">
        <v>240</v>
      </c>
      <c r="F59" s="81">
        <v>99</v>
      </c>
      <c r="G59" s="81">
        <v>99</v>
      </c>
      <c r="H59" s="81">
        <v>99</v>
      </c>
    </row>
    <row r="60" spans="1:8" s="36" customFormat="1" x14ac:dyDescent="0.25">
      <c r="A60" s="282"/>
      <c r="B60" s="283"/>
      <c r="C60" s="70" t="s">
        <v>40</v>
      </c>
      <c r="D60" s="37"/>
      <c r="E60" s="80">
        <v>0</v>
      </c>
      <c r="F60" s="81">
        <v>0</v>
      </c>
      <c r="G60" s="81">
        <v>0</v>
      </c>
      <c r="H60" s="81">
        <v>0</v>
      </c>
    </row>
    <row r="61" spans="1:8" s="36" customFormat="1" ht="27.6" x14ac:dyDescent="0.25">
      <c r="A61" s="282"/>
      <c r="B61" s="283"/>
      <c r="C61" s="70" t="s">
        <v>74</v>
      </c>
      <c r="D61" s="37"/>
      <c r="E61" s="80">
        <v>0</v>
      </c>
      <c r="F61" s="81">
        <v>0</v>
      </c>
      <c r="G61" s="81">
        <v>0</v>
      </c>
      <c r="H61" s="81">
        <v>0</v>
      </c>
    </row>
    <row r="62" spans="1:8" s="36" customFormat="1" ht="27.6" x14ac:dyDescent="0.25">
      <c r="A62" s="282"/>
      <c r="B62" s="283"/>
      <c r="C62" s="70" t="s">
        <v>37</v>
      </c>
      <c r="D62" s="37"/>
      <c r="E62" s="80">
        <v>0</v>
      </c>
      <c r="F62" s="81">
        <v>0</v>
      </c>
      <c r="G62" s="81">
        <v>0</v>
      </c>
      <c r="H62" s="81">
        <v>0</v>
      </c>
    </row>
    <row r="63" spans="1:8" s="36" customFormat="1" ht="27.6" x14ac:dyDescent="0.25">
      <c r="A63" s="282"/>
      <c r="B63" s="283"/>
      <c r="C63" s="70" t="s">
        <v>75</v>
      </c>
      <c r="D63" s="37"/>
      <c r="E63" s="80">
        <v>0</v>
      </c>
      <c r="F63" s="81">
        <v>0</v>
      </c>
      <c r="G63" s="81">
        <v>0</v>
      </c>
      <c r="H63" s="81">
        <v>0</v>
      </c>
    </row>
    <row r="64" spans="1:8" s="36" customFormat="1" x14ac:dyDescent="0.25">
      <c r="A64" s="282" t="s">
        <v>149</v>
      </c>
      <c r="B64" s="283" t="s">
        <v>173</v>
      </c>
      <c r="C64" s="70" t="s">
        <v>70</v>
      </c>
      <c r="D64" s="35"/>
      <c r="E64" s="80">
        <v>0</v>
      </c>
      <c r="F64" s="81">
        <v>0</v>
      </c>
      <c r="G64" s="81">
        <v>0</v>
      </c>
      <c r="H64" s="81">
        <v>0</v>
      </c>
    </row>
    <row r="65" spans="1:8" s="36" customFormat="1" ht="27.6" x14ac:dyDescent="0.25">
      <c r="A65" s="282"/>
      <c r="B65" s="283"/>
      <c r="C65" s="70" t="s">
        <v>38</v>
      </c>
      <c r="D65" s="37"/>
      <c r="E65" s="80">
        <v>0</v>
      </c>
      <c r="F65" s="81">
        <v>0</v>
      </c>
      <c r="G65" s="81">
        <v>0</v>
      </c>
      <c r="H65" s="81">
        <v>0</v>
      </c>
    </row>
    <row r="66" spans="1:8" s="36" customFormat="1" x14ac:dyDescent="0.25">
      <c r="A66" s="282"/>
      <c r="B66" s="283"/>
      <c r="C66" s="70" t="s">
        <v>39</v>
      </c>
      <c r="D66" s="37"/>
      <c r="E66" s="80">
        <v>0</v>
      </c>
      <c r="F66" s="81">
        <v>0</v>
      </c>
      <c r="G66" s="81">
        <v>0</v>
      </c>
      <c r="H66" s="81">
        <v>0</v>
      </c>
    </row>
    <row r="67" spans="1:8" s="36" customFormat="1" x14ac:dyDescent="0.25">
      <c r="A67" s="282"/>
      <c r="B67" s="283"/>
      <c r="C67" s="70" t="s">
        <v>40</v>
      </c>
      <c r="D67" s="37"/>
      <c r="E67" s="80">
        <v>0</v>
      </c>
      <c r="F67" s="81">
        <v>0</v>
      </c>
      <c r="G67" s="81">
        <v>0</v>
      </c>
      <c r="H67" s="81">
        <v>0</v>
      </c>
    </row>
    <row r="68" spans="1:8" s="36" customFormat="1" ht="27.6" x14ac:dyDescent="0.25">
      <c r="A68" s="282"/>
      <c r="B68" s="283"/>
      <c r="C68" s="70" t="s">
        <v>74</v>
      </c>
      <c r="D68" s="37"/>
      <c r="E68" s="80">
        <v>0</v>
      </c>
      <c r="F68" s="81">
        <v>0</v>
      </c>
      <c r="G68" s="81">
        <v>0</v>
      </c>
      <c r="H68" s="81">
        <v>0</v>
      </c>
    </row>
    <row r="69" spans="1:8" s="36" customFormat="1" ht="27.6" x14ac:dyDescent="0.25">
      <c r="A69" s="282"/>
      <c r="B69" s="283"/>
      <c r="C69" s="70" t="s">
        <v>37</v>
      </c>
      <c r="D69" s="37"/>
      <c r="E69" s="80">
        <v>0</v>
      </c>
      <c r="F69" s="81">
        <v>0</v>
      </c>
      <c r="G69" s="81">
        <v>0</v>
      </c>
      <c r="H69" s="81">
        <v>0</v>
      </c>
    </row>
    <row r="70" spans="1:8" s="36" customFormat="1" ht="27.6" x14ac:dyDescent="0.25">
      <c r="A70" s="282"/>
      <c r="B70" s="283"/>
      <c r="C70" s="70" t="s">
        <v>75</v>
      </c>
      <c r="D70" s="37"/>
      <c r="E70" s="80">
        <v>0</v>
      </c>
      <c r="F70" s="81">
        <v>0</v>
      </c>
      <c r="G70" s="81">
        <v>0</v>
      </c>
      <c r="H70" s="81">
        <v>0</v>
      </c>
    </row>
    <row r="71" spans="1:8" s="36" customFormat="1" x14ac:dyDescent="0.25">
      <c r="A71" s="282" t="s">
        <v>150</v>
      </c>
      <c r="B71" s="283" t="s">
        <v>182</v>
      </c>
      <c r="C71" s="70" t="s">
        <v>70</v>
      </c>
      <c r="D71" s="35"/>
      <c r="E71" s="80">
        <v>0</v>
      </c>
      <c r="F71" s="81">
        <v>0</v>
      </c>
      <c r="G71" s="81">
        <v>0</v>
      </c>
      <c r="H71" s="81">
        <v>0</v>
      </c>
    </row>
    <row r="72" spans="1:8" s="36" customFormat="1" ht="27.6" x14ac:dyDescent="0.25">
      <c r="A72" s="282"/>
      <c r="B72" s="283"/>
      <c r="C72" s="70" t="s">
        <v>38</v>
      </c>
      <c r="D72" s="37"/>
      <c r="E72" s="80">
        <v>0</v>
      </c>
      <c r="F72" s="81">
        <v>0</v>
      </c>
      <c r="G72" s="81">
        <v>0</v>
      </c>
      <c r="H72" s="81">
        <v>0</v>
      </c>
    </row>
    <row r="73" spans="1:8" s="36" customFormat="1" x14ac:dyDescent="0.25">
      <c r="A73" s="282"/>
      <c r="B73" s="283"/>
      <c r="C73" s="70" t="s">
        <v>39</v>
      </c>
      <c r="D73" s="37"/>
      <c r="E73" s="80">
        <v>0</v>
      </c>
      <c r="F73" s="81">
        <v>0</v>
      </c>
      <c r="G73" s="81">
        <v>0</v>
      </c>
      <c r="H73" s="81">
        <v>0</v>
      </c>
    </row>
    <row r="74" spans="1:8" s="36" customFormat="1" x14ac:dyDescent="0.25">
      <c r="A74" s="282"/>
      <c r="B74" s="283"/>
      <c r="C74" s="70" t="s">
        <v>40</v>
      </c>
      <c r="D74" s="37"/>
      <c r="E74" s="80">
        <v>0</v>
      </c>
      <c r="F74" s="81">
        <v>0</v>
      </c>
      <c r="G74" s="81">
        <v>0</v>
      </c>
      <c r="H74" s="81">
        <v>0</v>
      </c>
    </row>
    <row r="75" spans="1:8" s="36" customFormat="1" ht="27.6" x14ac:dyDescent="0.25">
      <c r="A75" s="282"/>
      <c r="B75" s="283"/>
      <c r="C75" s="70" t="s">
        <v>74</v>
      </c>
      <c r="D75" s="37"/>
      <c r="E75" s="80">
        <v>0</v>
      </c>
      <c r="F75" s="81">
        <v>0</v>
      </c>
      <c r="G75" s="81">
        <v>0</v>
      </c>
      <c r="H75" s="81">
        <v>0</v>
      </c>
    </row>
    <row r="76" spans="1:8" s="36" customFormat="1" ht="27.6" x14ac:dyDescent="0.25">
      <c r="A76" s="282"/>
      <c r="B76" s="283"/>
      <c r="C76" s="70" t="s">
        <v>37</v>
      </c>
      <c r="D76" s="37"/>
      <c r="E76" s="80">
        <v>0</v>
      </c>
      <c r="F76" s="81">
        <v>0</v>
      </c>
      <c r="G76" s="81">
        <v>0</v>
      </c>
      <c r="H76" s="81">
        <v>0</v>
      </c>
    </row>
    <row r="77" spans="1:8" s="36" customFormat="1" ht="27.6" x14ac:dyDescent="0.25">
      <c r="A77" s="282"/>
      <c r="B77" s="283"/>
      <c r="C77" s="70" t="s">
        <v>75</v>
      </c>
      <c r="D77" s="37"/>
      <c r="E77" s="80">
        <v>0</v>
      </c>
      <c r="F77" s="81">
        <v>0</v>
      </c>
      <c r="G77" s="81">
        <v>0</v>
      </c>
      <c r="H77" s="81">
        <v>0</v>
      </c>
    </row>
    <row r="78" spans="1:8" s="36" customFormat="1" x14ac:dyDescent="0.25">
      <c r="A78" s="280" t="s">
        <v>157</v>
      </c>
      <c r="B78" s="281" t="s">
        <v>186</v>
      </c>
      <c r="C78" s="70" t="s">
        <v>70</v>
      </c>
      <c r="D78" s="35">
        <v>829</v>
      </c>
      <c r="E78" s="80">
        <f>E79+E80</f>
        <v>56424.5</v>
      </c>
      <c r="F78" s="81">
        <f>F79+F80</f>
        <v>53770.64</v>
      </c>
      <c r="G78" s="81">
        <f>G79+G80</f>
        <v>53770.64</v>
      </c>
      <c r="H78" s="81">
        <f>H79+H80</f>
        <v>53576.337379999997</v>
      </c>
    </row>
    <row r="79" spans="1:8" s="36" customFormat="1" ht="27.6" x14ac:dyDescent="0.25">
      <c r="A79" s="280"/>
      <c r="B79" s="281"/>
      <c r="C79" s="70" t="s">
        <v>38</v>
      </c>
      <c r="D79" s="37"/>
      <c r="E79" s="80">
        <f t="shared" ref="E79:H83" si="6">E86+E93</f>
        <v>0</v>
      </c>
      <c r="F79" s="81">
        <f t="shared" si="6"/>
        <v>0</v>
      </c>
      <c r="G79" s="81">
        <f t="shared" si="6"/>
        <v>0</v>
      </c>
      <c r="H79" s="81">
        <f t="shared" si="6"/>
        <v>0</v>
      </c>
    </row>
    <row r="80" spans="1:8" s="36" customFormat="1" x14ac:dyDescent="0.25">
      <c r="A80" s="280"/>
      <c r="B80" s="281"/>
      <c r="C80" s="70" t="s">
        <v>39</v>
      </c>
      <c r="D80" s="37">
        <v>829</v>
      </c>
      <c r="E80" s="80">
        <f>E87+E94</f>
        <v>56424.5</v>
      </c>
      <c r="F80" s="81">
        <f t="shared" si="6"/>
        <v>53770.64</v>
      </c>
      <c r="G80" s="81">
        <f t="shared" si="6"/>
        <v>53770.64</v>
      </c>
      <c r="H80" s="81">
        <f t="shared" si="6"/>
        <v>53576.337379999997</v>
      </c>
    </row>
    <row r="81" spans="1:8" s="36" customFormat="1" x14ac:dyDescent="0.25">
      <c r="A81" s="280"/>
      <c r="B81" s="281"/>
      <c r="C81" s="70" t="s">
        <v>40</v>
      </c>
      <c r="D81" s="37"/>
      <c r="E81" s="80">
        <f>E88+E95</f>
        <v>0</v>
      </c>
      <c r="F81" s="81">
        <f t="shared" si="6"/>
        <v>0</v>
      </c>
      <c r="G81" s="81">
        <f t="shared" si="6"/>
        <v>0</v>
      </c>
      <c r="H81" s="81">
        <f t="shared" si="6"/>
        <v>0</v>
      </c>
    </row>
    <row r="82" spans="1:8" s="36" customFormat="1" ht="27.6" x14ac:dyDescent="0.25">
      <c r="A82" s="280"/>
      <c r="B82" s="281"/>
      <c r="C82" s="70" t="s">
        <v>74</v>
      </c>
      <c r="D82" s="37"/>
      <c r="E82" s="80">
        <f>E89+E96</f>
        <v>0</v>
      </c>
      <c r="F82" s="81">
        <f t="shared" si="6"/>
        <v>0</v>
      </c>
      <c r="G82" s="81">
        <f t="shared" si="6"/>
        <v>0</v>
      </c>
      <c r="H82" s="81">
        <f t="shared" si="6"/>
        <v>0</v>
      </c>
    </row>
    <row r="83" spans="1:8" s="36" customFormat="1" ht="27.6" x14ac:dyDescent="0.25">
      <c r="A83" s="280"/>
      <c r="B83" s="281"/>
      <c r="C83" s="70" t="s">
        <v>37</v>
      </c>
      <c r="D83" s="37"/>
      <c r="E83" s="80">
        <f>E90+E97</f>
        <v>0</v>
      </c>
      <c r="F83" s="81">
        <f t="shared" si="6"/>
        <v>0</v>
      </c>
      <c r="G83" s="81">
        <f t="shared" si="6"/>
        <v>0</v>
      </c>
      <c r="H83" s="81">
        <f t="shared" si="6"/>
        <v>0</v>
      </c>
    </row>
    <row r="84" spans="1:8" s="36" customFormat="1" ht="27.6" x14ac:dyDescent="0.25">
      <c r="A84" s="280"/>
      <c r="B84" s="281"/>
      <c r="C84" s="70" t="s">
        <v>75</v>
      </c>
      <c r="D84" s="37"/>
      <c r="E84" s="80">
        <f>E91+E98</f>
        <v>0</v>
      </c>
      <c r="F84" s="81">
        <f>F91+F98</f>
        <v>0</v>
      </c>
      <c r="G84" s="81">
        <f>G91+G98</f>
        <v>0</v>
      </c>
      <c r="H84" s="81">
        <f>H91+H98</f>
        <v>0</v>
      </c>
    </row>
    <row r="85" spans="1:8" s="36" customFormat="1" x14ac:dyDescent="0.25">
      <c r="A85" s="282" t="s">
        <v>158</v>
      </c>
      <c r="B85" s="283" t="s">
        <v>229</v>
      </c>
      <c r="C85" s="70" t="s">
        <v>70</v>
      </c>
      <c r="D85" s="35">
        <v>829</v>
      </c>
      <c r="E85" s="84">
        <f>SUM(E86:E87)</f>
        <v>51089</v>
      </c>
      <c r="F85" s="84">
        <f>SUM(F86:F87)</f>
        <v>48384.673000000003</v>
      </c>
      <c r="G85" s="84">
        <f>SUM(G86:G87)</f>
        <v>48384.673000000003</v>
      </c>
      <c r="H85" s="84">
        <f>SUM(H86:H87)</f>
        <v>48197.631150000001</v>
      </c>
    </row>
    <row r="86" spans="1:8" s="36" customFormat="1" ht="27.6" x14ac:dyDescent="0.25">
      <c r="A86" s="282"/>
      <c r="B86" s="283"/>
      <c r="C86" s="70" t="s">
        <v>38</v>
      </c>
      <c r="D86" s="37"/>
      <c r="E86" s="80">
        <v>0</v>
      </c>
      <c r="F86" s="85">
        <v>0</v>
      </c>
      <c r="G86" s="85">
        <v>0</v>
      </c>
      <c r="H86" s="85">
        <v>0</v>
      </c>
    </row>
    <row r="87" spans="1:8" s="36" customFormat="1" x14ac:dyDescent="0.25">
      <c r="A87" s="282"/>
      <c r="B87" s="283"/>
      <c r="C87" s="70" t="s">
        <v>39</v>
      </c>
      <c r="D87" s="37">
        <v>829</v>
      </c>
      <c r="E87" s="80">
        <v>51089</v>
      </c>
      <c r="F87" s="84">
        <v>48384.673000000003</v>
      </c>
      <c r="G87" s="84">
        <v>48384.673000000003</v>
      </c>
      <c r="H87" s="84">
        <v>48197.631150000001</v>
      </c>
    </row>
    <row r="88" spans="1:8" s="36" customFormat="1" ht="13.95" customHeight="1" x14ac:dyDescent="0.25">
      <c r="A88" s="282"/>
      <c r="B88" s="283"/>
      <c r="C88" s="70" t="s">
        <v>40</v>
      </c>
      <c r="D88" s="37"/>
      <c r="E88" s="80">
        <v>0</v>
      </c>
      <c r="F88" s="84">
        <v>0</v>
      </c>
      <c r="G88" s="84">
        <v>0</v>
      </c>
      <c r="H88" s="84">
        <v>0</v>
      </c>
    </row>
    <row r="89" spans="1:8" s="36" customFormat="1" ht="27.6" x14ac:dyDescent="0.25">
      <c r="A89" s="282"/>
      <c r="B89" s="283"/>
      <c r="C89" s="70" t="s">
        <v>74</v>
      </c>
      <c r="D89" s="37"/>
      <c r="E89" s="80">
        <v>0</v>
      </c>
      <c r="F89" s="84">
        <v>0</v>
      </c>
      <c r="G89" s="84">
        <v>0</v>
      </c>
      <c r="H89" s="84">
        <v>0</v>
      </c>
    </row>
    <row r="90" spans="1:8" s="36" customFormat="1" ht="27.6" x14ac:dyDescent="0.25">
      <c r="A90" s="282"/>
      <c r="B90" s="283"/>
      <c r="C90" s="70" t="s">
        <v>37</v>
      </c>
      <c r="D90" s="37"/>
      <c r="E90" s="80">
        <v>0</v>
      </c>
      <c r="F90" s="84">
        <v>0</v>
      </c>
      <c r="G90" s="84">
        <v>0</v>
      </c>
      <c r="H90" s="84">
        <v>0</v>
      </c>
    </row>
    <row r="91" spans="1:8" s="36" customFormat="1" ht="27.6" x14ac:dyDescent="0.25">
      <c r="A91" s="282"/>
      <c r="B91" s="283"/>
      <c r="C91" s="70" t="s">
        <v>75</v>
      </c>
      <c r="D91" s="37"/>
      <c r="E91" s="80">
        <v>0</v>
      </c>
      <c r="F91" s="84">
        <v>0</v>
      </c>
      <c r="G91" s="84">
        <v>0</v>
      </c>
      <c r="H91" s="84">
        <v>0</v>
      </c>
    </row>
    <row r="92" spans="1:8" s="36" customFormat="1" x14ac:dyDescent="0.25">
      <c r="A92" s="282" t="s">
        <v>212</v>
      </c>
      <c r="B92" s="283" t="s">
        <v>230</v>
      </c>
      <c r="C92" s="70" t="s">
        <v>70</v>
      </c>
      <c r="D92" s="35">
        <v>829</v>
      </c>
      <c r="E92" s="84">
        <f>SUM(E93:E94)</f>
        <v>5335.5</v>
      </c>
      <c r="F92" s="84">
        <f>SUM(F93:F94)</f>
        <v>5385.9669999999996</v>
      </c>
      <c r="G92" s="84">
        <f>SUM(G93:G94)</f>
        <v>5385.9669999999996</v>
      </c>
      <c r="H92" s="84">
        <f>SUM(H93:H94)</f>
        <v>5378.7062299999998</v>
      </c>
    </row>
    <row r="93" spans="1:8" s="36" customFormat="1" ht="27.6" x14ac:dyDescent="0.25">
      <c r="A93" s="282"/>
      <c r="B93" s="283"/>
      <c r="C93" s="70" t="s">
        <v>38</v>
      </c>
      <c r="D93" s="37"/>
      <c r="E93" s="80">
        <v>0</v>
      </c>
      <c r="F93" s="85">
        <v>0</v>
      </c>
      <c r="G93" s="85">
        <v>0</v>
      </c>
      <c r="H93" s="85">
        <v>0</v>
      </c>
    </row>
    <row r="94" spans="1:8" s="36" customFormat="1" x14ac:dyDescent="0.25">
      <c r="A94" s="282"/>
      <c r="B94" s="283"/>
      <c r="C94" s="70" t="s">
        <v>39</v>
      </c>
      <c r="D94" s="37">
        <v>829</v>
      </c>
      <c r="E94" s="80">
        <v>5335.5</v>
      </c>
      <c r="F94" s="84">
        <v>5385.9669999999996</v>
      </c>
      <c r="G94" s="84">
        <v>5385.9669999999996</v>
      </c>
      <c r="H94" s="84">
        <v>5378.7062299999998</v>
      </c>
    </row>
    <row r="95" spans="1:8" s="36" customFormat="1" x14ac:dyDescent="0.25">
      <c r="A95" s="282"/>
      <c r="B95" s="283"/>
      <c r="C95" s="70" t="s">
        <v>40</v>
      </c>
      <c r="D95" s="37"/>
      <c r="E95" s="80">
        <v>0</v>
      </c>
      <c r="F95" s="84">
        <v>0</v>
      </c>
      <c r="G95" s="84">
        <v>0</v>
      </c>
      <c r="H95" s="84">
        <v>0</v>
      </c>
    </row>
    <row r="96" spans="1:8" s="36" customFormat="1" ht="27.6" x14ac:dyDescent="0.25">
      <c r="A96" s="282"/>
      <c r="B96" s="283"/>
      <c r="C96" s="70" t="s">
        <v>74</v>
      </c>
      <c r="D96" s="37"/>
      <c r="E96" s="80">
        <v>0</v>
      </c>
      <c r="F96" s="84">
        <v>0</v>
      </c>
      <c r="G96" s="84">
        <v>0</v>
      </c>
      <c r="H96" s="84">
        <v>0</v>
      </c>
    </row>
    <row r="97" spans="1:8" s="36" customFormat="1" ht="27.6" x14ac:dyDescent="0.25">
      <c r="A97" s="282"/>
      <c r="B97" s="283"/>
      <c r="C97" s="70" t="s">
        <v>37</v>
      </c>
      <c r="D97" s="37"/>
      <c r="E97" s="80">
        <v>0</v>
      </c>
      <c r="F97" s="84">
        <v>0</v>
      </c>
      <c r="G97" s="84">
        <v>0</v>
      </c>
      <c r="H97" s="84">
        <v>0</v>
      </c>
    </row>
    <row r="98" spans="1:8" s="36" customFormat="1" ht="27.6" x14ac:dyDescent="0.25">
      <c r="A98" s="282"/>
      <c r="B98" s="283"/>
      <c r="C98" s="70" t="s">
        <v>75</v>
      </c>
      <c r="D98" s="37"/>
      <c r="E98" s="80">
        <v>0</v>
      </c>
      <c r="F98" s="84">
        <v>0</v>
      </c>
      <c r="G98" s="84">
        <v>0</v>
      </c>
      <c r="H98" s="84">
        <v>0</v>
      </c>
    </row>
    <row r="99" spans="1:8" s="36" customFormat="1" x14ac:dyDescent="0.25">
      <c r="A99" s="280" t="s">
        <v>201</v>
      </c>
      <c r="B99" s="281" t="s">
        <v>353</v>
      </c>
      <c r="C99" s="70" t="s">
        <v>70</v>
      </c>
      <c r="D99" s="35">
        <v>829</v>
      </c>
      <c r="E99" s="81">
        <f>E100+E101+E105</f>
        <v>7262.3106299999999</v>
      </c>
      <c r="F99" s="81">
        <f>F100+F101+F105</f>
        <v>19600.153890000001</v>
      </c>
      <c r="G99" s="81">
        <f>G100+G101+G105</f>
        <v>19600.02894</v>
      </c>
      <c r="H99" s="81">
        <f>H100+H101+H105</f>
        <v>15881.65639</v>
      </c>
    </row>
    <row r="100" spans="1:8" s="36" customFormat="1" ht="27.6" x14ac:dyDescent="0.25">
      <c r="A100" s="280"/>
      <c r="B100" s="281"/>
      <c r="C100" s="70" t="s">
        <v>38</v>
      </c>
      <c r="D100" s="37">
        <v>829</v>
      </c>
      <c r="E100" s="81">
        <f t="shared" ref="E100:H101" si="7">E107+E114</f>
        <v>0</v>
      </c>
      <c r="F100" s="81">
        <f t="shared" si="7"/>
        <v>17997.900000000001</v>
      </c>
      <c r="G100" s="81">
        <f t="shared" si="7"/>
        <v>17997.900000000001</v>
      </c>
      <c r="H100" s="81">
        <f t="shared" si="7"/>
        <v>14465.32739</v>
      </c>
    </row>
    <row r="101" spans="1:8" s="36" customFormat="1" x14ac:dyDescent="0.25">
      <c r="A101" s="280"/>
      <c r="B101" s="281"/>
      <c r="C101" s="70" t="s">
        <v>39</v>
      </c>
      <c r="D101" s="37">
        <v>829</v>
      </c>
      <c r="E101" s="81">
        <f t="shared" si="7"/>
        <v>947.25800000000004</v>
      </c>
      <c r="F101" s="81">
        <f t="shared" si="7"/>
        <v>947.25800000000004</v>
      </c>
      <c r="G101" s="81">
        <f t="shared" si="7"/>
        <v>947.13305000000003</v>
      </c>
      <c r="H101" s="81">
        <f t="shared" si="7"/>
        <v>761.33311000000003</v>
      </c>
    </row>
    <row r="102" spans="1:8" s="36" customFormat="1" x14ac:dyDescent="0.25">
      <c r="A102" s="280"/>
      <c r="B102" s="281"/>
      <c r="C102" s="70" t="s">
        <v>40</v>
      </c>
      <c r="D102" s="37"/>
      <c r="E102" s="80">
        <f>E109+E116</f>
        <v>0</v>
      </c>
      <c r="F102" s="81">
        <v>0</v>
      </c>
      <c r="G102" s="81">
        <v>0</v>
      </c>
      <c r="H102" s="81">
        <v>0</v>
      </c>
    </row>
    <row r="103" spans="1:8" s="36" customFormat="1" ht="27.6" x14ac:dyDescent="0.25">
      <c r="A103" s="280"/>
      <c r="B103" s="281"/>
      <c r="C103" s="70" t="s">
        <v>74</v>
      </c>
      <c r="D103" s="37"/>
      <c r="E103" s="80">
        <f>E110+E117</f>
        <v>0</v>
      </c>
      <c r="F103" s="81">
        <v>0</v>
      </c>
      <c r="G103" s="81">
        <v>0</v>
      </c>
      <c r="H103" s="81">
        <v>0</v>
      </c>
    </row>
    <row r="104" spans="1:8" s="36" customFormat="1" ht="27.6" x14ac:dyDescent="0.25">
      <c r="A104" s="280"/>
      <c r="B104" s="281"/>
      <c r="C104" s="70" t="s">
        <v>37</v>
      </c>
      <c r="D104" s="37"/>
      <c r="E104" s="80">
        <f>E111+E118</f>
        <v>0</v>
      </c>
      <c r="F104" s="81">
        <v>0</v>
      </c>
      <c r="G104" s="81">
        <v>0</v>
      </c>
      <c r="H104" s="81">
        <v>0</v>
      </c>
    </row>
    <row r="105" spans="1:8" s="36" customFormat="1" ht="27.6" x14ac:dyDescent="0.25">
      <c r="A105" s="280"/>
      <c r="B105" s="281"/>
      <c r="C105" s="70" t="s">
        <v>75</v>
      </c>
      <c r="D105" s="37"/>
      <c r="E105" s="81">
        <f>E112+E119</f>
        <v>6315.0526300000001</v>
      </c>
      <c r="F105" s="81">
        <f>F112+F119</f>
        <v>654.99589000000003</v>
      </c>
      <c r="G105" s="81">
        <f>G112+G119</f>
        <v>654.99589000000003</v>
      </c>
      <c r="H105" s="81">
        <f>H112+H119</f>
        <v>654.99589000000003</v>
      </c>
    </row>
    <row r="106" spans="1:8" s="36" customFormat="1" ht="14.4" customHeight="1" x14ac:dyDescent="0.25">
      <c r="A106" s="290" t="s">
        <v>213</v>
      </c>
      <c r="B106" s="284" t="s">
        <v>231</v>
      </c>
      <c r="C106" s="70" t="s">
        <v>70</v>
      </c>
      <c r="D106" s="37"/>
      <c r="E106" s="80">
        <v>0</v>
      </c>
      <c r="F106" s="81">
        <v>0</v>
      </c>
      <c r="G106" s="81">
        <v>0</v>
      </c>
      <c r="H106" s="81">
        <v>0</v>
      </c>
    </row>
    <row r="107" spans="1:8" s="36" customFormat="1" ht="27.6" x14ac:dyDescent="0.25">
      <c r="A107" s="291"/>
      <c r="B107" s="285"/>
      <c r="C107" s="70" t="s">
        <v>38</v>
      </c>
      <c r="D107" s="37"/>
      <c r="E107" s="80">
        <v>0</v>
      </c>
      <c r="F107" s="81">
        <v>0</v>
      </c>
      <c r="G107" s="81">
        <v>0</v>
      </c>
      <c r="H107" s="81">
        <v>0</v>
      </c>
    </row>
    <row r="108" spans="1:8" s="36" customFormat="1" x14ac:dyDescent="0.25">
      <c r="A108" s="291"/>
      <c r="B108" s="285"/>
      <c r="C108" s="70" t="s">
        <v>39</v>
      </c>
      <c r="D108" s="37"/>
      <c r="E108" s="80">
        <v>0</v>
      </c>
      <c r="F108" s="81">
        <v>0</v>
      </c>
      <c r="G108" s="81">
        <v>0</v>
      </c>
      <c r="H108" s="81">
        <v>0</v>
      </c>
    </row>
    <row r="109" spans="1:8" s="36" customFormat="1" x14ac:dyDescent="0.25">
      <c r="A109" s="291"/>
      <c r="B109" s="285"/>
      <c r="C109" s="70" t="s">
        <v>40</v>
      </c>
      <c r="D109" s="37"/>
      <c r="E109" s="80">
        <v>0</v>
      </c>
      <c r="F109" s="81">
        <v>0</v>
      </c>
      <c r="G109" s="81">
        <v>0</v>
      </c>
      <c r="H109" s="81">
        <v>0</v>
      </c>
    </row>
    <row r="110" spans="1:8" s="36" customFormat="1" ht="27.6" x14ac:dyDescent="0.25">
      <c r="A110" s="291"/>
      <c r="B110" s="285"/>
      <c r="C110" s="70" t="s">
        <v>74</v>
      </c>
      <c r="D110" s="37"/>
      <c r="E110" s="80">
        <v>0</v>
      </c>
      <c r="F110" s="81">
        <v>0</v>
      </c>
      <c r="G110" s="81">
        <v>0</v>
      </c>
      <c r="H110" s="81">
        <v>0</v>
      </c>
    </row>
    <row r="111" spans="1:8" s="36" customFormat="1" ht="27.6" x14ac:dyDescent="0.25">
      <c r="A111" s="291"/>
      <c r="B111" s="285"/>
      <c r="C111" s="70" t="s">
        <v>37</v>
      </c>
      <c r="D111" s="37"/>
      <c r="E111" s="80">
        <v>0</v>
      </c>
      <c r="F111" s="81">
        <v>0</v>
      </c>
      <c r="G111" s="81">
        <v>0</v>
      </c>
      <c r="H111" s="81">
        <v>0</v>
      </c>
    </row>
    <row r="112" spans="1:8" s="36" customFormat="1" ht="27.6" x14ac:dyDescent="0.25">
      <c r="A112" s="292"/>
      <c r="B112" s="286"/>
      <c r="C112" s="70" t="s">
        <v>75</v>
      </c>
      <c r="D112" s="37"/>
      <c r="E112" s="80">
        <v>0</v>
      </c>
      <c r="F112" s="81">
        <v>0</v>
      </c>
      <c r="G112" s="81">
        <v>0</v>
      </c>
      <c r="H112" s="81">
        <v>0</v>
      </c>
    </row>
    <row r="113" spans="1:8" s="36" customFormat="1" x14ac:dyDescent="0.25">
      <c r="A113" s="282" t="s">
        <v>270</v>
      </c>
      <c r="B113" s="283" t="s">
        <v>235</v>
      </c>
      <c r="C113" s="70" t="s">
        <v>70</v>
      </c>
      <c r="D113" s="35">
        <v>829</v>
      </c>
      <c r="E113" s="84">
        <f>E114+E115+E116+E117+E118+E119</f>
        <v>7262.3106299999999</v>
      </c>
      <c r="F113" s="84">
        <f>F114+F115+F116+F117+F118+F119</f>
        <v>19600.153890000001</v>
      </c>
      <c r="G113" s="84">
        <f>SUM(G114:G119)</f>
        <v>19600.02894</v>
      </c>
      <c r="H113" s="84">
        <f>SUM(H114:H119)</f>
        <v>15881.65639</v>
      </c>
    </row>
    <row r="114" spans="1:8" s="36" customFormat="1" ht="27.6" x14ac:dyDescent="0.25">
      <c r="A114" s="282"/>
      <c r="B114" s="283"/>
      <c r="C114" s="70" t="s">
        <v>38</v>
      </c>
      <c r="D114" s="37">
        <v>829</v>
      </c>
      <c r="E114" s="85">
        <v>0</v>
      </c>
      <c r="F114" s="85">
        <v>17997.900000000001</v>
      </c>
      <c r="G114" s="85">
        <v>17997.900000000001</v>
      </c>
      <c r="H114" s="85">
        <v>14465.32739</v>
      </c>
    </row>
    <row r="115" spans="1:8" s="36" customFormat="1" x14ac:dyDescent="0.25">
      <c r="A115" s="282"/>
      <c r="B115" s="283"/>
      <c r="C115" s="70" t="s">
        <v>39</v>
      </c>
      <c r="D115" s="37">
        <v>829</v>
      </c>
      <c r="E115" s="80">
        <v>947.25800000000004</v>
      </c>
      <c r="F115" s="85">
        <v>947.25800000000004</v>
      </c>
      <c r="G115" s="84">
        <v>947.13305000000003</v>
      </c>
      <c r="H115" s="84">
        <v>761.33311000000003</v>
      </c>
    </row>
    <row r="116" spans="1:8" s="36" customFormat="1" x14ac:dyDescent="0.25">
      <c r="A116" s="282"/>
      <c r="B116" s="283"/>
      <c r="C116" s="70" t="s">
        <v>40</v>
      </c>
      <c r="D116" s="37"/>
      <c r="E116" s="85">
        <v>0</v>
      </c>
      <c r="F116" s="85">
        <v>0</v>
      </c>
      <c r="G116" s="85">
        <v>0</v>
      </c>
      <c r="H116" s="85">
        <v>0</v>
      </c>
    </row>
    <row r="117" spans="1:8" s="36" customFormat="1" ht="27.6" x14ac:dyDescent="0.25">
      <c r="A117" s="282"/>
      <c r="B117" s="283"/>
      <c r="C117" s="70" t="s">
        <v>74</v>
      </c>
      <c r="D117" s="37"/>
      <c r="E117" s="85">
        <v>0</v>
      </c>
      <c r="F117" s="85">
        <v>0</v>
      </c>
      <c r="G117" s="85">
        <v>0</v>
      </c>
      <c r="H117" s="85">
        <v>0</v>
      </c>
    </row>
    <row r="118" spans="1:8" s="36" customFormat="1" ht="27.6" x14ac:dyDescent="0.25">
      <c r="A118" s="282"/>
      <c r="B118" s="283"/>
      <c r="C118" s="70" t="s">
        <v>37</v>
      </c>
      <c r="D118" s="37"/>
      <c r="E118" s="85">
        <v>0</v>
      </c>
      <c r="F118" s="85">
        <v>0</v>
      </c>
      <c r="G118" s="85">
        <v>0</v>
      </c>
      <c r="H118" s="85">
        <v>0</v>
      </c>
    </row>
    <row r="119" spans="1:8" s="36" customFormat="1" ht="27.6" x14ac:dyDescent="0.25">
      <c r="A119" s="282"/>
      <c r="B119" s="283"/>
      <c r="C119" s="70" t="s">
        <v>75</v>
      </c>
      <c r="D119" s="37"/>
      <c r="E119" s="80">
        <v>6315.0526300000001</v>
      </c>
      <c r="F119" s="85">
        <v>654.99589000000003</v>
      </c>
      <c r="G119" s="85">
        <v>654.99589000000003</v>
      </c>
      <c r="H119" s="85">
        <v>654.99589000000003</v>
      </c>
    </row>
    <row r="120" spans="1:8" s="36" customFormat="1" ht="16.8" customHeight="1" x14ac:dyDescent="0.25">
      <c r="A120" s="290" t="s">
        <v>357</v>
      </c>
      <c r="B120" s="284" t="s">
        <v>307</v>
      </c>
      <c r="C120" s="70" t="s">
        <v>70</v>
      </c>
      <c r="D120" s="35">
        <v>829</v>
      </c>
      <c r="E120" s="81">
        <f t="shared" ref="E120:H121" si="8">E127+E134+E141</f>
        <v>150</v>
      </c>
      <c r="F120" s="81">
        <f t="shared" si="8"/>
        <v>148.01900000000001</v>
      </c>
      <c r="G120" s="81">
        <f t="shared" si="8"/>
        <v>145.17132000000001</v>
      </c>
      <c r="H120" s="81">
        <f t="shared" si="8"/>
        <v>145.17132000000001</v>
      </c>
    </row>
    <row r="121" spans="1:8" s="36" customFormat="1" ht="27.6" x14ac:dyDescent="0.25">
      <c r="A121" s="291"/>
      <c r="B121" s="285"/>
      <c r="C121" s="70" t="s">
        <v>38</v>
      </c>
      <c r="D121" s="37"/>
      <c r="E121" s="80">
        <v>0</v>
      </c>
      <c r="F121" s="81">
        <f t="shared" si="8"/>
        <v>0</v>
      </c>
      <c r="G121" s="81">
        <f t="shared" si="8"/>
        <v>0</v>
      </c>
      <c r="H121" s="81">
        <f t="shared" si="8"/>
        <v>0</v>
      </c>
    </row>
    <row r="122" spans="1:8" s="36" customFormat="1" x14ac:dyDescent="0.25">
      <c r="A122" s="291"/>
      <c r="B122" s="285"/>
      <c r="C122" s="70" t="s">
        <v>39</v>
      </c>
      <c r="D122" s="37" t="s">
        <v>214</v>
      </c>
      <c r="E122" s="81">
        <f>E129+E136+E143</f>
        <v>150</v>
      </c>
      <c r="F122" s="81">
        <f>F129+F136+F143</f>
        <v>148.01900000000001</v>
      </c>
      <c r="G122" s="81">
        <f>G129+G136+G143</f>
        <v>145.17132000000001</v>
      </c>
      <c r="H122" s="81">
        <f>H129+H136+H143</f>
        <v>145.17132000000001</v>
      </c>
    </row>
    <row r="123" spans="1:8" s="36" customFormat="1" x14ac:dyDescent="0.25">
      <c r="A123" s="291"/>
      <c r="B123" s="285"/>
      <c r="C123" s="70" t="s">
        <v>40</v>
      </c>
      <c r="D123" s="37"/>
      <c r="E123" s="80">
        <v>0</v>
      </c>
      <c r="F123" s="81">
        <f t="shared" ref="F123:H126" si="9">F130+F137+F144</f>
        <v>0</v>
      </c>
      <c r="G123" s="81">
        <f t="shared" si="9"/>
        <v>0</v>
      </c>
      <c r="H123" s="81">
        <f t="shared" si="9"/>
        <v>0</v>
      </c>
    </row>
    <row r="124" spans="1:8" s="36" customFormat="1" ht="27.6" x14ac:dyDescent="0.25">
      <c r="A124" s="291"/>
      <c r="B124" s="285"/>
      <c r="C124" s="70" t="s">
        <v>74</v>
      </c>
      <c r="D124" s="37"/>
      <c r="E124" s="80">
        <v>0</v>
      </c>
      <c r="F124" s="81">
        <f t="shared" si="9"/>
        <v>0</v>
      </c>
      <c r="G124" s="81">
        <f t="shared" si="9"/>
        <v>0</v>
      </c>
      <c r="H124" s="81">
        <f t="shared" si="9"/>
        <v>0</v>
      </c>
    </row>
    <row r="125" spans="1:8" s="36" customFormat="1" ht="27.6" x14ac:dyDescent="0.25">
      <c r="A125" s="291"/>
      <c r="B125" s="285"/>
      <c r="C125" s="70" t="s">
        <v>37</v>
      </c>
      <c r="D125" s="37"/>
      <c r="E125" s="80">
        <v>0</v>
      </c>
      <c r="F125" s="81">
        <f t="shared" si="9"/>
        <v>0</v>
      </c>
      <c r="G125" s="81">
        <f t="shared" si="9"/>
        <v>0</v>
      </c>
      <c r="H125" s="81">
        <f t="shared" si="9"/>
        <v>0</v>
      </c>
    </row>
    <row r="126" spans="1:8" s="36" customFormat="1" ht="27.6" x14ac:dyDescent="0.25">
      <c r="A126" s="292"/>
      <c r="B126" s="286"/>
      <c r="C126" s="70" t="s">
        <v>75</v>
      </c>
      <c r="D126" s="37"/>
      <c r="E126" s="80">
        <v>0</v>
      </c>
      <c r="F126" s="81">
        <f t="shared" si="9"/>
        <v>0</v>
      </c>
      <c r="G126" s="81">
        <f t="shared" si="9"/>
        <v>0</v>
      </c>
      <c r="H126" s="81">
        <f t="shared" si="9"/>
        <v>0</v>
      </c>
    </row>
    <row r="127" spans="1:8" s="36" customFormat="1" x14ac:dyDescent="0.25">
      <c r="A127" s="287" t="s">
        <v>358</v>
      </c>
      <c r="B127" s="284" t="s">
        <v>308</v>
      </c>
      <c r="C127" s="70" t="s">
        <v>70</v>
      </c>
      <c r="D127" s="35"/>
      <c r="E127" s="80">
        <f>SUM(E128:E133)</f>
        <v>0</v>
      </c>
      <c r="F127" s="81">
        <v>0</v>
      </c>
      <c r="G127" s="81">
        <v>0</v>
      </c>
      <c r="H127" s="81">
        <v>0</v>
      </c>
    </row>
    <row r="128" spans="1:8" s="36" customFormat="1" ht="27.6" x14ac:dyDescent="0.25">
      <c r="A128" s="288"/>
      <c r="B128" s="285"/>
      <c r="C128" s="70" t="s">
        <v>38</v>
      </c>
      <c r="D128" s="37"/>
      <c r="E128" s="80">
        <v>0</v>
      </c>
      <c r="F128" s="81">
        <v>0</v>
      </c>
      <c r="G128" s="81">
        <v>0</v>
      </c>
      <c r="H128" s="81">
        <v>0</v>
      </c>
    </row>
    <row r="129" spans="1:8" s="36" customFormat="1" x14ac:dyDescent="0.25">
      <c r="A129" s="288"/>
      <c r="B129" s="285"/>
      <c r="C129" s="70" t="s">
        <v>39</v>
      </c>
      <c r="D129" s="37"/>
      <c r="E129" s="80">
        <v>0</v>
      </c>
      <c r="F129" s="81">
        <v>0</v>
      </c>
      <c r="G129" s="81">
        <v>0</v>
      </c>
      <c r="H129" s="81">
        <v>0</v>
      </c>
    </row>
    <row r="130" spans="1:8" s="36" customFormat="1" x14ac:dyDescent="0.25">
      <c r="A130" s="288"/>
      <c r="B130" s="285"/>
      <c r="C130" s="70" t="s">
        <v>40</v>
      </c>
      <c r="D130" s="37"/>
      <c r="E130" s="80">
        <v>0</v>
      </c>
      <c r="F130" s="81">
        <v>0</v>
      </c>
      <c r="G130" s="81">
        <v>0</v>
      </c>
      <c r="H130" s="81">
        <v>0</v>
      </c>
    </row>
    <row r="131" spans="1:8" s="36" customFormat="1" ht="27.6" x14ac:dyDescent="0.25">
      <c r="A131" s="288"/>
      <c r="B131" s="285"/>
      <c r="C131" s="70" t="s">
        <v>74</v>
      </c>
      <c r="D131" s="37"/>
      <c r="E131" s="80">
        <v>0</v>
      </c>
      <c r="F131" s="81">
        <v>0</v>
      </c>
      <c r="G131" s="81">
        <v>0</v>
      </c>
      <c r="H131" s="81">
        <v>0</v>
      </c>
    </row>
    <row r="132" spans="1:8" s="36" customFormat="1" ht="27.6" x14ac:dyDescent="0.25">
      <c r="A132" s="288"/>
      <c r="B132" s="285"/>
      <c r="C132" s="70" t="s">
        <v>37</v>
      </c>
      <c r="D132" s="37"/>
      <c r="E132" s="80">
        <v>0</v>
      </c>
      <c r="F132" s="81">
        <v>0</v>
      </c>
      <c r="G132" s="81">
        <v>0</v>
      </c>
      <c r="H132" s="81">
        <v>0</v>
      </c>
    </row>
    <row r="133" spans="1:8" s="36" customFormat="1" ht="27.6" x14ac:dyDescent="0.25">
      <c r="A133" s="289"/>
      <c r="B133" s="286"/>
      <c r="C133" s="70" t="s">
        <v>75</v>
      </c>
      <c r="D133" s="37"/>
      <c r="E133" s="80">
        <v>0</v>
      </c>
      <c r="F133" s="81">
        <v>0</v>
      </c>
      <c r="G133" s="81">
        <v>0</v>
      </c>
      <c r="H133" s="81">
        <v>0</v>
      </c>
    </row>
    <row r="134" spans="1:8" s="36" customFormat="1" x14ac:dyDescent="0.25">
      <c r="A134" s="287" t="s">
        <v>359</v>
      </c>
      <c r="B134" s="284" t="s">
        <v>310</v>
      </c>
      <c r="C134" s="70" t="s">
        <v>70</v>
      </c>
      <c r="D134" s="35">
        <v>829</v>
      </c>
      <c r="E134" s="84">
        <f>SUM(E135:E136)</f>
        <v>150</v>
      </c>
      <c r="F134" s="84">
        <f>SUM(F135:F136)</f>
        <v>148.01900000000001</v>
      </c>
      <c r="G134" s="84">
        <f>SUM(G135:G136)</f>
        <v>145.17132000000001</v>
      </c>
      <c r="H134" s="84">
        <f>SUM(H135:H136)</f>
        <v>145.17132000000001</v>
      </c>
    </row>
    <row r="135" spans="1:8" s="36" customFormat="1" ht="27.6" x14ac:dyDescent="0.25">
      <c r="A135" s="288"/>
      <c r="B135" s="285"/>
      <c r="C135" s="70" t="s">
        <v>38</v>
      </c>
      <c r="D135" s="37"/>
      <c r="E135" s="80">
        <v>0</v>
      </c>
      <c r="F135" s="85">
        <v>0</v>
      </c>
      <c r="G135" s="85">
        <v>0</v>
      </c>
      <c r="H135" s="85">
        <v>0</v>
      </c>
    </row>
    <row r="136" spans="1:8" s="36" customFormat="1" x14ac:dyDescent="0.25">
      <c r="A136" s="288"/>
      <c r="B136" s="285"/>
      <c r="C136" s="70" t="s">
        <v>39</v>
      </c>
      <c r="D136" s="37" t="s">
        <v>214</v>
      </c>
      <c r="E136" s="80">
        <v>150</v>
      </c>
      <c r="F136" s="84">
        <v>148.01900000000001</v>
      </c>
      <c r="G136" s="84">
        <v>145.17132000000001</v>
      </c>
      <c r="H136" s="84">
        <v>145.17132000000001</v>
      </c>
    </row>
    <row r="137" spans="1:8" s="36" customFormat="1" x14ac:dyDescent="0.25">
      <c r="A137" s="288"/>
      <c r="B137" s="285"/>
      <c r="C137" s="70" t="s">
        <v>40</v>
      </c>
      <c r="D137" s="37"/>
      <c r="E137" s="80">
        <v>0</v>
      </c>
      <c r="F137" s="84">
        <v>0</v>
      </c>
      <c r="G137" s="84">
        <v>0</v>
      </c>
      <c r="H137" s="84">
        <v>0</v>
      </c>
    </row>
    <row r="138" spans="1:8" s="36" customFormat="1" ht="27.6" x14ac:dyDescent="0.25">
      <c r="A138" s="288"/>
      <c r="B138" s="285"/>
      <c r="C138" s="70" t="s">
        <v>74</v>
      </c>
      <c r="D138" s="37"/>
      <c r="E138" s="80">
        <v>0</v>
      </c>
      <c r="F138" s="84">
        <v>0</v>
      </c>
      <c r="G138" s="84">
        <v>0</v>
      </c>
      <c r="H138" s="84">
        <v>0</v>
      </c>
    </row>
    <row r="139" spans="1:8" s="36" customFormat="1" ht="27.6" x14ac:dyDescent="0.25">
      <c r="A139" s="288"/>
      <c r="B139" s="285"/>
      <c r="C139" s="70" t="s">
        <v>37</v>
      </c>
      <c r="D139" s="37"/>
      <c r="E139" s="80">
        <v>0</v>
      </c>
      <c r="F139" s="84">
        <v>0</v>
      </c>
      <c r="G139" s="84">
        <v>0</v>
      </c>
      <c r="H139" s="84">
        <v>0</v>
      </c>
    </row>
    <row r="140" spans="1:8" s="36" customFormat="1" ht="27.6" x14ac:dyDescent="0.25">
      <c r="A140" s="289"/>
      <c r="B140" s="286"/>
      <c r="C140" s="70" t="s">
        <v>75</v>
      </c>
      <c r="D140" s="37"/>
      <c r="E140" s="80">
        <v>0</v>
      </c>
      <c r="F140" s="84">
        <v>0</v>
      </c>
      <c r="G140" s="84">
        <v>0</v>
      </c>
      <c r="H140" s="84">
        <v>0</v>
      </c>
    </row>
    <row r="141" spans="1:8" s="36" customFormat="1" x14ac:dyDescent="0.25">
      <c r="A141" s="287" t="s">
        <v>360</v>
      </c>
      <c r="B141" s="284" t="s">
        <v>311</v>
      </c>
      <c r="C141" s="70" t="s">
        <v>70</v>
      </c>
      <c r="D141" s="35"/>
      <c r="E141" s="80">
        <f>SUM(E142:E147)</f>
        <v>0</v>
      </c>
      <c r="F141" s="81">
        <v>0</v>
      </c>
      <c r="G141" s="81">
        <v>0</v>
      </c>
      <c r="H141" s="81">
        <v>0</v>
      </c>
    </row>
    <row r="142" spans="1:8" s="36" customFormat="1" ht="27.6" x14ac:dyDescent="0.25">
      <c r="A142" s="288"/>
      <c r="B142" s="285"/>
      <c r="C142" s="70" t="s">
        <v>38</v>
      </c>
      <c r="D142" s="37"/>
      <c r="E142" s="80">
        <v>0</v>
      </c>
      <c r="F142" s="81">
        <v>0</v>
      </c>
      <c r="G142" s="81">
        <v>0</v>
      </c>
      <c r="H142" s="81">
        <v>0</v>
      </c>
    </row>
    <row r="143" spans="1:8" s="36" customFormat="1" x14ac:dyDescent="0.25">
      <c r="A143" s="288"/>
      <c r="B143" s="285"/>
      <c r="C143" s="70" t="s">
        <v>39</v>
      </c>
      <c r="D143" s="37"/>
      <c r="E143" s="80">
        <v>0</v>
      </c>
      <c r="F143" s="81">
        <v>0</v>
      </c>
      <c r="G143" s="81">
        <v>0</v>
      </c>
      <c r="H143" s="81">
        <v>0</v>
      </c>
    </row>
    <row r="144" spans="1:8" s="36" customFormat="1" x14ac:dyDescent="0.25">
      <c r="A144" s="288"/>
      <c r="B144" s="285"/>
      <c r="C144" s="70" t="s">
        <v>40</v>
      </c>
      <c r="D144" s="37"/>
      <c r="E144" s="80">
        <v>0</v>
      </c>
      <c r="F144" s="81">
        <v>0</v>
      </c>
      <c r="G144" s="81">
        <v>0</v>
      </c>
      <c r="H144" s="81">
        <v>0</v>
      </c>
    </row>
    <row r="145" spans="1:8" s="36" customFormat="1" ht="27.6" x14ac:dyDescent="0.25">
      <c r="A145" s="288"/>
      <c r="B145" s="285"/>
      <c r="C145" s="70" t="s">
        <v>74</v>
      </c>
      <c r="D145" s="37"/>
      <c r="E145" s="80">
        <v>0</v>
      </c>
      <c r="F145" s="81">
        <v>0</v>
      </c>
      <c r="G145" s="81">
        <v>0</v>
      </c>
      <c r="H145" s="81">
        <v>0</v>
      </c>
    </row>
    <row r="146" spans="1:8" s="36" customFormat="1" ht="27.6" x14ac:dyDescent="0.25">
      <c r="A146" s="288"/>
      <c r="B146" s="285"/>
      <c r="C146" s="70" t="s">
        <v>37</v>
      </c>
      <c r="D146" s="37"/>
      <c r="E146" s="80">
        <v>0</v>
      </c>
      <c r="F146" s="81">
        <v>0</v>
      </c>
      <c r="G146" s="81">
        <v>0</v>
      </c>
      <c r="H146" s="81">
        <v>0</v>
      </c>
    </row>
    <row r="147" spans="1:8" s="36" customFormat="1" ht="27.6" x14ac:dyDescent="0.25">
      <c r="A147" s="289"/>
      <c r="B147" s="286"/>
      <c r="C147" s="70" t="s">
        <v>75</v>
      </c>
      <c r="D147" s="37"/>
      <c r="E147" s="80">
        <v>0</v>
      </c>
      <c r="F147" s="81">
        <v>0</v>
      </c>
      <c r="G147" s="81">
        <v>0</v>
      </c>
      <c r="H147" s="81">
        <v>0</v>
      </c>
    </row>
    <row r="148" spans="1:8" s="36" customFormat="1" x14ac:dyDescent="0.25">
      <c r="A148" s="280" t="s">
        <v>354</v>
      </c>
      <c r="B148" s="281" t="s">
        <v>312</v>
      </c>
      <c r="C148" s="70" t="s">
        <v>70</v>
      </c>
      <c r="D148" s="35">
        <v>829</v>
      </c>
      <c r="E148" s="81">
        <f>E149+E150+E154</f>
        <v>150</v>
      </c>
      <c r="F148" s="81">
        <f>F149+F150+F154</f>
        <v>1765.5055</v>
      </c>
      <c r="G148" s="81">
        <f>G149+G150+G154</f>
        <v>1762.65516</v>
      </c>
      <c r="H148" s="81">
        <f>H149+H150+H154</f>
        <v>1632.99299</v>
      </c>
    </row>
    <row r="149" spans="1:8" s="36" customFormat="1" ht="27.6" x14ac:dyDescent="0.25">
      <c r="A149" s="280"/>
      <c r="B149" s="281"/>
      <c r="C149" s="70" t="s">
        <v>38</v>
      </c>
      <c r="D149" s="37"/>
      <c r="E149" s="81">
        <f>E156+E163</f>
        <v>0</v>
      </c>
      <c r="F149" s="81">
        <f>F163+F170</f>
        <v>0</v>
      </c>
      <c r="G149" s="81">
        <f>G163+G170</f>
        <v>0</v>
      </c>
      <c r="H149" s="81">
        <f>H163+H170</f>
        <v>0</v>
      </c>
    </row>
    <row r="150" spans="1:8" s="36" customFormat="1" x14ac:dyDescent="0.25">
      <c r="A150" s="280"/>
      <c r="B150" s="281"/>
      <c r="C150" s="70" t="s">
        <v>39</v>
      </c>
      <c r="D150" s="37" t="s">
        <v>214</v>
      </c>
      <c r="E150" s="81">
        <f>E157+E164</f>
        <v>150</v>
      </c>
      <c r="F150" s="81">
        <f>F157+F164</f>
        <v>1765.5055</v>
      </c>
      <c r="G150" s="81">
        <f>G157+G164</f>
        <v>1762.65516</v>
      </c>
      <c r="H150" s="81">
        <f>H157+H164</f>
        <v>1632.99299</v>
      </c>
    </row>
    <row r="151" spans="1:8" s="36" customFormat="1" x14ac:dyDescent="0.25">
      <c r="A151" s="280"/>
      <c r="B151" s="281"/>
      <c r="C151" s="70" t="s">
        <v>40</v>
      </c>
      <c r="D151" s="37"/>
      <c r="E151" s="80">
        <f>E165+E172</f>
        <v>0</v>
      </c>
      <c r="F151" s="81">
        <v>0</v>
      </c>
      <c r="G151" s="81">
        <v>0</v>
      </c>
      <c r="H151" s="81">
        <v>0</v>
      </c>
    </row>
    <row r="152" spans="1:8" s="36" customFormat="1" ht="27.6" x14ac:dyDescent="0.25">
      <c r="A152" s="280"/>
      <c r="B152" s="281"/>
      <c r="C152" s="70" t="s">
        <v>74</v>
      </c>
      <c r="D152" s="37"/>
      <c r="E152" s="80">
        <f>E166+E173</f>
        <v>0</v>
      </c>
      <c r="F152" s="81">
        <v>0</v>
      </c>
      <c r="G152" s="81">
        <v>0</v>
      </c>
      <c r="H152" s="81">
        <v>0</v>
      </c>
    </row>
    <row r="153" spans="1:8" s="36" customFormat="1" ht="27.6" x14ac:dyDescent="0.25">
      <c r="A153" s="280"/>
      <c r="B153" s="281"/>
      <c r="C153" s="70" t="s">
        <v>37</v>
      </c>
      <c r="D153" s="37"/>
      <c r="E153" s="80">
        <f>E167+E174</f>
        <v>0</v>
      </c>
      <c r="F153" s="81">
        <v>0</v>
      </c>
      <c r="G153" s="81">
        <v>0</v>
      </c>
      <c r="H153" s="81">
        <v>0</v>
      </c>
    </row>
    <row r="154" spans="1:8" s="36" customFormat="1" ht="27.6" x14ac:dyDescent="0.25">
      <c r="A154" s="280"/>
      <c r="B154" s="281"/>
      <c r="C154" s="70" t="s">
        <v>75</v>
      </c>
      <c r="D154" s="37"/>
      <c r="E154" s="80">
        <f>E168+E175</f>
        <v>0</v>
      </c>
      <c r="F154" s="81">
        <f>F168+F175</f>
        <v>0</v>
      </c>
      <c r="G154" s="81">
        <f>G168+G175</f>
        <v>0</v>
      </c>
      <c r="H154" s="81">
        <f>H168+H175</f>
        <v>0</v>
      </c>
    </row>
    <row r="155" spans="1:8" s="36" customFormat="1" x14ac:dyDescent="0.25">
      <c r="A155" s="282" t="s">
        <v>355</v>
      </c>
      <c r="B155" s="283" t="s">
        <v>313</v>
      </c>
      <c r="C155" s="70" t="s">
        <v>70</v>
      </c>
      <c r="D155" s="35">
        <v>829</v>
      </c>
      <c r="E155" s="80">
        <f>SUM(E156:E161)</f>
        <v>150</v>
      </c>
      <c r="F155" s="85">
        <f>F156+F157</f>
        <v>1765.5055</v>
      </c>
      <c r="G155" s="85">
        <f>G156+G157</f>
        <v>1762.65516</v>
      </c>
      <c r="H155" s="85">
        <f>H156+H157</f>
        <v>1632.99299</v>
      </c>
    </row>
    <row r="156" spans="1:8" s="36" customFormat="1" ht="27.6" x14ac:dyDescent="0.25">
      <c r="A156" s="282"/>
      <c r="B156" s="283"/>
      <c r="C156" s="70" t="s">
        <v>38</v>
      </c>
      <c r="D156" s="37"/>
      <c r="E156" s="80">
        <v>0</v>
      </c>
      <c r="F156" s="85">
        <f>F164</f>
        <v>1617.4865</v>
      </c>
      <c r="G156" s="85">
        <f>G164</f>
        <v>1617.4838</v>
      </c>
      <c r="H156" s="85">
        <f>H164</f>
        <v>1487.8279299999999</v>
      </c>
    </row>
    <row r="157" spans="1:8" s="36" customFormat="1" x14ac:dyDescent="0.25">
      <c r="A157" s="282"/>
      <c r="B157" s="283"/>
      <c r="C157" s="70" t="s">
        <v>39</v>
      </c>
      <c r="D157" s="37" t="s">
        <v>214</v>
      </c>
      <c r="E157" s="80">
        <v>150</v>
      </c>
      <c r="F157" s="85">
        <v>148.01900000000001</v>
      </c>
      <c r="G157" s="85">
        <v>145.17135999999999</v>
      </c>
      <c r="H157" s="85">
        <v>145.16506000000001</v>
      </c>
    </row>
    <row r="158" spans="1:8" s="36" customFormat="1" x14ac:dyDescent="0.25">
      <c r="A158" s="282"/>
      <c r="B158" s="283"/>
      <c r="C158" s="70" t="s">
        <v>40</v>
      </c>
      <c r="D158" s="37"/>
      <c r="E158" s="80">
        <v>0</v>
      </c>
      <c r="F158" s="85">
        <f t="shared" ref="F158:H161" si="10">F166</f>
        <v>0</v>
      </c>
      <c r="G158" s="85">
        <f t="shared" si="10"/>
        <v>0</v>
      </c>
      <c r="H158" s="85">
        <f t="shared" si="10"/>
        <v>0</v>
      </c>
    </row>
    <row r="159" spans="1:8" s="36" customFormat="1" ht="27.6" x14ac:dyDescent="0.25">
      <c r="A159" s="282"/>
      <c r="B159" s="283"/>
      <c r="C159" s="70" t="s">
        <v>74</v>
      </c>
      <c r="D159" s="37"/>
      <c r="E159" s="80">
        <v>0</v>
      </c>
      <c r="F159" s="85">
        <f t="shared" si="10"/>
        <v>0</v>
      </c>
      <c r="G159" s="85">
        <f t="shared" si="10"/>
        <v>0</v>
      </c>
      <c r="H159" s="85">
        <f t="shared" si="10"/>
        <v>0</v>
      </c>
    </row>
    <row r="160" spans="1:8" s="36" customFormat="1" ht="27.6" x14ac:dyDescent="0.25">
      <c r="A160" s="282"/>
      <c r="B160" s="283"/>
      <c r="C160" s="70" t="s">
        <v>37</v>
      </c>
      <c r="D160" s="37"/>
      <c r="E160" s="80">
        <v>0</v>
      </c>
      <c r="F160" s="85">
        <f t="shared" si="10"/>
        <v>0</v>
      </c>
      <c r="G160" s="85">
        <f t="shared" si="10"/>
        <v>0</v>
      </c>
      <c r="H160" s="85">
        <f t="shared" si="10"/>
        <v>0</v>
      </c>
    </row>
    <row r="161" spans="1:8" s="36" customFormat="1" ht="27.6" x14ac:dyDescent="0.25">
      <c r="A161" s="282"/>
      <c r="B161" s="283"/>
      <c r="C161" s="70" t="s">
        <v>75</v>
      </c>
      <c r="D161" s="37"/>
      <c r="E161" s="80">
        <v>0</v>
      </c>
      <c r="F161" s="85">
        <f t="shared" si="10"/>
        <v>0</v>
      </c>
      <c r="G161" s="85">
        <f t="shared" si="10"/>
        <v>0</v>
      </c>
      <c r="H161" s="85">
        <f t="shared" si="10"/>
        <v>0</v>
      </c>
    </row>
    <row r="162" spans="1:8" s="36" customFormat="1" x14ac:dyDescent="0.25">
      <c r="A162" s="282" t="s">
        <v>356</v>
      </c>
      <c r="B162" s="283" t="s">
        <v>351</v>
      </c>
      <c r="C162" s="70" t="s">
        <v>70</v>
      </c>
      <c r="D162" s="35"/>
      <c r="E162" s="80">
        <f>SUM(E163:E168)</f>
        <v>0</v>
      </c>
      <c r="F162" s="80">
        <f>SUM(F163:F168)</f>
        <v>1617.4865</v>
      </c>
      <c r="G162" s="80">
        <f>SUM(G163:G168)</f>
        <v>1617.4838</v>
      </c>
      <c r="H162" s="80">
        <f>SUM(H163:H168)</f>
        <v>1487.8279299999999</v>
      </c>
    </row>
    <row r="163" spans="1:8" s="36" customFormat="1" ht="27.6" x14ac:dyDescent="0.25">
      <c r="A163" s="282"/>
      <c r="B163" s="283"/>
      <c r="C163" s="70" t="s">
        <v>38</v>
      </c>
      <c r="D163" s="37"/>
      <c r="E163" s="80">
        <v>0</v>
      </c>
      <c r="F163" s="81">
        <v>0</v>
      </c>
      <c r="G163" s="81">
        <v>0</v>
      </c>
      <c r="H163" s="81">
        <v>0</v>
      </c>
    </row>
    <row r="164" spans="1:8" s="36" customFormat="1" x14ac:dyDescent="0.25">
      <c r="A164" s="282"/>
      <c r="B164" s="283"/>
      <c r="C164" s="70" t="s">
        <v>39</v>
      </c>
      <c r="D164" s="37"/>
      <c r="E164" s="80">
        <v>0</v>
      </c>
      <c r="F164" s="81">
        <v>1617.4865</v>
      </c>
      <c r="G164" s="81">
        <v>1617.4838</v>
      </c>
      <c r="H164" s="81">
        <v>1487.8279299999999</v>
      </c>
    </row>
    <row r="165" spans="1:8" s="36" customFormat="1" x14ac:dyDescent="0.25">
      <c r="A165" s="282"/>
      <c r="B165" s="283"/>
      <c r="C165" s="70" t="s">
        <v>40</v>
      </c>
      <c r="D165" s="37"/>
      <c r="E165" s="80">
        <v>0</v>
      </c>
      <c r="F165" s="81">
        <v>0</v>
      </c>
      <c r="G165" s="81">
        <v>0</v>
      </c>
      <c r="H165" s="81">
        <v>0</v>
      </c>
    </row>
    <row r="166" spans="1:8" s="36" customFormat="1" ht="27.6" x14ac:dyDescent="0.25">
      <c r="A166" s="282"/>
      <c r="B166" s="283"/>
      <c r="C166" s="70" t="s">
        <v>74</v>
      </c>
      <c r="D166" s="37"/>
      <c r="E166" s="80">
        <v>0</v>
      </c>
      <c r="F166" s="81">
        <v>0</v>
      </c>
      <c r="G166" s="81">
        <v>0</v>
      </c>
      <c r="H166" s="81">
        <v>0</v>
      </c>
    </row>
    <row r="167" spans="1:8" s="36" customFormat="1" ht="27.6" x14ac:dyDescent="0.25">
      <c r="A167" s="282"/>
      <c r="B167" s="283"/>
      <c r="C167" s="70" t="s">
        <v>37</v>
      </c>
      <c r="D167" s="37"/>
      <c r="E167" s="80">
        <v>0</v>
      </c>
      <c r="F167" s="81">
        <v>0</v>
      </c>
      <c r="G167" s="81">
        <v>0</v>
      </c>
      <c r="H167" s="81">
        <v>0</v>
      </c>
    </row>
    <row r="168" spans="1:8" s="36" customFormat="1" ht="27.6" x14ac:dyDescent="0.25">
      <c r="A168" s="282"/>
      <c r="B168" s="283"/>
      <c r="C168" s="70" t="s">
        <v>75</v>
      </c>
      <c r="D168" s="37"/>
      <c r="E168" s="80">
        <v>0</v>
      </c>
      <c r="F168" s="81">
        <v>0</v>
      </c>
      <c r="G168" s="81">
        <v>0</v>
      </c>
      <c r="H168" s="81">
        <v>0</v>
      </c>
    </row>
    <row r="169" spans="1:8" s="36" customFormat="1" x14ac:dyDescent="0.25">
      <c r="A169" s="280" t="s">
        <v>595</v>
      </c>
      <c r="B169" s="281" t="s">
        <v>592</v>
      </c>
      <c r="C169" s="191" t="s">
        <v>70</v>
      </c>
      <c r="D169" s="35">
        <v>829</v>
      </c>
      <c r="E169" s="80">
        <f>E170+E171</f>
        <v>5063.4780000000001</v>
      </c>
      <c r="F169" s="81">
        <f t="shared" ref="F169:H169" si="11">F176+F183</f>
        <v>0</v>
      </c>
      <c r="G169" s="81">
        <f t="shared" si="11"/>
        <v>0</v>
      </c>
      <c r="H169" s="81">
        <f t="shared" si="11"/>
        <v>0</v>
      </c>
    </row>
    <row r="170" spans="1:8" ht="27.6" x14ac:dyDescent="0.25">
      <c r="A170" s="280"/>
      <c r="B170" s="281"/>
      <c r="C170" s="191" t="s">
        <v>38</v>
      </c>
      <c r="D170" s="37"/>
      <c r="E170" s="80">
        <f t="shared" ref="E170:F175" si="12">E177+E184</f>
        <v>1451</v>
      </c>
      <c r="F170" s="81">
        <f t="shared" ref="F170:H170" si="13">F177+F184</f>
        <v>0</v>
      </c>
      <c r="G170" s="81">
        <f t="shared" si="13"/>
        <v>0</v>
      </c>
      <c r="H170" s="81">
        <f t="shared" si="13"/>
        <v>0</v>
      </c>
    </row>
    <row r="171" spans="1:8" x14ac:dyDescent="0.25">
      <c r="A171" s="280"/>
      <c r="B171" s="281"/>
      <c r="C171" s="191" t="s">
        <v>39</v>
      </c>
      <c r="D171" s="37">
        <v>829</v>
      </c>
      <c r="E171" s="80">
        <f t="shared" si="12"/>
        <v>3612.4780000000001</v>
      </c>
      <c r="F171" s="81">
        <f t="shared" ref="F171:H171" si="14">F178+F185</f>
        <v>0</v>
      </c>
      <c r="G171" s="81">
        <f t="shared" si="14"/>
        <v>0</v>
      </c>
      <c r="H171" s="81">
        <f t="shared" si="14"/>
        <v>0</v>
      </c>
    </row>
    <row r="172" spans="1:8" x14ac:dyDescent="0.25">
      <c r="A172" s="280"/>
      <c r="B172" s="281"/>
      <c r="C172" s="191" t="s">
        <v>40</v>
      </c>
      <c r="D172" s="37"/>
      <c r="E172" s="80">
        <f t="shared" si="12"/>
        <v>0</v>
      </c>
      <c r="F172" s="81">
        <f t="shared" si="12"/>
        <v>0</v>
      </c>
      <c r="G172" s="81">
        <f t="shared" ref="G172:H172" si="15">G179+G186</f>
        <v>0</v>
      </c>
      <c r="H172" s="81">
        <f t="shared" si="15"/>
        <v>0</v>
      </c>
    </row>
    <row r="173" spans="1:8" ht="27.6" x14ac:dyDescent="0.25">
      <c r="A173" s="280"/>
      <c r="B173" s="281"/>
      <c r="C173" s="191" t="s">
        <v>74</v>
      </c>
      <c r="D173" s="37"/>
      <c r="E173" s="80">
        <f t="shared" si="12"/>
        <v>0</v>
      </c>
      <c r="F173" s="81">
        <f t="shared" ref="F173:H173" si="16">F180+F187</f>
        <v>0</v>
      </c>
      <c r="G173" s="81">
        <f t="shared" si="16"/>
        <v>0</v>
      </c>
      <c r="H173" s="81">
        <f t="shared" si="16"/>
        <v>0</v>
      </c>
    </row>
    <row r="174" spans="1:8" ht="27.6" x14ac:dyDescent="0.25">
      <c r="A174" s="280"/>
      <c r="B174" s="281"/>
      <c r="C174" s="191" t="s">
        <v>37</v>
      </c>
      <c r="D174" s="37"/>
      <c r="E174" s="80">
        <f t="shared" si="12"/>
        <v>0</v>
      </c>
      <c r="F174" s="81">
        <f t="shared" ref="F174:H174" si="17">F181+F188</f>
        <v>0</v>
      </c>
      <c r="G174" s="81">
        <f t="shared" si="17"/>
        <v>0</v>
      </c>
      <c r="H174" s="81">
        <f t="shared" si="17"/>
        <v>0</v>
      </c>
    </row>
    <row r="175" spans="1:8" ht="27.6" x14ac:dyDescent="0.25">
      <c r="A175" s="280"/>
      <c r="B175" s="281"/>
      <c r="C175" s="191" t="s">
        <v>75</v>
      </c>
      <c r="D175" s="37"/>
      <c r="E175" s="80">
        <f t="shared" si="12"/>
        <v>0</v>
      </c>
      <c r="F175" s="81">
        <f t="shared" ref="F175:H175" si="18">F182+F189</f>
        <v>0</v>
      </c>
      <c r="G175" s="81">
        <f t="shared" si="18"/>
        <v>0</v>
      </c>
      <c r="H175" s="81">
        <f t="shared" si="18"/>
        <v>0</v>
      </c>
    </row>
    <row r="176" spans="1:8" x14ac:dyDescent="0.25">
      <c r="A176" s="282" t="s">
        <v>596</v>
      </c>
      <c r="B176" s="283" t="s">
        <v>593</v>
      </c>
      <c r="C176" s="191" t="s">
        <v>70</v>
      </c>
      <c r="D176" s="35">
        <v>829</v>
      </c>
      <c r="E176" s="80">
        <f>SUM(E177:E182)</f>
        <v>4913.4780000000001</v>
      </c>
      <c r="F176" s="81">
        <f t="shared" ref="F176:H176" si="19">F183+F190</f>
        <v>0</v>
      </c>
      <c r="G176" s="81">
        <f t="shared" si="19"/>
        <v>0</v>
      </c>
      <c r="H176" s="81">
        <f t="shared" si="19"/>
        <v>0</v>
      </c>
    </row>
    <row r="177" spans="1:8" ht="27.6" x14ac:dyDescent="0.25">
      <c r="A177" s="282"/>
      <c r="B177" s="283"/>
      <c r="C177" s="191" t="s">
        <v>38</v>
      </c>
      <c r="D177" s="37"/>
      <c r="E177" s="80">
        <v>1451</v>
      </c>
      <c r="F177" s="81">
        <f t="shared" ref="F177:H177" si="20">F184+F191</f>
        <v>0</v>
      </c>
      <c r="G177" s="81">
        <f t="shared" si="20"/>
        <v>0</v>
      </c>
      <c r="H177" s="81">
        <f t="shared" si="20"/>
        <v>0</v>
      </c>
    </row>
    <row r="178" spans="1:8" x14ac:dyDescent="0.25">
      <c r="A178" s="282"/>
      <c r="B178" s="283"/>
      <c r="C178" s="191" t="s">
        <v>39</v>
      </c>
      <c r="D178" s="37">
        <v>829</v>
      </c>
      <c r="E178" s="80">
        <v>3462.4780000000001</v>
      </c>
      <c r="F178" s="81">
        <f t="shared" ref="F178:H178" si="21">F185+F192</f>
        <v>0</v>
      </c>
      <c r="G178" s="81">
        <f t="shared" si="21"/>
        <v>0</v>
      </c>
      <c r="H178" s="81">
        <f t="shared" si="21"/>
        <v>0</v>
      </c>
    </row>
    <row r="179" spans="1:8" x14ac:dyDescent="0.25">
      <c r="A179" s="282"/>
      <c r="B179" s="283"/>
      <c r="C179" s="191" t="s">
        <v>40</v>
      </c>
      <c r="D179" s="37"/>
      <c r="E179" s="80">
        <v>0</v>
      </c>
      <c r="F179" s="81">
        <f t="shared" ref="F179:H179" si="22">F186+F193</f>
        <v>0</v>
      </c>
      <c r="G179" s="81">
        <f t="shared" si="22"/>
        <v>0</v>
      </c>
      <c r="H179" s="81">
        <f t="shared" si="22"/>
        <v>0</v>
      </c>
    </row>
    <row r="180" spans="1:8" ht="27.6" x14ac:dyDescent="0.25">
      <c r="A180" s="282"/>
      <c r="B180" s="283"/>
      <c r="C180" s="191" t="s">
        <v>74</v>
      </c>
      <c r="D180" s="37"/>
      <c r="E180" s="80">
        <v>0</v>
      </c>
      <c r="F180" s="81">
        <f t="shared" ref="F180:H180" si="23">F187+F194</f>
        <v>0</v>
      </c>
      <c r="G180" s="81">
        <f t="shared" si="23"/>
        <v>0</v>
      </c>
      <c r="H180" s="81">
        <f t="shared" si="23"/>
        <v>0</v>
      </c>
    </row>
    <row r="181" spans="1:8" ht="27.6" x14ac:dyDescent="0.25">
      <c r="A181" s="282"/>
      <c r="B181" s="283"/>
      <c r="C181" s="191" t="s">
        <v>37</v>
      </c>
      <c r="D181" s="37"/>
      <c r="E181" s="80">
        <v>0</v>
      </c>
      <c r="F181" s="81">
        <f t="shared" ref="F181:H181" si="24">F188+F195</f>
        <v>0</v>
      </c>
      <c r="G181" s="81">
        <f t="shared" si="24"/>
        <v>0</v>
      </c>
      <c r="H181" s="81">
        <f t="shared" si="24"/>
        <v>0</v>
      </c>
    </row>
    <row r="182" spans="1:8" ht="27.6" x14ac:dyDescent="0.25">
      <c r="A182" s="282"/>
      <c r="B182" s="283"/>
      <c r="C182" s="191" t="s">
        <v>75</v>
      </c>
      <c r="D182" s="37"/>
      <c r="E182" s="80">
        <v>0</v>
      </c>
      <c r="F182" s="81">
        <f t="shared" ref="F182:H182" si="25">F189+F196</f>
        <v>0</v>
      </c>
      <c r="G182" s="81">
        <f t="shared" si="25"/>
        <v>0</v>
      </c>
      <c r="H182" s="81">
        <f t="shared" si="25"/>
        <v>0</v>
      </c>
    </row>
    <row r="183" spans="1:8" x14ac:dyDescent="0.25">
      <c r="A183" s="282" t="s">
        <v>597</v>
      </c>
      <c r="B183" s="283" t="s">
        <v>594</v>
      </c>
      <c r="C183" s="191" t="s">
        <v>70</v>
      </c>
      <c r="D183" s="35">
        <v>829</v>
      </c>
      <c r="E183" s="84">
        <f>E185</f>
        <v>150</v>
      </c>
      <c r="F183" s="81">
        <f t="shared" ref="F183:H183" si="26">F190+F197</f>
        <v>0</v>
      </c>
      <c r="G183" s="81">
        <f t="shared" si="26"/>
        <v>0</v>
      </c>
      <c r="H183" s="81">
        <f t="shared" si="26"/>
        <v>0</v>
      </c>
    </row>
    <row r="184" spans="1:8" ht="27.6" x14ac:dyDescent="0.25">
      <c r="A184" s="282"/>
      <c r="B184" s="283"/>
      <c r="C184" s="191" t="s">
        <v>38</v>
      </c>
      <c r="D184" s="37"/>
      <c r="E184" s="80">
        <v>0</v>
      </c>
      <c r="F184" s="81">
        <f t="shared" ref="F184:H184" si="27">F191+F198</f>
        <v>0</v>
      </c>
      <c r="G184" s="81">
        <f t="shared" si="27"/>
        <v>0</v>
      </c>
      <c r="H184" s="81">
        <f t="shared" si="27"/>
        <v>0</v>
      </c>
    </row>
    <row r="185" spans="1:8" x14ac:dyDescent="0.25">
      <c r="A185" s="282"/>
      <c r="B185" s="283"/>
      <c r="C185" s="191" t="s">
        <v>39</v>
      </c>
      <c r="D185" s="37">
        <v>829</v>
      </c>
      <c r="E185" s="80">
        <v>150</v>
      </c>
      <c r="F185" s="81">
        <f t="shared" ref="F185:H185" si="28">F192+F199</f>
        <v>0</v>
      </c>
      <c r="G185" s="81">
        <f t="shared" si="28"/>
        <v>0</v>
      </c>
      <c r="H185" s="81">
        <f t="shared" si="28"/>
        <v>0</v>
      </c>
    </row>
    <row r="186" spans="1:8" x14ac:dyDescent="0.25">
      <c r="A186" s="282"/>
      <c r="B186" s="283"/>
      <c r="C186" s="191" t="s">
        <v>40</v>
      </c>
      <c r="D186" s="37"/>
      <c r="E186" s="80">
        <v>0</v>
      </c>
      <c r="F186" s="81">
        <f t="shared" ref="F186:H186" si="29">F193+F200</f>
        <v>0</v>
      </c>
      <c r="G186" s="81">
        <f t="shared" si="29"/>
        <v>0</v>
      </c>
      <c r="H186" s="81">
        <f t="shared" si="29"/>
        <v>0</v>
      </c>
    </row>
    <row r="187" spans="1:8" ht="27.6" x14ac:dyDescent="0.25">
      <c r="A187" s="282"/>
      <c r="B187" s="283"/>
      <c r="C187" s="191" t="s">
        <v>74</v>
      </c>
      <c r="D187" s="37"/>
      <c r="E187" s="80">
        <v>0</v>
      </c>
      <c r="F187" s="81">
        <f t="shared" ref="F187:H187" si="30">F194+F201</f>
        <v>0</v>
      </c>
      <c r="G187" s="81">
        <f t="shared" si="30"/>
        <v>0</v>
      </c>
      <c r="H187" s="81">
        <f t="shared" si="30"/>
        <v>0</v>
      </c>
    </row>
    <row r="188" spans="1:8" ht="27.6" x14ac:dyDescent="0.25">
      <c r="A188" s="282"/>
      <c r="B188" s="283"/>
      <c r="C188" s="191" t="s">
        <v>37</v>
      </c>
      <c r="D188" s="37"/>
      <c r="E188" s="80">
        <v>0</v>
      </c>
      <c r="F188" s="81">
        <f t="shared" ref="F188:H188" si="31">F195+F202</f>
        <v>0</v>
      </c>
      <c r="G188" s="81">
        <f t="shared" si="31"/>
        <v>0</v>
      </c>
      <c r="H188" s="81">
        <f t="shared" si="31"/>
        <v>0</v>
      </c>
    </row>
    <row r="189" spans="1:8" ht="27.6" x14ac:dyDescent="0.25">
      <c r="A189" s="282"/>
      <c r="B189" s="283"/>
      <c r="C189" s="191" t="s">
        <v>75</v>
      </c>
      <c r="D189" s="37"/>
      <c r="E189" s="80">
        <v>0</v>
      </c>
      <c r="F189" s="81">
        <f t="shared" ref="F189:H189" si="32">F196+F203</f>
        <v>0</v>
      </c>
      <c r="G189" s="81">
        <f t="shared" si="32"/>
        <v>0</v>
      </c>
      <c r="H189" s="81">
        <f t="shared" si="32"/>
        <v>0</v>
      </c>
    </row>
  </sheetData>
  <mergeCells count="57">
    <mergeCell ref="A99:A105"/>
    <mergeCell ref="B99:B105"/>
    <mergeCell ref="A113:A119"/>
    <mergeCell ref="B113:B119"/>
    <mergeCell ref="A92:A98"/>
    <mergeCell ref="B92:B98"/>
    <mergeCell ref="B106:B112"/>
    <mergeCell ref="A106:A112"/>
    <mergeCell ref="A78:A84"/>
    <mergeCell ref="B78:B84"/>
    <mergeCell ref="A85:A91"/>
    <mergeCell ref="B85:B91"/>
    <mergeCell ref="A71:A77"/>
    <mergeCell ref="B71:B77"/>
    <mergeCell ref="A50:A56"/>
    <mergeCell ref="B50:B56"/>
    <mergeCell ref="A57:A63"/>
    <mergeCell ref="B57:B63"/>
    <mergeCell ref="A64:A70"/>
    <mergeCell ref="B64:B70"/>
    <mergeCell ref="A43:A49"/>
    <mergeCell ref="B43:B49"/>
    <mergeCell ref="E5:H5"/>
    <mergeCell ref="A29:A35"/>
    <mergeCell ref="B29:B35"/>
    <mergeCell ref="A36:A42"/>
    <mergeCell ref="B36:B42"/>
    <mergeCell ref="A22:A28"/>
    <mergeCell ref="B22:B28"/>
    <mergeCell ref="A5:A6"/>
    <mergeCell ref="B5:B6"/>
    <mergeCell ref="C5:C6"/>
    <mergeCell ref="A3:H3"/>
    <mergeCell ref="A8:A14"/>
    <mergeCell ref="B8:B14"/>
    <mergeCell ref="A15:A21"/>
    <mergeCell ref="B15:B21"/>
    <mergeCell ref="A162:A168"/>
    <mergeCell ref="B162:B168"/>
    <mergeCell ref="A148:A154"/>
    <mergeCell ref="B148:B154"/>
    <mergeCell ref="A155:A161"/>
    <mergeCell ref="B155:B161"/>
    <mergeCell ref="B141:B147"/>
    <mergeCell ref="A141:A147"/>
    <mergeCell ref="B120:B126"/>
    <mergeCell ref="A120:A126"/>
    <mergeCell ref="B127:B133"/>
    <mergeCell ref="A127:A133"/>
    <mergeCell ref="B134:B140"/>
    <mergeCell ref="A134:A140"/>
    <mergeCell ref="A169:A175"/>
    <mergeCell ref="B169:B175"/>
    <mergeCell ref="A176:A182"/>
    <mergeCell ref="B176:B182"/>
    <mergeCell ref="A183:A189"/>
    <mergeCell ref="B183:B189"/>
  </mergeCells>
  <pageMargins left="0.23622047244094491" right="0.23622047244094491" top="0.62992125984251968" bottom="0.15748031496062992" header="0.19685039370078741" footer="0.15748031496062992"/>
  <pageSetup paperSize="9" fitToHeight="0" orientation="landscape" r:id="rId1"/>
  <headerFooter alignWithMargins="0"/>
  <rowBreaks count="5" manualBreakCount="5">
    <brk id="28" max="7" man="1"/>
    <brk id="56" max="7" man="1"/>
    <brk id="84" max="7" man="1"/>
    <brk id="112" max="7" man="1"/>
    <brk id="140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16" customWidth="1"/>
    <col min="2" max="2" width="21.33203125" style="16" customWidth="1"/>
    <col min="3" max="3" width="25.44140625" style="16" customWidth="1"/>
    <col min="4" max="4" width="12" style="16" customWidth="1"/>
    <col min="5" max="5" width="11.33203125" style="16" customWidth="1"/>
    <col min="6" max="6" width="15.6640625" style="16" customWidth="1"/>
    <col min="7" max="7" width="13.33203125" style="16" customWidth="1"/>
    <col min="8" max="8" width="12.6640625" style="16" customWidth="1"/>
    <col min="9" max="9" width="16.6640625" style="16" customWidth="1"/>
    <col min="10" max="10" width="13.6640625" style="16" customWidth="1"/>
    <col min="11" max="11" width="12.33203125" style="16" customWidth="1"/>
    <col min="12" max="12" width="21.33203125" style="16" customWidth="1"/>
    <col min="13" max="16384" width="9.109375" style="16"/>
  </cols>
  <sheetData>
    <row r="1" spans="1:20" ht="27.75" customHeight="1" x14ac:dyDescent="0.3">
      <c r="A1" s="15"/>
      <c r="B1" s="15"/>
      <c r="C1" s="295"/>
      <c r="D1" s="295"/>
      <c r="E1" s="295"/>
      <c r="F1" s="295"/>
      <c r="G1" s="295"/>
      <c r="H1" s="295"/>
      <c r="I1" s="295"/>
      <c r="J1" s="295"/>
      <c r="K1" s="15"/>
      <c r="L1" s="18" t="s">
        <v>65</v>
      </c>
      <c r="M1" s="17"/>
      <c r="N1" s="17"/>
      <c r="O1" s="17"/>
      <c r="P1" s="17"/>
      <c r="Q1" s="17"/>
      <c r="R1" s="17"/>
      <c r="S1" s="17"/>
      <c r="T1" s="17"/>
    </row>
    <row r="2" spans="1:20" ht="32.25" customHeight="1" x14ac:dyDescent="0.3">
      <c r="A2" s="15"/>
      <c r="B2" s="296" t="s">
        <v>64</v>
      </c>
      <c r="C2" s="296"/>
      <c r="D2" s="296"/>
      <c r="E2" s="296"/>
      <c r="F2" s="296"/>
      <c r="G2" s="296"/>
      <c r="H2" s="296"/>
      <c r="I2" s="296"/>
      <c r="J2" s="296"/>
      <c r="K2" s="15"/>
      <c r="L2" s="15"/>
      <c r="M2" s="15"/>
      <c r="N2" s="15"/>
      <c r="O2" s="15"/>
      <c r="P2" s="15"/>
    </row>
    <row r="3" spans="1:20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M3" s="15"/>
      <c r="N3" s="15"/>
      <c r="O3" s="15"/>
      <c r="P3" s="15"/>
    </row>
    <row r="4" spans="1:20" x14ac:dyDescent="0.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20" ht="82.8" x14ac:dyDescent="0.3">
      <c r="A5" s="31" t="s">
        <v>54</v>
      </c>
      <c r="B5" s="32" t="s">
        <v>61</v>
      </c>
      <c r="C5" s="32" t="s">
        <v>62</v>
      </c>
      <c r="D5" s="32" t="s">
        <v>58</v>
      </c>
      <c r="E5" s="32" t="s">
        <v>59</v>
      </c>
      <c r="F5" s="32" t="s">
        <v>60</v>
      </c>
      <c r="G5" s="32" t="s">
        <v>63</v>
      </c>
      <c r="H5" s="32" t="s">
        <v>66</v>
      </c>
      <c r="I5" s="32" t="s">
        <v>67</v>
      </c>
      <c r="J5" s="32" t="s">
        <v>52</v>
      </c>
      <c r="K5" s="32" t="s">
        <v>68</v>
      </c>
      <c r="L5" s="33" t="s">
        <v>69</v>
      </c>
      <c r="M5" s="15"/>
      <c r="N5" s="15"/>
      <c r="O5" s="15"/>
      <c r="P5" s="15"/>
    </row>
    <row r="6" spans="1:20" x14ac:dyDescent="0.3">
      <c r="A6" s="28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  <c r="M6" s="15"/>
      <c r="N6" s="15"/>
      <c r="O6" s="15"/>
      <c r="P6" s="15"/>
    </row>
    <row r="7" spans="1:20" x14ac:dyDescent="0.3">
      <c r="A7" s="19" t="s">
        <v>55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1"/>
      <c r="M7" s="15"/>
      <c r="N7" s="15"/>
      <c r="O7" s="15"/>
      <c r="P7" s="15"/>
    </row>
    <row r="8" spans="1:20" x14ac:dyDescent="0.3">
      <c r="A8" s="19" t="s">
        <v>56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15"/>
      <c r="N8" s="15"/>
      <c r="O8" s="15"/>
      <c r="P8" s="15"/>
    </row>
    <row r="9" spans="1:20" x14ac:dyDescent="0.3">
      <c r="A9" s="19" t="s">
        <v>53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  <c r="M9" s="15"/>
      <c r="N9" s="15"/>
      <c r="O9" s="15"/>
      <c r="P9" s="15"/>
    </row>
    <row r="10" spans="1:20" x14ac:dyDescent="0.3">
      <c r="A10" s="19" t="s">
        <v>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  <c r="M10" s="15"/>
      <c r="N10" s="15"/>
      <c r="O10" s="15"/>
      <c r="P10" s="15"/>
    </row>
    <row r="11" spans="1:20" x14ac:dyDescent="0.3">
      <c r="A11" s="19" t="s">
        <v>57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15"/>
      <c r="N11" s="15"/>
      <c r="O11" s="15"/>
      <c r="P11" s="15"/>
    </row>
    <row r="12" spans="1:20" x14ac:dyDescent="0.3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  <c r="M12" s="15"/>
      <c r="N12" s="15"/>
      <c r="O12" s="15"/>
      <c r="P12" s="15"/>
    </row>
    <row r="13" spans="1:20" x14ac:dyDescent="0.3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7"/>
      <c r="M13" s="15"/>
      <c r="N13" s="15"/>
      <c r="O13" s="15"/>
      <c r="P13" s="15"/>
    </row>
    <row r="14" spans="1:20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20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20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spans="1:16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1:16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</sheetData>
  <mergeCells count="2">
    <mergeCell ref="C1:J1"/>
    <mergeCell ref="B2:J2"/>
  </mergeCells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10</vt:lpstr>
      <vt:lpstr>11</vt:lpstr>
      <vt:lpstr>12</vt:lpstr>
      <vt:lpstr>14</vt:lpstr>
      <vt:lpstr>15</vt:lpstr>
      <vt:lpstr>15 внебюджет</vt:lpstr>
      <vt:lpstr>'10'!Заголовки_для_печати</vt:lpstr>
      <vt:lpstr>'10'!Область_печати</vt:lpstr>
      <vt:lpstr>'14'!Область_печати</vt:lpstr>
      <vt:lpstr>'15'!Область_печати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2019-02-28T02:46:49Z</cp:lastPrinted>
  <dcterms:created xsi:type="dcterms:W3CDTF">2011-03-10T10:26:24Z</dcterms:created>
  <dcterms:modified xsi:type="dcterms:W3CDTF">2019-03-25T20:36:47Z</dcterms:modified>
</cp:coreProperties>
</file>