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на САЙТ\Ширкина\"/>
    </mc:Choice>
  </mc:AlternateContent>
  <bookViews>
    <workbookView xWindow="0" yWindow="0" windowWidth="11244" windowHeight="4416"/>
  </bookViews>
  <sheets>
    <sheet name="5" sheetId="51" r:id="rId1"/>
    <sheet name="15 внебюджет" sheetId="23" state="hidden" r:id="rId2"/>
  </sheets>
  <definedNames>
    <definedName name="_xlnm.Print_Area" localSheetId="0">'5'!$A$1:$Q$119</definedName>
  </definedNames>
  <calcPr calcId="152511"/>
</workbook>
</file>

<file path=xl/calcChain.xml><?xml version="1.0" encoding="utf-8"?>
<calcChain xmlns="http://schemas.openxmlformats.org/spreadsheetml/2006/main">
  <c r="E8" i="51" l="1"/>
  <c r="M112" i="51" l="1"/>
  <c r="E115" i="51"/>
  <c r="E86" i="51"/>
  <c r="E66" i="51"/>
  <c r="E118" i="51"/>
  <c r="E117" i="51"/>
  <c r="E114" i="51"/>
  <c r="E113" i="51"/>
  <c r="E111" i="51"/>
  <c r="E109" i="51"/>
  <c r="E108" i="51"/>
  <c r="E107" i="51"/>
  <c r="E106" i="51"/>
  <c r="E105" i="51"/>
  <c r="E104" i="51"/>
  <c r="E103" i="51"/>
  <c r="E102" i="51"/>
  <c r="E101" i="51"/>
  <c r="E100" i="51"/>
  <c r="E99" i="51"/>
  <c r="E98" i="51"/>
  <c r="E97" i="51"/>
  <c r="E96" i="51"/>
  <c r="E95" i="51"/>
  <c r="E94" i="51"/>
  <c r="E93" i="51"/>
  <c r="E92" i="51"/>
  <c r="E91" i="51"/>
  <c r="E90" i="51"/>
  <c r="E89" i="51"/>
  <c r="E88" i="51"/>
  <c r="E87" i="51"/>
  <c r="E85" i="51"/>
  <c r="E84" i="51"/>
  <c r="E83" i="51"/>
  <c r="E82" i="51"/>
  <c r="E81" i="51"/>
  <c r="E80" i="51"/>
  <c r="E79" i="51"/>
  <c r="E78" i="51"/>
  <c r="E77" i="51"/>
  <c r="E76" i="51"/>
  <c r="E75" i="51"/>
  <c r="E74" i="51"/>
  <c r="E73" i="51"/>
  <c r="E72" i="51"/>
  <c r="E71" i="51"/>
  <c r="E70" i="51"/>
  <c r="E69" i="51"/>
  <c r="E68" i="51"/>
  <c r="E67" i="51"/>
  <c r="E65" i="51"/>
  <c r="E63" i="51"/>
  <c r="E62" i="51"/>
  <c r="E59" i="51"/>
  <c r="E57" i="51"/>
  <c r="E56" i="51"/>
  <c r="E55" i="51"/>
  <c r="E54" i="51"/>
  <c r="E53" i="51"/>
  <c r="E52" i="51"/>
  <c r="E51" i="51"/>
  <c r="E50" i="51"/>
  <c r="E49" i="51"/>
  <c r="E48" i="51"/>
  <c r="E47" i="51"/>
  <c r="E46" i="51"/>
  <c r="E45" i="51"/>
  <c r="E44" i="51"/>
  <c r="E43" i="51"/>
  <c r="E42" i="51"/>
  <c r="E41" i="51"/>
  <c r="E40" i="51"/>
  <c r="E39" i="51"/>
  <c r="E38" i="51"/>
  <c r="E37" i="51"/>
  <c r="E36" i="51"/>
  <c r="E35" i="51"/>
  <c r="E33" i="51"/>
  <c r="E32" i="51"/>
  <c r="E31" i="51"/>
  <c r="E30" i="51"/>
  <c r="E29" i="51"/>
  <c r="E28" i="51"/>
  <c r="E27" i="51"/>
  <c r="E26" i="51"/>
  <c r="E25" i="51"/>
  <c r="E24" i="51"/>
  <c r="E22" i="51"/>
  <c r="E21" i="51"/>
  <c r="E18" i="51"/>
  <c r="E16" i="51"/>
  <c r="E15" i="51"/>
  <c r="E14" i="51"/>
  <c r="E11" i="51"/>
  <c r="E10" i="51"/>
  <c r="P116" i="51" l="1"/>
  <c r="P113" i="51"/>
  <c r="P112" i="51"/>
  <c r="P111" i="51"/>
  <c r="P107" i="51"/>
  <c r="P104" i="51"/>
  <c r="P101" i="51"/>
  <c r="P100" i="51"/>
  <c r="P99" i="51"/>
  <c r="P93" i="51"/>
  <c r="P92" i="51" s="1"/>
  <c r="P88" i="51"/>
  <c r="P87" i="51"/>
  <c r="P86" i="51"/>
  <c r="P85" i="51"/>
  <c r="P84" i="51"/>
  <c r="P83" i="51" s="1"/>
  <c r="P82" i="51" s="1"/>
  <c r="P76" i="51"/>
  <c r="P73" i="51"/>
  <c r="P70" i="51"/>
  <c r="P69" i="51"/>
  <c r="P67" i="51" s="1"/>
  <c r="P68" i="51"/>
  <c r="P64" i="51"/>
  <c r="P61" i="51"/>
  <c r="P60" i="51"/>
  <c r="P59" i="51"/>
  <c r="P55" i="51"/>
  <c r="P52" i="51"/>
  <c r="P51" i="51"/>
  <c r="P49" i="51" s="1"/>
  <c r="P50" i="51"/>
  <c r="P46" i="51"/>
  <c r="P43" i="51"/>
  <c r="P40" i="51"/>
  <c r="P39" i="51"/>
  <c r="P38" i="51"/>
  <c r="P37" i="51"/>
  <c r="P34" i="51"/>
  <c r="P31" i="51"/>
  <c r="P28" i="51"/>
  <c r="P23" i="51"/>
  <c r="P22" i="51"/>
  <c r="P15" i="51" s="1"/>
  <c r="P21" i="51"/>
  <c r="P20" i="51"/>
  <c r="P18" i="51"/>
  <c r="P10" i="51" s="1"/>
  <c r="P16" i="51"/>
  <c r="P14" i="51"/>
  <c r="P11" i="51"/>
  <c r="O116" i="51"/>
  <c r="O113" i="51"/>
  <c r="O112" i="51"/>
  <c r="O111" i="51"/>
  <c r="O110" i="51" s="1"/>
  <c r="O107" i="51"/>
  <c r="O104" i="51"/>
  <c r="O101" i="51"/>
  <c r="O100" i="51"/>
  <c r="O99" i="51"/>
  <c r="O93" i="51"/>
  <c r="O92" i="51" s="1"/>
  <c r="O88" i="51"/>
  <c r="O87" i="51"/>
  <c r="O16" i="51" s="1"/>
  <c r="O86" i="51"/>
  <c r="O85" i="51"/>
  <c r="O11" i="51" s="1"/>
  <c r="O84" i="51"/>
  <c r="O76" i="51"/>
  <c r="O73" i="51"/>
  <c r="O70" i="51"/>
  <c r="O69" i="51"/>
  <c r="O68" i="51"/>
  <c r="O64" i="51"/>
  <c r="O61" i="51"/>
  <c r="O60" i="51"/>
  <c r="O59" i="51"/>
  <c r="O58" i="51" s="1"/>
  <c r="O55" i="51"/>
  <c r="O52" i="51"/>
  <c r="O51" i="51"/>
  <c r="O50" i="51"/>
  <c r="O10" i="51" s="1"/>
  <c r="O46" i="51"/>
  <c r="O43" i="51"/>
  <c r="O40" i="51"/>
  <c r="O39" i="51"/>
  <c r="O38" i="51"/>
  <c r="O34" i="51"/>
  <c r="O31" i="51"/>
  <c r="O28" i="51"/>
  <c r="O23" i="51"/>
  <c r="O22" i="51"/>
  <c r="O15" i="51" s="1"/>
  <c r="O21" i="51"/>
  <c r="O20" i="51"/>
  <c r="O18" i="51"/>
  <c r="O14" i="51"/>
  <c r="N116" i="51"/>
  <c r="N113" i="51"/>
  <c r="N112" i="51"/>
  <c r="N111" i="51"/>
  <c r="N107" i="51"/>
  <c r="N104" i="51"/>
  <c r="N101" i="51"/>
  <c r="N100" i="51"/>
  <c r="N99" i="51"/>
  <c r="N93" i="51"/>
  <c r="N92" i="51" s="1"/>
  <c r="N88" i="51"/>
  <c r="N87" i="51"/>
  <c r="N86" i="51"/>
  <c r="N85" i="51"/>
  <c r="N84" i="51"/>
  <c r="N76" i="51"/>
  <c r="N73" i="51"/>
  <c r="N70" i="51"/>
  <c r="N69" i="51"/>
  <c r="N68" i="51"/>
  <c r="N67" i="51" s="1"/>
  <c r="N64" i="51"/>
  <c r="N61" i="51"/>
  <c r="N60" i="51"/>
  <c r="N59" i="51"/>
  <c r="N55" i="51"/>
  <c r="N52" i="51"/>
  <c r="N51" i="51"/>
  <c r="N49" i="51" s="1"/>
  <c r="N50" i="51"/>
  <c r="N46" i="51"/>
  <c r="N43" i="51"/>
  <c r="N40" i="51"/>
  <c r="N39" i="51"/>
  <c r="N38" i="51"/>
  <c r="N37" i="51" s="1"/>
  <c r="N34" i="51"/>
  <c r="N31" i="51"/>
  <c r="N28" i="51"/>
  <c r="N23" i="51"/>
  <c r="N22" i="51"/>
  <c r="N15" i="51" s="1"/>
  <c r="N21" i="51"/>
  <c r="N14" i="51" s="1"/>
  <c r="N20" i="51"/>
  <c r="N18" i="51"/>
  <c r="N16" i="51"/>
  <c r="N11" i="51"/>
  <c r="M116" i="51"/>
  <c r="M113" i="51"/>
  <c r="M111" i="51"/>
  <c r="M107" i="51"/>
  <c r="M104" i="51"/>
  <c r="M101" i="51"/>
  <c r="M100" i="51"/>
  <c r="M99" i="51"/>
  <c r="M93" i="51"/>
  <c r="M92" i="51" s="1"/>
  <c r="M88" i="51"/>
  <c r="M87" i="51"/>
  <c r="M16" i="51" s="1"/>
  <c r="M86" i="51"/>
  <c r="M85" i="51"/>
  <c r="M11" i="51" s="1"/>
  <c r="M84" i="51"/>
  <c r="M76" i="51"/>
  <c r="M73" i="51"/>
  <c r="M70" i="51"/>
  <c r="M69" i="51"/>
  <c r="M68" i="51"/>
  <c r="M67" i="51" s="1"/>
  <c r="M64" i="51"/>
  <c r="M61" i="51"/>
  <c r="M60" i="51"/>
  <c r="M59" i="51"/>
  <c r="M55" i="51"/>
  <c r="M52" i="51"/>
  <c r="M51" i="51"/>
  <c r="M50" i="51"/>
  <c r="M46" i="51"/>
  <c r="M43" i="51"/>
  <c r="M40" i="51"/>
  <c r="M39" i="51"/>
  <c r="M38" i="51"/>
  <c r="M34" i="51"/>
  <c r="M31" i="51"/>
  <c r="M28" i="51"/>
  <c r="M23" i="51"/>
  <c r="M22" i="51"/>
  <c r="M15" i="51" s="1"/>
  <c r="M21" i="51"/>
  <c r="M20" i="51"/>
  <c r="M18" i="51"/>
  <c r="M14" i="51"/>
  <c r="L116" i="51"/>
  <c r="L113" i="51"/>
  <c r="L112" i="51"/>
  <c r="L111" i="51"/>
  <c r="L107" i="51"/>
  <c r="L104" i="51"/>
  <c r="L101" i="51"/>
  <c r="L100" i="51"/>
  <c r="L99" i="51"/>
  <c r="L98" i="51" s="1"/>
  <c r="L93" i="51"/>
  <c r="L92" i="51" s="1"/>
  <c r="L88" i="51"/>
  <c r="L87" i="51"/>
  <c r="L86" i="51"/>
  <c r="L85" i="51"/>
  <c r="L84" i="51"/>
  <c r="L83" i="51" s="1"/>
  <c r="L82" i="51" s="1"/>
  <c r="L76" i="51"/>
  <c r="L73" i="51"/>
  <c r="L70" i="51"/>
  <c r="L69" i="51"/>
  <c r="L67" i="51" s="1"/>
  <c r="L68" i="51"/>
  <c r="L64" i="51"/>
  <c r="L61" i="51"/>
  <c r="L60" i="51"/>
  <c r="L59" i="51"/>
  <c r="L55" i="51"/>
  <c r="L52" i="51"/>
  <c r="L51" i="51"/>
  <c r="L49" i="51" s="1"/>
  <c r="L50" i="51"/>
  <c r="L46" i="51"/>
  <c r="L43" i="51"/>
  <c r="L40" i="51"/>
  <c r="L39" i="51"/>
  <c r="L38" i="51"/>
  <c r="L34" i="51"/>
  <c r="L31" i="51"/>
  <c r="L28" i="51"/>
  <c r="L23" i="51"/>
  <c r="L22" i="51"/>
  <c r="L15" i="51" s="1"/>
  <c r="L21" i="51"/>
  <c r="L14" i="51" s="1"/>
  <c r="L20" i="51"/>
  <c r="L18" i="51"/>
  <c r="L17" i="51"/>
  <c r="L16" i="51"/>
  <c r="L11" i="51"/>
  <c r="L19" i="51" l="1"/>
  <c r="L58" i="51"/>
  <c r="L110" i="51"/>
  <c r="M37" i="51"/>
  <c r="M49" i="51"/>
  <c r="M98" i="51"/>
  <c r="N110" i="51"/>
  <c r="O37" i="51"/>
  <c r="O49" i="51"/>
  <c r="L13" i="51"/>
  <c r="L37" i="51"/>
  <c r="M83" i="51"/>
  <c r="M82" i="51" s="1"/>
  <c r="N98" i="51"/>
  <c r="O67" i="51"/>
  <c r="O83" i="51"/>
  <c r="O82" i="51" s="1"/>
  <c r="N83" i="51"/>
  <c r="N82" i="51" s="1"/>
  <c r="M110" i="51"/>
  <c r="P110" i="51"/>
  <c r="O98" i="51"/>
  <c r="P98" i="51"/>
  <c r="N58" i="51"/>
  <c r="P58" i="51"/>
  <c r="M58" i="51"/>
  <c r="N17" i="51"/>
  <c r="N10" i="51"/>
  <c r="P17" i="51"/>
  <c r="O19" i="51"/>
  <c r="M19" i="51"/>
  <c r="M17" i="51"/>
  <c r="M13" i="51"/>
  <c r="M12" i="51" s="1"/>
  <c r="O13" i="51"/>
  <c r="O12" i="51" s="1"/>
  <c r="O9" i="51" s="1"/>
  <c r="O8" i="51" s="1"/>
  <c r="O17" i="51"/>
  <c r="P19" i="51"/>
  <c r="N19" i="51"/>
  <c r="P13" i="51"/>
  <c r="P12" i="51" s="1"/>
  <c r="P9" i="51" s="1"/>
  <c r="P8" i="51" s="1"/>
  <c r="N13" i="51"/>
  <c r="N12" i="51" s="1"/>
  <c r="M10" i="51"/>
  <c r="L12" i="51"/>
  <c r="L10" i="51"/>
  <c r="L9" i="51" s="1"/>
  <c r="L8" i="51" s="1"/>
  <c r="F93" i="51"/>
  <c r="F92" i="51" s="1"/>
  <c r="G93" i="51"/>
  <c r="G92" i="51" s="1"/>
  <c r="H93" i="51"/>
  <c r="H92" i="51" s="1"/>
  <c r="I93" i="51"/>
  <c r="I92" i="51" s="1"/>
  <c r="J93" i="51"/>
  <c r="J92" i="51" s="1"/>
  <c r="K93" i="51"/>
  <c r="K92" i="51" s="1"/>
  <c r="Q93" i="51"/>
  <c r="Q92" i="51" s="1"/>
  <c r="J60" i="51"/>
  <c r="E60" i="51" s="1"/>
  <c r="N9" i="51" l="1"/>
  <c r="N8" i="51" s="1"/>
  <c r="M9" i="51"/>
  <c r="M8" i="51" s="1"/>
  <c r="I23" i="51"/>
  <c r="K100" i="51"/>
  <c r="Q100" i="51"/>
  <c r="J86" i="51"/>
  <c r="K86" i="51"/>
  <c r="Q86" i="51"/>
  <c r="F112" i="51"/>
  <c r="F111" i="51"/>
  <c r="G113" i="51"/>
  <c r="H113" i="51"/>
  <c r="I113" i="51"/>
  <c r="J113" i="51"/>
  <c r="K113" i="51"/>
  <c r="Q113" i="51"/>
  <c r="F113" i="51"/>
  <c r="F99" i="51"/>
  <c r="F100" i="51"/>
  <c r="G104" i="51"/>
  <c r="H104" i="51"/>
  <c r="I104" i="51"/>
  <c r="J104" i="51"/>
  <c r="K104" i="51"/>
  <c r="Q104" i="51"/>
  <c r="F104" i="51"/>
  <c r="I51" i="51"/>
  <c r="G21" i="51"/>
  <c r="G14" i="51" s="1"/>
  <c r="H21" i="51"/>
  <c r="H14" i="51" s="1"/>
  <c r="I21" i="51"/>
  <c r="I14" i="51" s="1"/>
  <c r="J21" i="51"/>
  <c r="J14" i="51" s="1"/>
  <c r="K21" i="51"/>
  <c r="K14" i="51" s="1"/>
  <c r="Q21" i="51"/>
  <c r="Q14" i="51" s="1"/>
  <c r="G22" i="51"/>
  <c r="H22" i="51"/>
  <c r="H15" i="51" s="1"/>
  <c r="I22" i="51"/>
  <c r="I15" i="51" s="1"/>
  <c r="J22" i="51"/>
  <c r="K22" i="51"/>
  <c r="K15" i="51" s="1"/>
  <c r="Q22" i="51"/>
  <c r="Q15" i="51" s="1"/>
  <c r="F22" i="51"/>
  <c r="F15" i="51" s="1"/>
  <c r="G23" i="51"/>
  <c r="H23" i="51"/>
  <c r="J23" i="51"/>
  <c r="E23" i="51" s="1"/>
  <c r="K23" i="51"/>
  <c r="Q23" i="51"/>
  <c r="F26" i="51"/>
  <c r="J85" i="51"/>
  <c r="G111" i="51"/>
  <c r="H111" i="51"/>
  <c r="I111" i="51"/>
  <c r="J111" i="51"/>
  <c r="K111" i="51"/>
  <c r="Q111" i="51"/>
  <c r="G112" i="51"/>
  <c r="H112" i="51"/>
  <c r="I112" i="51"/>
  <c r="J112" i="51"/>
  <c r="E112" i="51" s="1"/>
  <c r="K112" i="51"/>
  <c r="Q112" i="51"/>
  <c r="Q116" i="51"/>
  <c r="K116" i="51"/>
  <c r="J116" i="51"/>
  <c r="E116" i="51" s="1"/>
  <c r="I116" i="51"/>
  <c r="H116" i="51"/>
  <c r="G116" i="51"/>
  <c r="F116" i="51"/>
  <c r="G99" i="51"/>
  <c r="H99" i="51"/>
  <c r="I99" i="51"/>
  <c r="J99" i="51"/>
  <c r="K99" i="51"/>
  <c r="K98" i="51" s="1"/>
  <c r="Q99" i="51"/>
  <c r="G100" i="51"/>
  <c r="H100" i="51"/>
  <c r="I100" i="51"/>
  <c r="J100" i="51"/>
  <c r="F101" i="51"/>
  <c r="G101" i="51"/>
  <c r="H101" i="51"/>
  <c r="I101" i="51"/>
  <c r="J101" i="51"/>
  <c r="K101" i="51"/>
  <c r="Q101" i="51"/>
  <c r="F107" i="51"/>
  <c r="G107" i="51"/>
  <c r="H107" i="51"/>
  <c r="I107" i="51"/>
  <c r="J107" i="51"/>
  <c r="K107" i="51"/>
  <c r="Q107" i="51"/>
  <c r="F87" i="51"/>
  <c r="F16" i="51" s="1"/>
  <c r="F84" i="51"/>
  <c r="G85" i="51"/>
  <c r="G11" i="51" s="1"/>
  <c r="H85" i="51"/>
  <c r="H11" i="51" s="1"/>
  <c r="I85" i="51"/>
  <c r="I11" i="51" s="1"/>
  <c r="K85" i="51"/>
  <c r="K11" i="51" s="1"/>
  <c r="Q85" i="51"/>
  <c r="Q11" i="51" s="1"/>
  <c r="F85" i="51"/>
  <c r="F11" i="51" s="1"/>
  <c r="F86" i="51"/>
  <c r="K64" i="51"/>
  <c r="J64" i="51"/>
  <c r="E64" i="51" s="1"/>
  <c r="F68" i="51"/>
  <c r="K76" i="51"/>
  <c r="G76" i="51"/>
  <c r="H76" i="51"/>
  <c r="I76" i="51"/>
  <c r="J76" i="51"/>
  <c r="Q76" i="51"/>
  <c r="F76" i="51"/>
  <c r="G86" i="51"/>
  <c r="H86" i="51"/>
  <c r="I86" i="51"/>
  <c r="G87" i="51"/>
  <c r="G16" i="51" s="1"/>
  <c r="H87" i="51"/>
  <c r="H16" i="51" s="1"/>
  <c r="I87" i="51"/>
  <c r="I16" i="51" s="1"/>
  <c r="J87" i="51"/>
  <c r="J16" i="51" s="1"/>
  <c r="K87" i="51"/>
  <c r="K16" i="51" s="1"/>
  <c r="Q87" i="51"/>
  <c r="Q16" i="51" s="1"/>
  <c r="G84" i="51"/>
  <c r="H84" i="51"/>
  <c r="I84" i="51"/>
  <c r="J84" i="51"/>
  <c r="K84" i="51"/>
  <c r="Q84" i="51"/>
  <c r="G88" i="51"/>
  <c r="H88" i="51"/>
  <c r="I88" i="51"/>
  <c r="J88" i="51"/>
  <c r="K88" i="51"/>
  <c r="Q88" i="51"/>
  <c r="F88" i="51"/>
  <c r="G20" i="51"/>
  <c r="H20" i="51"/>
  <c r="I20" i="51"/>
  <c r="J20" i="51"/>
  <c r="E20" i="51" s="1"/>
  <c r="K20" i="51"/>
  <c r="Q20" i="51"/>
  <c r="G39" i="51"/>
  <c r="G38" i="51"/>
  <c r="H64" i="51"/>
  <c r="H61" i="51"/>
  <c r="G69" i="51"/>
  <c r="H69" i="51"/>
  <c r="I69" i="51"/>
  <c r="J69" i="51"/>
  <c r="K69" i="51"/>
  <c r="Q69" i="51"/>
  <c r="F69" i="51"/>
  <c r="F67" i="51" s="1"/>
  <c r="I68" i="51"/>
  <c r="J68" i="51"/>
  <c r="K68" i="51"/>
  <c r="Q68" i="51"/>
  <c r="G73" i="51"/>
  <c r="H73" i="51"/>
  <c r="I73" i="51"/>
  <c r="J73" i="51"/>
  <c r="K73" i="51"/>
  <c r="Q73" i="51"/>
  <c r="F73" i="51"/>
  <c r="G70" i="51"/>
  <c r="H70" i="51"/>
  <c r="I70" i="51"/>
  <c r="J70" i="51"/>
  <c r="K70" i="51"/>
  <c r="Q70" i="51"/>
  <c r="F70" i="51"/>
  <c r="Q18" i="51"/>
  <c r="Q38" i="51"/>
  <c r="Q39" i="51"/>
  <c r="K39" i="51"/>
  <c r="J38" i="51"/>
  <c r="Q51" i="51"/>
  <c r="I50" i="51"/>
  <c r="K60" i="51"/>
  <c r="K59" i="51"/>
  <c r="F55" i="51"/>
  <c r="Q64" i="51"/>
  <c r="Q61" i="51"/>
  <c r="Q60" i="51"/>
  <c r="Q59" i="51"/>
  <c r="Q55" i="51"/>
  <c r="Q52" i="51"/>
  <c r="Q50" i="51"/>
  <c r="Q46" i="51"/>
  <c r="Q43" i="51"/>
  <c r="Q40" i="51"/>
  <c r="Q34" i="51"/>
  <c r="Q31" i="51"/>
  <c r="Q28" i="51"/>
  <c r="K61" i="51"/>
  <c r="K55" i="51"/>
  <c r="K52" i="51"/>
  <c r="K51" i="51"/>
  <c r="K50" i="51"/>
  <c r="K46" i="51"/>
  <c r="K43" i="51"/>
  <c r="K40" i="51"/>
  <c r="K38" i="51"/>
  <c r="K34" i="51"/>
  <c r="K31" i="51"/>
  <c r="K28" i="51"/>
  <c r="K18" i="51"/>
  <c r="H68" i="51"/>
  <c r="J59" i="51"/>
  <c r="J58" i="51" s="1"/>
  <c r="E58" i="51" s="1"/>
  <c r="I59" i="51"/>
  <c r="H59" i="51"/>
  <c r="G59" i="51"/>
  <c r="F59" i="51"/>
  <c r="F51" i="51"/>
  <c r="F50" i="51"/>
  <c r="F60" i="51"/>
  <c r="I64" i="51"/>
  <c r="G64" i="51"/>
  <c r="F64" i="51"/>
  <c r="J61" i="51"/>
  <c r="E61" i="51" s="1"/>
  <c r="I61" i="51"/>
  <c r="G61" i="51"/>
  <c r="F61" i="51"/>
  <c r="I60" i="51"/>
  <c r="H60" i="51"/>
  <c r="G60" i="51"/>
  <c r="J55" i="51"/>
  <c r="I55" i="51"/>
  <c r="H55" i="51"/>
  <c r="G55" i="51"/>
  <c r="J52" i="51"/>
  <c r="I52" i="51"/>
  <c r="H52" i="51"/>
  <c r="G52" i="51"/>
  <c r="F52" i="51"/>
  <c r="J51" i="51"/>
  <c r="H51" i="51"/>
  <c r="G51" i="51"/>
  <c r="J50" i="51"/>
  <c r="H50" i="51"/>
  <c r="G50" i="51"/>
  <c r="J46" i="51"/>
  <c r="I46" i="51"/>
  <c r="H46" i="51"/>
  <c r="G46" i="51"/>
  <c r="F46" i="51"/>
  <c r="J43" i="51"/>
  <c r="I43" i="51"/>
  <c r="H43" i="51"/>
  <c r="G43" i="51"/>
  <c r="F43" i="51"/>
  <c r="J40" i="51"/>
  <c r="I40" i="51"/>
  <c r="H40" i="51"/>
  <c r="G40" i="51"/>
  <c r="F40" i="51"/>
  <c r="J39" i="51"/>
  <c r="J37" i="51" s="1"/>
  <c r="I39" i="51"/>
  <c r="H39" i="51"/>
  <c r="F39" i="51"/>
  <c r="I38" i="51"/>
  <c r="H38" i="51"/>
  <c r="F38" i="51"/>
  <c r="J34" i="51"/>
  <c r="E34" i="51" s="1"/>
  <c r="I34" i="51"/>
  <c r="H34" i="51"/>
  <c r="G34" i="51"/>
  <c r="F34" i="51"/>
  <c r="F33" i="51"/>
  <c r="F20" i="51" s="1"/>
  <c r="J31" i="51"/>
  <c r="I31" i="51"/>
  <c r="H31" i="51"/>
  <c r="G31" i="51"/>
  <c r="J28" i="51"/>
  <c r="I28" i="51"/>
  <c r="H28" i="51"/>
  <c r="G28" i="51"/>
  <c r="F28" i="51"/>
  <c r="J15" i="51"/>
  <c r="J18" i="51"/>
  <c r="I18" i="51"/>
  <c r="H18" i="51"/>
  <c r="G18" i="51"/>
  <c r="F18" i="51"/>
  <c r="G68" i="51"/>
  <c r="F49" i="51"/>
  <c r="I19" i="51"/>
  <c r="K58" i="51" l="1"/>
  <c r="I98" i="51"/>
  <c r="G98" i="51"/>
  <c r="Q110" i="51"/>
  <c r="H110" i="51"/>
  <c r="J110" i="51"/>
  <c r="E110" i="51" s="1"/>
  <c r="K67" i="51"/>
  <c r="Q98" i="51"/>
  <c r="J17" i="51"/>
  <c r="E17" i="51" s="1"/>
  <c r="H49" i="51"/>
  <c r="H58" i="51"/>
  <c r="F37" i="51"/>
  <c r="J98" i="51"/>
  <c r="J49" i="51"/>
  <c r="K37" i="51"/>
  <c r="F110" i="51"/>
  <c r="Q49" i="51"/>
  <c r="Q58" i="51"/>
  <c r="J67" i="51"/>
  <c r="G67" i="51"/>
  <c r="F31" i="51"/>
  <c r="H17" i="51"/>
  <c r="F98" i="51"/>
  <c r="H19" i="51"/>
  <c r="I17" i="51"/>
  <c r="H13" i="51"/>
  <c r="H12" i="51" s="1"/>
  <c r="I49" i="51"/>
  <c r="J83" i="51"/>
  <c r="J82" i="51" s="1"/>
  <c r="G37" i="51"/>
  <c r="J19" i="51"/>
  <c r="E19" i="51" s="1"/>
  <c r="J13" i="51"/>
  <c r="Q83" i="51"/>
  <c r="Q82" i="51" s="1"/>
  <c r="H83" i="51"/>
  <c r="H82" i="51" s="1"/>
  <c r="I67" i="51"/>
  <c r="Q19" i="51"/>
  <c r="G19" i="51"/>
  <c r="I37" i="51"/>
  <c r="F58" i="51"/>
  <c r="G58" i="51"/>
  <c r="H67" i="51"/>
  <c r="Q10" i="51"/>
  <c r="H98" i="51"/>
  <c r="K110" i="51"/>
  <c r="I110" i="51"/>
  <c r="J10" i="51"/>
  <c r="G10" i="51"/>
  <c r="F10" i="51"/>
  <c r="I58" i="51"/>
  <c r="F21" i="51"/>
  <c r="F14" i="51" s="1"/>
  <c r="H37" i="51"/>
  <c r="G13" i="51"/>
  <c r="K49" i="51"/>
  <c r="Q37" i="51"/>
  <c r="Q67" i="51"/>
  <c r="K83" i="51"/>
  <c r="K82" i="51" s="1"/>
  <c r="G83" i="51"/>
  <c r="G82" i="51" s="1"/>
  <c r="I13" i="51"/>
  <c r="I12" i="51" s="1"/>
  <c r="G17" i="51"/>
  <c r="Q17" i="51"/>
  <c r="K13" i="51"/>
  <c r="K12" i="51" s="1"/>
  <c r="F17" i="51"/>
  <c r="K10" i="51"/>
  <c r="H10" i="51"/>
  <c r="G49" i="51"/>
  <c r="K17" i="51"/>
  <c r="G110" i="51"/>
  <c r="F13" i="51"/>
  <c r="F23" i="51"/>
  <c r="I10" i="51"/>
  <c r="I83" i="51"/>
  <c r="I82" i="51" s="1"/>
  <c r="F83" i="51"/>
  <c r="K19" i="51"/>
  <c r="Q13" i="51"/>
  <c r="Q12" i="51" s="1"/>
  <c r="G15" i="51"/>
  <c r="J11" i="51"/>
  <c r="J12" i="51" l="1"/>
  <c r="E13" i="51"/>
  <c r="H9" i="51"/>
  <c r="H8" i="51" s="1"/>
  <c r="G12" i="51"/>
  <c r="G9" i="51" s="1"/>
  <c r="G8" i="51" s="1"/>
  <c r="Q9" i="51"/>
  <c r="Q8" i="51" s="1"/>
  <c r="F19" i="51"/>
  <c r="K9" i="51"/>
  <c r="K8" i="51" s="1"/>
  <c r="I9" i="51"/>
  <c r="I8" i="51" s="1"/>
  <c r="F82" i="51"/>
  <c r="F12" i="51"/>
  <c r="E12" i="51" l="1"/>
  <c r="J9" i="51"/>
  <c r="F9" i="51"/>
  <c r="E9" i="51" l="1"/>
  <c r="J8" i="51"/>
  <c r="F8" i="51"/>
</calcChain>
</file>

<file path=xl/sharedStrings.xml><?xml version="1.0" encoding="utf-8"?>
<sst xmlns="http://schemas.openxmlformats.org/spreadsheetml/2006/main" count="203" uniqueCount="99">
  <si>
    <t>Подпрограмма 1  "Активная политика занятости населения и социальная поддержка безработных граждан"</t>
  </si>
  <si>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</si>
  <si>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</si>
  <si>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</si>
  <si>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</si>
  <si>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</si>
  <si>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</si>
  <si>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</si>
  <si>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</si>
  <si>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</si>
  <si>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</si>
  <si>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</si>
  <si>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</si>
  <si>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</si>
  <si>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</si>
  <si>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</si>
  <si>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</si>
  <si>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</si>
  <si>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</si>
  <si>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</si>
  <si>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</si>
  <si>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</si>
  <si>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</si>
  <si>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</si>
  <si>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</si>
  <si>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</si>
  <si>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>1.5.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</si>
  <si>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</si>
  <si>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</si>
  <si>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</si>
  <si>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</si>
  <si>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</si>
  <si>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</si>
  <si>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</si>
  <si>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Отбор инвестиционных проектов, соответствующих установленным критериям, для включения в подпрограмму</t>
  </si>
  <si>
    <t>Содействие работодателям в привлечении трудовых ресурсов для реализации в Камчатском крае инвестиционных проектов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</si>
  <si>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</si>
  <si>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</si>
  <si>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</si>
  <si>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</si>
  <si>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</si>
  <si>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</si>
  <si>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</si>
  <si>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</si>
  <si>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1.1.1.</t>
  </si>
  <si>
    <t>Реализация мероприятий активной политики занятости населения и дополнительных мероприятий в сфере занятости населения</t>
  </si>
  <si>
    <t>1.1.2.</t>
  </si>
  <si>
    <t>1.1.3.</t>
  </si>
  <si>
    <t>1.1.4.</t>
  </si>
  <si>
    <t>Подпрограмма 2  "Управление миграционными потоками в Камчатском крае"</t>
  </si>
  <si>
    <t>1.2.1.</t>
  </si>
  <si>
    <t>1.2.2.</t>
  </si>
  <si>
    <t>1.2.3.</t>
  </si>
  <si>
    <t>1.3.1.</t>
  </si>
  <si>
    <t>1.3.2.</t>
  </si>
  <si>
    <t>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</t>
  </si>
  <si>
    <t>1.4.1.</t>
  </si>
  <si>
    <t>Освоение финансовых средств, направленных на оплату труда  и дополнительных выплат и компенсаций  с учетом страховых взносов</t>
  </si>
  <si>
    <t>1.4.2.</t>
  </si>
  <si>
    <t>1.5.1.</t>
  </si>
  <si>
    <t>1.5.2.</t>
  </si>
  <si>
    <t>Создание условий, способствующих добровольному переселению в Камчатский край соотечественников, проживающих за рубежом</t>
  </si>
  <si>
    <t>Освоение финансовых средств, направленных на обеспечение государственных нужд</t>
  </si>
  <si>
    <t>1.5.3.</t>
  </si>
  <si>
    <t>1.5.4.</t>
  </si>
  <si>
    <t>Организация социальной занятости  инвалидов</t>
  </si>
  <si>
    <t>1.6.</t>
  </si>
  <si>
    <t>1.6.1.</t>
  </si>
  <si>
    <t>1.6.2.</t>
  </si>
  <si>
    <t xml:space="preserve">Опережающее профессиональное обучение работников организаций, находящихся под риском увольнения
</t>
  </si>
  <si>
    <t>Подпрограмма 5 "Дополнительные мероприятия в сфере занятости населения, направленные на снижение напряженности на рынке труда Камчатского края, на 2016 год"</t>
  </si>
  <si>
    <t>Возмещение работодателям затрат на наставничество при трудоустройстве инвалидов</t>
  </si>
  <si>
    <t>Наименование Программы / подпрограммы / мероприятия</t>
  </si>
  <si>
    <t>Возмещение работодателям, реализующим программы развития организации (в том числе программы, направленные на импортозамещение, инновации, развитие персонала), расходов на частичную оплату труда  трудоустроенных  выпускников профессиональных образовательных организаций</t>
  </si>
  <si>
    <t>".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</si>
  <si>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</si>
  <si>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</si>
  <si>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</si>
  <si>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за счет средств прочих внебюджетных источников (средства работодателей)</t>
  </si>
  <si>
    <t>за счет средств федерального бюджета (планируемые объемы обязательств)</t>
  </si>
  <si>
    <t>всего без учета планируемых объемов обязательств</t>
  </si>
  <si>
    <t>Подпрограмма 4 "Обеспечение реализации Программы"</t>
  </si>
  <si>
    <t>Подпрограмма 3  "Оказание содействия добровольному переселению в Камчатский край соотечественников, проживающих за рубежом, на 2014-2017 годы"</t>
  </si>
  <si>
    <t>Объем средств на реализацию Программы</t>
  </si>
  <si>
    <t>Реализация мероприятий, способствующих повышению занятости граждан, уволенных с военной службы</t>
  </si>
  <si>
    <t>1.7.3.</t>
  </si>
  <si>
    <t>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</t>
  </si>
  <si>
    <t>1.7.2.</t>
  </si>
  <si>
    <t>Разработка комплексного подхода к процессу ресоциализации граждан, уволенных с военной службы</t>
  </si>
  <si>
    <t>1.7.1.</t>
  </si>
  <si>
    <t>1.7.</t>
  </si>
  <si>
    <t>Подпрограмма 7 "Комплексная ресоциализация граждан, уволенных с военной службы, и обеспечение их социальной интеграции в общество в Камчатском крае"</t>
  </si>
  <si>
    <t>1.8.</t>
  </si>
  <si>
    <t>Подпрограмма 8 "Сопровождение инвалидов молодого возраста при трудоустройстве в рамках мероприятий по содействию занятости населения"</t>
  </si>
  <si>
    <t>1.8.1.</t>
  </si>
  <si>
    <t>Повышение уровня информированности инвалидов молодого возраста, в том числе с использованием информационных технологий в сфере занятости населения</t>
  </si>
  <si>
    <t>1.8.2.</t>
  </si>
  <si>
    <t>Сопровождение инвалидов молодого возраста при трудоустройстве</t>
  </si>
  <si>
    <t>"Приложение 5                                                                          к государственной программе Камчатского края "Содействие занятости населения Камчатского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</si>
</sst>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0" xfId="0" applyFont="1" applyFill="1"/>
    <xf numFmtId="0" fontId="3" fillId="0" borderId="14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3" fillId="5" borderId="0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164" fontId="1" fillId="0" borderId="14" xfId="0" applyNumberFormat="1" applyFont="1" applyFill="1" applyBorder="1" applyAlignment="1">
      <alignment horizontal="center" vertical="top"/>
    </xf>
    <xf numFmtId="0" fontId="3" fillId="6" borderId="0" xfId="0" applyFont="1" applyFill="1" applyBorder="1" applyAlignment="1">
      <alignment vertical="top"/>
    </xf>
    <xf numFmtId="0" fontId="3" fillId="0" borderId="14" xfId="0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top"/>
    </xf>
    <xf numFmtId="164" fontId="1" fillId="0" borderId="18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64" fontId="1" fillId="0" borderId="0" xfId="0" applyNumberFormat="1" applyFont="1" applyFill="1"/>
    <xf numFmtId="0" fontId="3" fillId="0" borderId="16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3" fillId="0" borderId="13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3" fillId="0" borderId="14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vertical="top" wrapText="1"/>
    </xf>
    <xf numFmtId="0" fontId="8" fillId="0" borderId="16" xfId="0" applyFont="1" applyFill="1" applyBorder="1" applyAlignment="1">
      <alignment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/>
    <xf numFmtId="16" fontId="3" fillId="0" borderId="14" xfId="0" applyNumberFormat="1" applyFont="1" applyFill="1" applyBorder="1" applyAlignment="1">
      <alignment horizontal="center" vertical="top" wrapText="1"/>
    </xf>
    <xf numFmtId="16" fontId="3" fillId="0" borderId="18" xfId="0" applyNumberFormat="1" applyFont="1" applyFill="1" applyBorder="1" applyAlignment="1">
      <alignment horizontal="center" vertical="top" wrapText="1"/>
    </xf>
    <xf numFmtId="14" fontId="3" fillId="0" borderId="13" xfId="0" applyNumberFormat="1" applyFont="1" applyFill="1" applyBorder="1" applyAlignment="1">
      <alignment horizontal="center"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19"/>
  <sheetViews>
    <sheetView tabSelected="1" zoomScale="78" zoomScaleNormal="78" zoomScaleSheetLayoutView="74" workbookViewId="0">
      <selection activeCell="G1" sqref="G1"/>
    </sheetView>
  </sheetViews>
  <sheetFormatPr defaultColWidth="9.109375" defaultRowHeight="13.2" x14ac:dyDescent="0.25"/>
  <cols>
    <col min="1" max="1" width="6.109375" style="2" customWidth="1"/>
    <col min="2" max="2" width="34.5546875" style="2" customWidth="1"/>
    <col min="3" max="3" width="36" style="2" customWidth="1"/>
    <col min="4" max="4" width="14.44140625" style="2" customWidth="1"/>
    <col min="5" max="5" width="14.88671875" style="2" customWidth="1"/>
    <col min="6" max="6" width="13.33203125" style="2" customWidth="1"/>
    <col min="7" max="7" width="13.88671875" style="2" customWidth="1"/>
    <col min="8" max="8" width="13.44140625" style="2" customWidth="1"/>
    <col min="9" max="9" width="14.33203125" style="2" customWidth="1"/>
    <col min="10" max="10" width="13.44140625" style="2" customWidth="1"/>
    <col min="11" max="17" width="13.6640625" style="2" customWidth="1"/>
    <col min="18" max="18" width="14.88671875" style="2" customWidth="1"/>
    <col min="19" max="19" width="13.6640625" style="2" bestFit="1" customWidth="1"/>
    <col min="20" max="20" width="14.6640625" style="2" customWidth="1"/>
    <col min="21" max="21" width="13.6640625" style="2" bestFit="1" customWidth="1"/>
    <col min="22" max="16384" width="9.109375" style="2"/>
  </cols>
  <sheetData>
    <row r="1" spans="1:21" ht="71.400000000000006" customHeight="1" x14ac:dyDescent="0.25">
      <c r="O1" s="52" t="s">
        <v>98</v>
      </c>
      <c r="P1" s="53"/>
      <c r="Q1" s="53"/>
    </row>
    <row r="2" spans="1:21" s="1" customFormat="1" ht="16.95" customHeight="1" x14ac:dyDescent="0.25"/>
    <row r="3" spans="1:21" s="1" customFormat="1" ht="15" customHeight="1" x14ac:dyDescent="0.3">
      <c r="A3" s="83" t="s">
        <v>77</v>
      </c>
      <c r="B3" s="83"/>
      <c r="C3" s="83"/>
      <c r="D3" s="83"/>
      <c r="E3" s="83"/>
      <c r="F3" s="83"/>
      <c r="G3" s="83"/>
      <c r="H3" s="83"/>
      <c r="I3" s="83"/>
      <c r="J3" s="84"/>
      <c r="K3" s="84"/>
      <c r="L3" s="84"/>
      <c r="M3" s="84"/>
      <c r="N3" s="84"/>
      <c r="O3" s="84"/>
      <c r="P3" s="84"/>
      <c r="Q3" s="84"/>
    </row>
    <row r="4" spans="1:21" s="1" customFormat="1" ht="13.8" x14ac:dyDescent="0.25">
      <c r="Q4" s="42" t="s">
        <v>36</v>
      </c>
    </row>
    <row r="5" spans="1:21" s="1" customFormat="1" ht="57.75" customHeight="1" x14ac:dyDescent="0.25">
      <c r="A5" s="85" t="s">
        <v>4</v>
      </c>
      <c r="B5" s="85" t="s">
        <v>72</v>
      </c>
      <c r="C5" s="85" t="s">
        <v>27</v>
      </c>
      <c r="D5" s="44" t="s">
        <v>37</v>
      </c>
      <c r="E5" s="87" t="s">
        <v>83</v>
      </c>
      <c r="F5" s="87"/>
      <c r="G5" s="87"/>
      <c r="H5" s="87"/>
      <c r="I5" s="87"/>
      <c r="J5" s="87"/>
      <c r="K5" s="88"/>
      <c r="L5" s="88"/>
      <c r="M5" s="88"/>
      <c r="N5" s="88"/>
      <c r="O5" s="88"/>
      <c r="P5" s="88"/>
      <c r="Q5" s="88"/>
    </row>
    <row r="6" spans="1:21" s="1" customFormat="1" ht="13.8" x14ac:dyDescent="0.25">
      <c r="A6" s="86"/>
      <c r="B6" s="86"/>
      <c r="C6" s="86"/>
      <c r="D6" s="22" t="s">
        <v>38</v>
      </c>
      <c r="E6" s="41" t="s">
        <v>39</v>
      </c>
      <c r="F6" s="41">
        <v>2014</v>
      </c>
      <c r="G6" s="41">
        <v>2015</v>
      </c>
      <c r="H6" s="41">
        <v>2016</v>
      </c>
      <c r="I6" s="41">
        <v>2017</v>
      </c>
      <c r="J6" s="41">
        <v>2018</v>
      </c>
      <c r="K6" s="41">
        <v>2019</v>
      </c>
      <c r="L6" s="50">
        <v>2020</v>
      </c>
      <c r="M6" s="50">
        <v>2021</v>
      </c>
      <c r="N6" s="50">
        <v>2022</v>
      </c>
      <c r="O6" s="50">
        <v>2023</v>
      </c>
      <c r="P6" s="50">
        <v>204</v>
      </c>
      <c r="Q6" s="41">
        <v>2025</v>
      </c>
    </row>
    <row r="7" spans="1:21" s="26" customFormat="1" ht="12" x14ac:dyDescent="0.25">
      <c r="A7" s="23">
        <v>1</v>
      </c>
      <c r="B7" s="23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5">
        <v>9</v>
      </c>
      <c r="J7" s="25">
        <v>10</v>
      </c>
      <c r="K7" s="25">
        <v>11</v>
      </c>
      <c r="L7" s="25">
        <v>12</v>
      </c>
      <c r="M7" s="25">
        <v>12</v>
      </c>
      <c r="N7" s="25">
        <v>12</v>
      </c>
      <c r="O7" s="25">
        <v>12</v>
      </c>
      <c r="P7" s="25">
        <v>12</v>
      </c>
      <c r="Q7" s="25">
        <v>12</v>
      </c>
    </row>
    <row r="8" spans="1:21" s="31" customFormat="1" ht="31.95" customHeight="1" x14ac:dyDescent="0.25">
      <c r="A8" s="58"/>
      <c r="B8" s="58" t="s">
        <v>76</v>
      </c>
      <c r="C8" s="32" t="s">
        <v>42</v>
      </c>
      <c r="D8" s="29"/>
      <c r="E8" s="30">
        <f>F8+G8+H8+I8+J8+K8+Q8+L8+M8+N8+O8+P8</f>
        <v>5855432.64023</v>
      </c>
      <c r="F8" s="30">
        <f>F9+F11</f>
        <v>534016.70299999998</v>
      </c>
      <c r="G8" s="30">
        <f t="shared" ref="G8:Q8" si="0">G9+G11</f>
        <v>493131.58899999992</v>
      </c>
      <c r="H8" s="30">
        <f t="shared" si="0"/>
        <v>497403.57</v>
      </c>
      <c r="I8" s="30">
        <f t="shared" si="0"/>
        <v>522837.61000000004</v>
      </c>
      <c r="J8" s="30">
        <f t="shared" si="0"/>
        <v>586537.38462999999</v>
      </c>
      <c r="K8" s="30">
        <f t="shared" si="0"/>
        <v>527479.29299999995</v>
      </c>
      <c r="L8" s="30">
        <f t="shared" ref="L8:M8" si="1">L9+L11</f>
        <v>531293.40399999998</v>
      </c>
      <c r="M8" s="30">
        <f t="shared" si="1"/>
        <v>399271.48790000001</v>
      </c>
      <c r="N8" s="30">
        <f t="shared" ref="N8:P8" si="2">N9+N11</f>
        <v>415256.74619999999</v>
      </c>
      <c r="O8" s="30">
        <f t="shared" si="2"/>
        <v>431881.41239999997</v>
      </c>
      <c r="P8" s="30">
        <f t="shared" si="2"/>
        <v>449171.10479999997</v>
      </c>
      <c r="Q8" s="30">
        <f t="shared" si="0"/>
        <v>467152.33529999998</v>
      </c>
    </row>
    <row r="9" spans="1:21" s="31" customFormat="1" ht="31.95" customHeight="1" x14ac:dyDescent="0.25">
      <c r="A9" s="59"/>
      <c r="B9" s="59"/>
      <c r="C9" s="28" t="s">
        <v>80</v>
      </c>
      <c r="D9" s="29"/>
      <c r="E9" s="30">
        <f t="shared" ref="E9:E72" si="3">F9+G9+H9+I9+J9+K9+Q9+L9+M9+N9+O9+P9</f>
        <v>5848682.64023</v>
      </c>
      <c r="F9" s="30">
        <f t="shared" ref="F9:Q9" si="4">F10+F12+F16</f>
        <v>534016.70299999998</v>
      </c>
      <c r="G9" s="30">
        <f t="shared" si="4"/>
        <v>486381.58899999992</v>
      </c>
      <c r="H9" s="30">
        <f t="shared" si="4"/>
        <v>497403.57</v>
      </c>
      <c r="I9" s="30">
        <f t="shared" si="4"/>
        <v>522837.61000000004</v>
      </c>
      <c r="J9" s="30">
        <f t="shared" si="4"/>
        <v>586537.38462999999</v>
      </c>
      <c r="K9" s="30">
        <f t="shared" si="4"/>
        <v>527479.29299999995</v>
      </c>
      <c r="L9" s="30">
        <f t="shared" ref="L9:M9" si="5">L10+L12+L16</f>
        <v>531293.40399999998</v>
      </c>
      <c r="M9" s="30">
        <f t="shared" si="5"/>
        <v>399271.48790000001</v>
      </c>
      <c r="N9" s="30">
        <f t="shared" ref="N9:P9" si="6">N10+N12+N16</f>
        <v>415256.74619999999</v>
      </c>
      <c r="O9" s="30">
        <f t="shared" si="6"/>
        <v>431881.41239999997</v>
      </c>
      <c r="P9" s="30">
        <f t="shared" si="6"/>
        <v>449171.10479999997</v>
      </c>
      <c r="Q9" s="30">
        <f t="shared" si="4"/>
        <v>467152.33529999998</v>
      </c>
      <c r="R9" s="48"/>
      <c r="S9" s="48"/>
      <c r="T9" s="48"/>
      <c r="U9" s="48"/>
    </row>
    <row r="10" spans="1:21" s="31" customFormat="1" ht="26.25" customHeight="1" x14ac:dyDescent="0.25">
      <c r="A10" s="59"/>
      <c r="B10" s="59"/>
      <c r="C10" s="32" t="s">
        <v>43</v>
      </c>
      <c r="D10" s="29">
        <v>829</v>
      </c>
      <c r="E10" s="30">
        <f t="shared" si="3"/>
        <v>1066079.75</v>
      </c>
      <c r="F10" s="30">
        <f t="shared" ref="F10:Q10" si="7">F18+F38+F50+F59+F68+F84+F99+F111</f>
        <v>189746.2</v>
      </c>
      <c r="G10" s="30">
        <f t="shared" si="7"/>
        <v>130437.3</v>
      </c>
      <c r="H10" s="30">
        <f t="shared" si="7"/>
        <v>139718.25</v>
      </c>
      <c r="I10" s="30">
        <f t="shared" si="7"/>
        <v>145997.9</v>
      </c>
      <c r="J10" s="30">
        <f t="shared" si="7"/>
        <v>157856.1</v>
      </c>
      <c r="K10" s="30">
        <f t="shared" si="7"/>
        <v>149789.6</v>
      </c>
      <c r="L10" s="30">
        <f t="shared" ref="L10:M10" si="8">L18+L38+L50+L59+L68+L84+L99+L111</f>
        <v>152534.39999999999</v>
      </c>
      <c r="M10" s="30">
        <f t="shared" si="8"/>
        <v>0</v>
      </c>
      <c r="N10" s="30">
        <f t="shared" ref="N10:P10" si="9">N18+N38+N50+N59+N68+N84+N99+N111</f>
        <v>0</v>
      </c>
      <c r="O10" s="30">
        <f t="shared" si="9"/>
        <v>0</v>
      </c>
      <c r="P10" s="30">
        <f t="shared" si="9"/>
        <v>0</v>
      </c>
      <c r="Q10" s="30">
        <f t="shared" si="7"/>
        <v>0</v>
      </c>
      <c r="R10" s="40"/>
      <c r="S10" s="40"/>
      <c r="T10" s="40"/>
      <c r="U10" s="40"/>
    </row>
    <row r="11" spans="1:21" s="31" customFormat="1" ht="36.75" customHeight="1" x14ac:dyDescent="0.25">
      <c r="A11" s="59"/>
      <c r="B11" s="59"/>
      <c r="C11" s="28" t="s">
        <v>79</v>
      </c>
      <c r="D11" s="29"/>
      <c r="E11" s="30">
        <f t="shared" si="3"/>
        <v>6750</v>
      </c>
      <c r="F11" s="30">
        <f>F85</f>
        <v>0</v>
      </c>
      <c r="G11" s="30">
        <f t="shared" ref="G11:Q11" si="10">G85</f>
        <v>6750</v>
      </c>
      <c r="H11" s="30">
        <f t="shared" si="10"/>
        <v>0</v>
      </c>
      <c r="I11" s="30">
        <f t="shared" si="10"/>
        <v>0</v>
      </c>
      <c r="J11" s="30">
        <f t="shared" si="10"/>
        <v>0</v>
      </c>
      <c r="K11" s="30">
        <f t="shared" si="10"/>
        <v>0</v>
      </c>
      <c r="L11" s="30">
        <f t="shared" ref="L11:M11" si="11">L85</f>
        <v>0</v>
      </c>
      <c r="M11" s="30">
        <f t="shared" si="11"/>
        <v>0</v>
      </c>
      <c r="N11" s="30">
        <f t="shared" ref="N11:P11" si="12">N85</f>
        <v>0</v>
      </c>
      <c r="O11" s="30">
        <f t="shared" si="12"/>
        <v>0</v>
      </c>
      <c r="P11" s="30">
        <f t="shared" si="12"/>
        <v>0</v>
      </c>
      <c r="Q11" s="30">
        <f t="shared" si="10"/>
        <v>0</v>
      </c>
      <c r="R11" s="40"/>
      <c r="S11" s="40"/>
    </row>
    <row r="12" spans="1:21" s="31" customFormat="1" ht="34.200000000000003" customHeight="1" x14ac:dyDescent="0.25">
      <c r="A12" s="59"/>
      <c r="B12" s="59"/>
      <c r="C12" s="32" t="s">
        <v>40</v>
      </c>
      <c r="D12" s="29"/>
      <c r="E12" s="30">
        <f t="shared" si="3"/>
        <v>4764696.1376</v>
      </c>
      <c r="F12" s="30">
        <f>F13+F15+F14</f>
        <v>344270.50299999997</v>
      </c>
      <c r="G12" s="30">
        <f t="shared" ref="G12:Q12" si="13">G13+G15+G14</f>
        <v>352944.28899999993</v>
      </c>
      <c r="H12" s="30">
        <f t="shared" si="13"/>
        <v>355810.32</v>
      </c>
      <c r="I12" s="30">
        <f t="shared" si="13"/>
        <v>370123.01</v>
      </c>
      <c r="J12" s="30">
        <f t="shared" si="13"/>
        <v>422366.23199999996</v>
      </c>
      <c r="K12" s="30">
        <f t="shared" si="13"/>
        <v>377689.69299999997</v>
      </c>
      <c r="L12" s="30">
        <f t="shared" ref="L12:M12" si="14">L13+L15+L14</f>
        <v>378759.00400000002</v>
      </c>
      <c r="M12" s="30">
        <f t="shared" si="14"/>
        <v>399271.48790000001</v>
      </c>
      <c r="N12" s="30">
        <f t="shared" ref="N12:P12" si="15">N13+N15+N14</f>
        <v>415256.74619999999</v>
      </c>
      <c r="O12" s="30">
        <f t="shared" si="15"/>
        <v>431881.41239999997</v>
      </c>
      <c r="P12" s="30">
        <f t="shared" si="15"/>
        <v>449171.10479999997</v>
      </c>
      <c r="Q12" s="30">
        <f t="shared" si="13"/>
        <v>467152.33529999998</v>
      </c>
      <c r="R12" s="40"/>
    </row>
    <row r="13" spans="1:21" s="31" customFormat="1" ht="22.95" customHeight="1" x14ac:dyDescent="0.25">
      <c r="A13" s="59"/>
      <c r="B13" s="59"/>
      <c r="C13" s="32" t="s">
        <v>41</v>
      </c>
      <c r="D13" s="29">
        <v>829</v>
      </c>
      <c r="E13" s="30">
        <f t="shared" si="3"/>
        <v>4561161.7060000002</v>
      </c>
      <c r="F13" s="30">
        <f t="shared" ref="F13:Q13" si="16">F20+F39+F51+F60+F69+F86+F100+F112</f>
        <v>335970.50299999997</v>
      </c>
      <c r="G13" s="30">
        <f t="shared" si="16"/>
        <v>342566.86399999994</v>
      </c>
      <c r="H13" s="30">
        <f t="shared" si="16"/>
        <v>346378.52</v>
      </c>
      <c r="I13" s="30">
        <f t="shared" si="16"/>
        <v>359898.38</v>
      </c>
      <c r="J13" s="30">
        <f t="shared" si="16"/>
        <v>400554.76599999995</v>
      </c>
      <c r="K13" s="30">
        <f t="shared" si="16"/>
        <v>372689.69299999997</v>
      </c>
      <c r="L13" s="30">
        <f t="shared" ref="L13:M13" si="17">L20+L39+L51+L60+L69+L86+L100+L112</f>
        <v>373259.00400000002</v>
      </c>
      <c r="M13" s="30">
        <f t="shared" si="17"/>
        <v>374736.55499999999</v>
      </c>
      <c r="N13" s="30">
        <f t="shared" ref="N13:P13" si="18">N20+N39+N51+N60+N69+N86+N100+N112</f>
        <v>389740.41599999997</v>
      </c>
      <c r="O13" s="30">
        <f t="shared" si="18"/>
        <v>405344.42899999995</v>
      </c>
      <c r="P13" s="30">
        <f t="shared" si="18"/>
        <v>421572.64199999999</v>
      </c>
      <c r="Q13" s="30">
        <f t="shared" si="16"/>
        <v>438449.93399999995</v>
      </c>
    </row>
    <row r="14" spans="1:21" s="31" customFormat="1" ht="22.95" customHeight="1" x14ac:dyDescent="0.25">
      <c r="A14" s="59"/>
      <c r="B14" s="59"/>
      <c r="C14" s="32" t="s">
        <v>41</v>
      </c>
      <c r="D14" s="29">
        <v>847</v>
      </c>
      <c r="E14" s="30">
        <f t="shared" si="3"/>
        <v>28109.224999999999</v>
      </c>
      <c r="F14" s="30">
        <f>F21</f>
        <v>8300</v>
      </c>
      <c r="G14" s="30">
        <f t="shared" ref="G14:Q14" si="19">G21</f>
        <v>10377.424999999999</v>
      </c>
      <c r="H14" s="30">
        <f t="shared" si="19"/>
        <v>9431.7999999999993</v>
      </c>
      <c r="I14" s="30">
        <f t="shared" si="19"/>
        <v>0</v>
      </c>
      <c r="J14" s="30">
        <f t="shared" si="19"/>
        <v>0</v>
      </c>
      <c r="K14" s="30">
        <f t="shared" si="19"/>
        <v>0</v>
      </c>
      <c r="L14" s="30">
        <f t="shared" ref="L14:M14" si="20">L21</f>
        <v>0</v>
      </c>
      <c r="M14" s="30">
        <f t="shared" si="20"/>
        <v>0</v>
      </c>
      <c r="N14" s="30">
        <f t="shared" ref="N14:P14" si="21">N21</f>
        <v>0</v>
      </c>
      <c r="O14" s="30">
        <f t="shared" si="21"/>
        <v>0</v>
      </c>
      <c r="P14" s="30">
        <f t="shared" si="21"/>
        <v>0</v>
      </c>
      <c r="Q14" s="30">
        <f t="shared" si="19"/>
        <v>0</v>
      </c>
    </row>
    <row r="15" spans="1:21" s="31" customFormat="1" ht="22.95" customHeight="1" x14ac:dyDescent="0.25">
      <c r="A15" s="59"/>
      <c r="B15" s="59"/>
      <c r="C15" s="32" t="s">
        <v>41</v>
      </c>
      <c r="D15" s="29">
        <v>813</v>
      </c>
      <c r="E15" s="30">
        <f t="shared" si="3"/>
        <v>175425.2066</v>
      </c>
      <c r="F15" s="30">
        <f>F22</f>
        <v>0</v>
      </c>
      <c r="G15" s="30">
        <f t="shared" ref="G15:Q15" si="22">G22</f>
        <v>0</v>
      </c>
      <c r="H15" s="30">
        <f t="shared" si="22"/>
        <v>0</v>
      </c>
      <c r="I15" s="30">
        <f t="shared" si="22"/>
        <v>10224.629999999999</v>
      </c>
      <c r="J15" s="30">
        <f t="shared" si="22"/>
        <v>21811.466</v>
      </c>
      <c r="K15" s="30">
        <f t="shared" si="22"/>
        <v>5000</v>
      </c>
      <c r="L15" s="30">
        <f t="shared" ref="L15:M15" si="23">L22</f>
        <v>5500</v>
      </c>
      <c r="M15" s="30">
        <f t="shared" si="23"/>
        <v>24534.9329</v>
      </c>
      <c r="N15" s="30">
        <f t="shared" ref="N15:P15" si="24">N22</f>
        <v>25516.3302</v>
      </c>
      <c r="O15" s="30">
        <f t="shared" si="24"/>
        <v>26536.983400000001</v>
      </c>
      <c r="P15" s="30">
        <f t="shared" si="24"/>
        <v>27598.462800000001</v>
      </c>
      <c r="Q15" s="30">
        <f t="shared" si="22"/>
        <v>28702.401300000001</v>
      </c>
    </row>
    <row r="16" spans="1:21" s="31" customFormat="1" ht="36.6" customHeight="1" x14ac:dyDescent="0.25">
      <c r="A16" s="59"/>
      <c r="B16" s="59"/>
      <c r="C16" s="32" t="s">
        <v>78</v>
      </c>
      <c r="D16" s="29"/>
      <c r="E16" s="30">
        <f t="shared" si="3"/>
        <v>17906.752630000003</v>
      </c>
      <c r="F16" s="30">
        <f>F87</f>
        <v>0</v>
      </c>
      <c r="G16" s="30">
        <f t="shared" ref="G16:Q16" si="25">G87</f>
        <v>3000</v>
      </c>
      <c r="H16" s="30">
        <f t="shared" si="25"/>
        <v>1875</v>
      </c>
      <c r="I16" s="30">
        <f t="shared" si="25"/>
        <v>6716.7</v>
      </c>
      <c r="J16" s="30">
        <f t="shared" si="25"/>
        <v>6315.0526300000001</v>
      </c>
      <c r="K16" s="30">
        <f t="shared" si="25"/>
        <v>0</v>
      </c>
      <c r="L16" s="30">
        <f t="shared" ref="L16:M16" si="26">L87</f>
        <v>0</v>
      </c>
      <c r="M16" s="30">
        <f t="shared" si="26"/>
        <v>0</v>
      </c>
      <c r="N16" s="30">
        <f t="shared" ref="N16:P16" si="27">N87</f>
        <v>0</v>
      </c>
      <c r="O16" s="30">
        <f t="shared" si="27"/>
        <v>0</v>
      </c>
      <c r="P16" s="30">
        <f t="shared" si="27"/>
        <v>0</v>
      </c>
      <c r="Q16" s="30">
        <f t="shared" si="25"/>
        <v>0</v>
      </c>
    </row>
    <row r="17" spans="1:22" s="33" customFormat="1" ht="25.2" customHeight="1" x14ac:dyDescent="0.25">
      <c r="A17" s="89" t="s">
        <v>3</v>
      </c>
      <c r="B17" s="58" t="s">
        <v>0</v>
      </c>
      <c r="C17" s="32" t="s">
        <v>42</v>
      </c>
      <c r="D17" s="29"/>
      <c r="E17" s="30">
        <f t="shared" si="3"/>
        <v>5025747.8359500002</v>
      </c>
      <c r="F17" s="30">
        <f t="shared" ref="F17:Q17" si="28">F18+F22+F20</f>
        <v>465057.59600000002</v>
      </c>
      <c r="G17" s="30">
        <f t="shared" si="28"/>
        <v>419237.321</v>
      </c>
      <c r="H17" s="30">
        <f t="shared" si="28"/>
        <v>432611.78784999996</v>
      </c>
      <c r="I17" s="30">
        <f t="shared" si="28"/>
        <v>444342.75699999998</v>
      </c>
      <c r="J17" s="30">
        <f t="shared" si="28"/>
        <v>501563.54450000002</v>
      </c>
      <c r="K17" s="30">
        <f t="shared" si="28"/>
        <v>469618.66799999995</v>
      </c>
      <c r="L17" s="30">
        <f t="shared" ref="L17:M17" si="29">L18+L22+L20</f>
        <v>473422.79500000004</v>
      </c>
      <c r="M17" s="30">
        <f t="shared" si="29"/>
        <v>335973.98090000002</v>
      </c>
      <c r="N17" s="30">
        <f t="shared" ref="N17:P17" si="30">N18+N22+N20</f>
        <v>349427.33920000005</v>
      </c>
      <c r="O17" s="30">
        <f t="shared" si="30"/>
        <v>363418.83040000004</v>
      </c>
      <c r="P17" s="30">
        <f t="shared" si="30"/>
        <v>377970.0148</v>
      </c>
      <c r="Q17" s="30">
        <f t="shared" si="28"/>
        <v>393103.20130000002</v>
      </c>
      <c r="R17" s="31"/>
      <c r="S17" s="31"/>
      <c r="T17" s="31"/>
      <c r="U17" s="31"/>
      <c r="V17" s="31"/>
    </row>
    <row r="18" spans="1:22" s="33" customFormat="1" ht="21" customHeight="1" x14ac:dyDescent="0.25">
      <c r="A18" s="90"/>
      <c r="B18" s="59"/>
      <c r="C18" s="32" t="s">
        <v>43</v>
      </c>
      <c r="D18" s="29">
        <v>829</v>
      </c>
      <c r="E18" s="30">
        <f t="shared" si="3"/>
        <v>1016425.7</v>
      </c>
      <c r="F18" s="30">
        <f t="shared" ref="F18:Q18" si="31">F24+F29+F32+F35</f>
        <v>186959.80000000002</v>
      </c>
      <c r="G18" s="30">
        <f t="shared" si="31"/>
        <v>128812.2</v>
      </c>
      <c r="H18" s="30">
        <f t="shared" si="31"/>
        <v>133077.1</v>
      </c>
      <c r="I18" s="30">
        <f t="shared" si="31"/>
        <v>125394.4</v>
      </c>
      <c r="J18" s="30">
        <f t="shared" si="31"/>
        <v>139858.20000000001</v>
      </c>
      <c r="K18" s="30">
        <f t="shared" si="31"/>
        <v>149789.6</v>
      </c>
      <c r="L18" s="30">
        <f t="shared" ref="L18:M18" si="32">L24+L29+L32+L35</f>
        <v>152534.39999999999</v>
      </c>
      <c r="M18" s="30">
        <f t="shared" si="32"/>
        <v>0</v>
      </c>
      <c r="N18" s="30">
        <f t="shared" ref="N18:P18" si="33">N24+N29+N32+N35</f>
        <v>0</v>
      </c>
      <c r="O18" s="30">
        <f t="shared" si="33"/>
        <v>0</v>
      </c>
      <c r="P18" s="30">
        <f t="shared" si="33"/>
        <v>0</v>
      </c>
      <c r="Q18" s="30">
        <f t="shared" si="31"/>
        <v>0</v>
      </c>
      <c r="R18" s="31"/>
      <c r="S18" s="31"/>
      <c r="T18" s="31"/>
      <c r="U18" s="31"/>
      <c r="V18" s="31"/>
    </row>
    <row r="19" spans="1:22" s="33" customFormat="1" ht="36.6" customHeight="1" x14ac:dyDescent="0.25">
      <c r="A19" s="90"/>
      <c r="B19" s="59"/>
      <c r="C19" s="32" t="s">
        <v>40</v>
      </c>
      <c r="D19" s="29"/>
      <c r="E19" s="30">
        <f t="shared" si="3"/>
        <v>4037431.3609499992</v>
      </c>
      <c r="F19" s="30">
        <f>F20+F22+F21</f>
        <v>286397.79599999997</v>
      </c>
      <c r="G19" s="30">
        <f t="shared" ref="G19:Q19" si="34">G20+G22+G21</f>
        <v>300802.54599999997</v>
      </c>
      <c r="H19" s="30">
        <f t="shared" si="34"/>
        <v>308966.48784999998</v>
      </c>
      <c r="I19" s="30">
        <f t="shared" si="34"/>
        <v>318948.35700000002</v>
      </c>
      <c r="J19" s="30">
        <f t="shared" si="34"/>
        <v>361705.34450000001</v>
      </c>
      <c r="K19" s="30">
        <f t="shared" si="34"/>
        <v>319829.06799999997</v>
      </c>
      <c r="L19" s="30">
        <f t="shared" ref="L19:M19" si="35">L20+L22+L21</f>
        <v>320888.39500000002</v>
      </c>
      <c r="M19" s="30">
        <f t="shared" si="35"/>
        <v>335973.98090000002</v>
      </c>
      <c r="N19" s="30">
        <f t="shared" ref="N19:P19" si="36">N20+N22+N21</f>
        <v>349427.33920000005</v>
      </c>
      <c r="O19" s="30">
        <f t="shared" si="36"/>
        <v>363418.83040000004</v>
      </c>
      <c r="P19" s="30">
        <f t="shared" si="36"/>
        <v>377970.0148</v>
      </c>
      <c r="Q19" s="30">
        <f t="shared" si="34"/>
        <v>393103.20130000002</v>
      </c>
      <c r="R19" s="31"/>
      <c r="S19" s="31"/>
      <c r="T19" s="31"/>
      <c r="U19" s="31"/>
      <c r="V19" s="31"/>
    </row>
    <row r="20" spans="1:22" s="33" customFormat="1" ht="22.2" customHeight="1" x14ac:dyDescent="0.25">
      <c r="A20" s="90"/>
      <c r="B20" s="59"/>
      <c r="C20" s="32" t="s">
        <v>41</v>
      </c>
      <c r="D20" s="29">
        <v>829</v>
      </c>
      <c r="E20" s="30">
        <f t="shared" si="3"/>
        <v>3833896.9293499999</v>
      </c>
      <c r="F20" s="30">
        <f t="shared" ref="F20:Q20" si="37">F25+F30+F33+F36</f>
        <v>278097.79599999997</v>
      </c>
      <c r="G20" s="30">
        <f t="shared" si="37"/>
        <v>290425.12099999998</v>
      </c>
      <c r="H20" s="30">
        <f t="shared" si="37"/>
        <v>299534.68784999999</v>
      </c>
      <c r="I20" s="30">
        <f t="shared" si="37"/>
        <v>308723.72700000001</v>
      </c>
      <c r="J20" s="30">
        <f t="shared" si="37"/>
        <v>339893.87849999999</v>
      </c>
      <c r="K20" s="30">
        <f t="shared" si="37"/>
        <v>314829.06799999997</v>
      </c>
      <c r="L20" s="30">
        <f t="shared" ref="L20:M20" si="38">L25+L30+L33+L36</f>
        <v>315388.39500000002</v>
      </c>
      <c r="M20" s="30">
        <f t="shared" si="38"/>
        <v>311439.04800000001</v>
      </c>
      <c r="N20" s="30">
        <f t="shared" ref="N20:P20" si="39">N25+N30+N33+N36</f>
        <v>323911.00900000002</v>
      </c>
      <c r="O20" s="30">
        <f t="shared" si="39"/>
        <v>336881.84700000001</v>
      </c>
      <c r="P20" s="30">
        <f t="shared" si="39"/>
        <v>350371.55200000003</v>
      </c>
      <c r="Q20" s="30">
        <f t="shared" si="37"/>
        <v>364400.8</v>
      </c>
      <c r="R20" s="31"/>
      <c r="S20" s="31"/>
      <c r="T20" s="31"/>
      <c r="U20" s="31"/>
      <c r="V20" s="31"/>
    </row>
    <row r="21" spans="1:22" s="33" customFormat="1" ht="22.2" customHeight="1" x14ac:dyDescent="0.25">
      <c r="A21" s="90"/>
      <c r="B21" s="59"/>
      <c r="C21" s="32" t="s">
        <v>41</v>
      </c>
      <c r="D21" s="29">
        <v>847</v>
      </c>
      <c r="E21" s="30">
        <f t="shared" si="3"/>
        <v>28109.224999999999</v>
      </c>
      <c r="F21" s="30">
        <f>F26</f>
        <v>8300</v>
      </c>
      <c r="G21" s="30">
        <f t="shared" ref="G21:Q21" si="40">G26</f>
        <v>10377.424999999999</v>
      </c>
      <c r="H21" s="30">
        <f t="shared" si="40"/>
        <v>9431.7999999999993</v>
      </c>
      <c r="I21" s="30">
        <f t="shared" si="40"/>
        <v>0</v>
      </c>
      <c r="J21" s="30">
        <f t="shared" si="40"/>
        <v>0</v>
      </c>
      <c r="K21" s="30">
        <f t="shared" si="40"/>
        <v>0</v>
      </c>
      <c r="L21" s="30">
        <f t="shared" ref="L21:M21" si="41">L26</f>
        <v>0</v>
      </c>
      <c r="M21" s="30">
        <f t="shared" si="41"/>
        <v>0</v>
      </c>
      <c r="N21" s="30">
        <f t="shared" ref="N21:P21" si="42">N26</f>
        <v>0</v>
      </c>
      <c r="O21" s="30">
        <f t="shared" si="42"/>
        <v>0</v>
      </c>
      <c r="P21" s="30">
        <f t="shared" si="42"/>
        <v>0</v>
      </c>
      <c r="Q21" s="30">
        <f t="shared" si="40"/>
        <v>0</v>
      </c>
      <c r="R21" s="31"/>
      <c r="S21" s="31"/>
      <c r="T21" s="31"/>
      <c r="U21" s="31"/>
      <c r="V21" s="31"/>
    </row>
    <row r="22" spans="1:22" s="33" customFormat="1" ht="22.95" customHeight="1" x14ac:dyDescent="0.25">
      <c r="A22" s="90"/>
      <c r="B22" s="59"/>
      <c r="C22" s="32" t="s">
        <v>41</v>
      </c>
      <c r="D22" s="29">
        <v>813</v>
      </c>
      <c r="E22" s="30">
        <f t="shared" si="3"/>
        <v>175425.2066</v>
      </c>
      <c r="F22" s="30">
        <f>F27</f>
        <v>0</v>
      </c>
      <c r="G22" s="30">
        <f t="shared" ref="G22:Q22" si="43">G27</f>
        <v>0</v>
      </c>
      <c r="H22" s="30">
        <f t="shared" si="43"/>
        <v>0</v>
      </c>
      <c r="I22" s="30">
        <f t="shared" si="43"/>
        <v>10224.629999999999</v>
      </c>
      <c r="J22" s="30">
        <f t="shared" si="43"/>
        <v>21811.466</v>
      </c>
      <c r="K22" s="30">
        <f t="shared" si="43"/>
        <v>5000</v>
      </c>
      <c r="L22" s="30">
        <f t="shared" ref="L22:M22" si="44">L27</f>
        <v>5500</v>
      </c>
      <c r="M22" s="30">
        <f t="shared" si="44"/>
        <v>24534.9329</v>
      </c>
      <c r="N22" s="30">
        <f t="shared" ref="N22:P22" si="45">N27</f>
        <v>25516.3302</v>
      </c>
      <c r="O22" s="30">
        <f t="shared" si="45"/>
        <v>26536.983400000001</v>
      </c>
      <c r="P22" s="30">
        <f t="shared" si="45"/>
        <v>27598.462800000001</v>
      </c>
      <c r="Q22" s="30">
        <f t="shared" si="43"/>
        <v>28702.401300000001</v>
      </c>
      <c r="R22" s="31"/>
      <c r="S22" s="31"/>
      <c r="T22" s="31"/>
      <c r="U22" s="31"/>
      <c r="V22" s="31"/>
    </row>
    <row r="23" spans="1:22" s="34" customFormat="1" ht="24" customHeight="1" x14ac:dyDescent="0.25">
      <c r="A23" s="66" t="s">
        <v>44</v>
      </c>
      <c r="B23" s="56" t="s">
        <v>45</v>
      </c>
      <c r="C23" s="32" t="s">
        <v>42</v>
      </c>
      <c r="D23" s="29"/>
      <c r="E23" s="30">
        <f t="shared" si="3"/>
        <v>891310.01749999996</v>
      </c>
      <c r="F23" s="30">
        <f>F24+F27+F25+F26</f>
        <v>56369.815999999999</v>
      </c>
      <c r="G23" s="30">
        <f t="shared" ref="G23:Q23" si="46">G24+G27+G25+G26</f>
        <v>58041.225999999995</v>
      </c>
      <c r="H23" s="30">
        <f t="shared" si="46"/>
        <v>56438.759000000005</v>
      </c>
      <c r="I23" s="30">
        <f>I24+I27+I25+I26</f>
        <v>57332.886399999996</v>
      </c>
      <c r="J23" s="30">
        <f t="shared" si="46"/>
        <v>84072.62049999999</v>
      </c>
      <c r="K23" s="30">
        <f t="shared" si="46"/>
        <v>46856.898000000001</v>
      </c>
      <c r="L23" s="30">
        <f t="shared" ref="L23:M23" si="47">L24+L27+L25+L26</f>
        <v>47486.584999999999</v>
      </c>
      <c r="M23" s="30">
        <f t="shared" si="47"/>
        <v>89463.156900000002</v>
      </c>
      <c r="N23" s="30">
        <f t="shared" ref="N23:P23" si="48">N24+N27+N25+N26</f>
        <v>93056.08219999999</v>
      </c>
      <c r="O23" s="30">
        <f t="shared" si="48"/>
        <v>96792.723400000003</v>
      </c>
      <c r="P23" s="30">
        <f t="shared" si="48"/>
        <v>100678.8628</v>
      </c>
      <c r="Q23" s="30">
        <f t="shared" si="46"/>
        <v>104720.4013</v>
      </c>
      <c r="R23" s="31"/>
      <c r="S23" s="31"/>
      <c r="T23" s="31"/>
      <c r="U23" s="31"/>
      <c r="V23" s="31"/>
    </row>
    <row r="24" spans="1:22" s="34" customFormat="1" ht="25.95" customHeight="1" x14ac:dyDescent="0.25">
      <c r="A24" s="67"/>
      <c r="B24" s="56"/>
      <c r="C24" s="32" t="s">
        <v>43</v>
      </c>
      <c r="D24" s="29">
        <v>829</v>
      </c>
      <c r="E24" s="30">
        <f t="shared" si="3"/>
        <v>3458.3</v>
      </c>
      <c r="F24" s="30">
        <v>2008.1</v>
      </c>
      <c r="G24" s="30">
        <v>1450.2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1"/>
      <c r="S24" s="31"/>
      <c r="T24" s="31"/>
      <c r="U24" s="31"/>
      <c r="V24" s="31"/>
    </row>
    <row r="25" spans="1:22" s="34" customFormat="1" ht="25.95" customHeight="1" x14ac:dyDescent="0.25">
      <c r="A25" s="67"/>
      <c r="B25" s="56"/>
      <c r="C25" s="32" t="s">
        <v>41</v>
      </c>
      <c r="D25" s="29">
        <v>829</v>
      </c>
      <c r="E25" s="30">
        <f t="shared" si="3"/>
        <v>684317.28590000002</v>
      </c>
      <c r="F25" s="30">
        <v>46061.716</v>
      </c>
      <c r="G25" s="30">
        <v>46213.601000000002</v>
      </c>
      <c r="H25" s="30">
        <v>47006.959000000003</v>
      </c>
      <c r="I25" s="30">
        <v>47108.256399999998</v>
      </c>
      <c r="J25" s="30">
        <v>62261.154499999997</v>
      </c>
      <c r="K25" s="30">
        <v>41856.898000000001</v>
      </c>
      <c r="L25" s="30">
        <v>41986.584999999999</v>
      </c>
      <c r="M25" s="30">
        <v>64928.224000000002</v>
      </c>
      <c r="N25" s="30">
        <v>67539.751999999993</v>
      </c>
      <c r="O25" s="30">
        <v>70255.740000000005</v>
      </c>
      <c r="P25" s="30">
        <v>73080.399999999994</v>
      </c>
      <c r="Q25" s="30">
        <v>76018</v>
      </c>
      <c r="R25" s="40"/>
      <c r="S25" s="40"/>
      <c r="T25" s="31"/>
      <c r="U25" s="31"/>
      <c r="V25" s="31"/>
    </row>
    <row r="26" spans="1:22" s="34" customFormat="1" ht="25.95" customHeight="1" x14ac:dyDescent="0.25">
      <c r="A26" s="67"/>
      <c r="B26" s="56"/>
      <c r="C26" s="32" t="s">
        <v>41</v>
      </c>
      <c r="D26" s="29">
        <v>847</v>
      </c>
      <c r="E26" s="30">
        <f t="shared" si="3"/>
        <v>28109.224999999999</v>
      </c>
      <c r="F26" s="30">
        <f>5500+2800</f>
        <v>8300</v>
      </c>
      <c r="G26" s="30">
        <v>10377.424999999999</v>
      </c>
      <c r="H26" s="30">
        <v>9431.7999999999993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1"/>
      <c r="S26" s="31"/>
      <c r="T26" s="31"/>
      <c r="U26" s="31"/>
      <c r="V26" s="31"/>
    </row>
    <row r="27" spans="1:22" s="34" customFormat="1" ht="24" customHeight="1" x14ac:dyDescent="0.25">
      <c r="A27" s="68"/>
      <c r="B27" s="56"/>
      <c r="C27" s="32" t="s">
        <v>41</v>
      </c>
      <c r="D27" s="29">
        <v>813</v>
      </c>
      <c r="E27" s="30">
        <f t="shared" si="3"/>
        <v>175425.2066</v>
      </c>
      <c r="F27" s="30">
        <v>0</v>
      </c>
      <c r="G27" s="30">
        <v>0</v>
      </c>
      <c r="H27" s="30">
        <v>0</v>
      </c>
      <c r="I27" s="30">
        <v>10224.629999999999</v>
      </c>
      <c r="J27" s="30">
        <v>21811.466</v>
      </c>
      <c r="K27" s="30">
        <v>5000</v>
      </c>
      <c r="L27" s="30">
        <v>5500</v>
      </c>
      <c r="M27" s="30">
        <v>24534.9329</v>
      </c>
      <c r="N27" s="30">
        <v>25516.3302</v>
      </c>
      <c r="O27" s="30">
        <v>26536.983400000001</v>
      </c>
      <c r="P27" s="30">
        <v>27598.462800000001</v>
      </c>
      <c r="Q27" s="30">
        <v>28702.401300000001</v>
      </c>
      <c r="R27" s="31"/>
      <c r="S27" s="31"/>
      <c r="T27" s="31"/>
      <c r="U27" s="31"/>
      <c r="V27" s="31"/>
    </row>
    <row r="28" spans="1:22" s="34" customFormat="1" ht="26.4" customHeight="1" x14ac:dyDescent="0.25">
      <c r="A28" s="58" t="s">
        <v>46</v>
      </c>
      <c r="B28" s="58" t="s">
        <v>28</v>
      </c>
      <c r="C28" s="28" t="s">
        <v>42</v>
      </c>
      <c r="D28" s="29">
        <v>829</v>
      </c>
      <c r="E28" s="30">
        <f t="shared" si="3"/>
        <v>1012967.4000000001</v>
      </c>
      <c r="F28" s="30">
        <f t="shared" ref="F28:Q28" si="49">F29+F30</f>
        <v>184951.7</v>
      </c>
      <c r="G28" s="30">
        <f t="shared" si="49"/>
        <v>127362</v>
      </c>
      <c r="H28" s="30">
        <f t="shared" si="49"/>
        <v>133077.1</v>
      </c>
      <c r="I28" s="30">
        <f t="shared" si="49"/>
        <v>125394.4</v>
      </c>
      <c r="J28" s="30">
        <f t="shared" si="49"/>
        <v>139858.20000000001</v>
      </c>
      <c r="K28" s="30">
        <f t="shared" si="49"/>
        <v>149789.6</v>
      </c>
      <c r="L28" s="30">
        <f t="shared" ref="L28:M28" si="50">L29+L30</f>
        <v>152534.39999999999</v>
      </c>
      <c r="M28" s="30">
        <f t="shared" si="50"/>
        <v>0</v>
      </c>
      <c r="N28" s="30">
        <f t="shared" ref="N28:P28" si="51">N29+N30</f>
        <v>0</v>
      </c>
      <c r="O28" s="30">
        <f t="shared" si="51"/>
        <v>0</v>
      </c>
      <c r="P28" s="30">
        <f t="shared" si="51"/>
        <v>0</v>
      </c>
      <c r="Q28" s="30">
        <f t="shared" si="49"/>
        <v>0</v>
      </c>
      <c r="R28" s="40"/>
      <c r="S28" s="31"/>
      <c r="T28" s="31"/>
      <c r="U28" s="31"/>
      <c r="V28" s="31"/>
    </row>
    <row r="29" spans="1:22" s="34" customFormat="1" ht="27.6" customHeight="1" x14ac:dyDescent="0.25">
      <c r="A29" s="61"/>
      <c r="B29" s="61"/>
      <c r="C29" s="28" t="s">
        <v>43</v>
      </c>
      <c r="D29" s="29">
        <v>829</v>
      </c>
      <c r="E29" s="30">
        <f t="shared" si="3"/>
        <v>1012967.4000000001</v>
      </c>
      <c r="F29" s="30">
        <v>184951.7</v>
      </c>
      <c r="G29" s="30">
        <v>127362</v>
      </c>
      <c r="H29" s="30">
        <v>133077.1</v>
      </c>
      <c r="I29" s="30">
        <v>125394.4</v>
      </c>
      <c r="J29" s="30">
        <v>139858.20000000001</v>
      </c>
      <c r="K29" s="30">
        <v>149789.6</v>
      </c>
      <c r="L29" s="30">
        <v>152534.39999999999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1"/>
      <c r="S29" s="31"/>
      <c r="T29" s="31"/>
      <c r="U29" s="31"/>
      <c r="V29" s="31"/>
    </row>
    <row r="30" spans="1:22" s="34" customFormat="1" ht="25.95" customHeight="1" x14ac:dyDescent="0.25">
      <c r="A30" s="62"/>
      <c r="B30" s="62"/>
      <c r="C30" s="28" t="s">
        <v>41</v>
      </c>
      <c r="D30" s="29">
        <v>829</v>
      </c>
      <c r="E30" s="30">
        <f t="shared" si="3"/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1"/>
      <c r="S30" s="31"/>
      <c r="T30" s="31"/>
      <c r="U30" s="31"/>
      <c r="V30" s="31"/>
    </row>
    <row r="31" spans="1:22" s="34" customFormat="1" ht="29.4" customHeight="1" x14ac:dyDescent="0.25">
      <c r="A31" s="58" t="s">
        <v>47</v>
      </c>
      <c r="B31" s="58" t="s">
        <v>33</v>
      </c>
      <c r="C31" s="28" t="s">
        <v>42</v>
      </c>
      <c r="D31" s="29">
        <v>829</v>
      </c>
      <c r="E31" s="30">
        <f t="shared" si="3"/>
        <v>2607.0099999999998</v>
      </c>
      <c r="F31" s="30">
        <f t="shared" ref="F31:Q31" si="52">F33+F32</f>
        <v>630</v>
      </c>
      <c r="G31" s="30">
        <f t="shared" si="52"/>
        <v>1518.56</v>
      </c>
      <c r="H31" s="30">
        <f t="shared" si="52"/>
        <v>458.45</v>
      </c>
      <c r="I31" s="30">
        <f t="shared" si="52"/>
        <v>0</v>
      </c>
      <c r="J31" s="30">
        <f t="shared" si="52"/>
        <v>0</v>
      </c>
      <c r="K31" s="30">
        <f t="shared" si="52"/>
        <v>0</v>
      </c>
      <c r="L31" s="30">
        <f t="shared" ref="L31:M31" si="53">L33+L32</f>
        <v>0</v>
      </c>
      <c r="M31" s="30">
        <f t="shared" si="53"/>
        <v>0</v>
      </c>
      <c r="N31" s="30">
        <f t="shared" ref="N31:P31" si="54">N33+N32</f>
        <v>0</v>
      </c>
      <c r="O31" s="30">
        <f t="shared" si="54"/>
        <v>0</v>
      </c>
      <c r="P31" s="30">
        <f t="shared" si="54"/>
        <v>0</v>
      </c>
      <c r="Q31" s="30">
        <f t="shared" si="52"/>
        <v>0</v>
      </c>
      <c r="R31" s="31"/>
      <c r="S31" s="31"/>
      <c r="T31" s="31"/>
      <c r="U31" s="31"/>
      <c r="V31" s="31"/>
    </row>
    <row r="32" spans="1:22" s="34" customFormat="1" ht="45" customHeight="1" x14ac:dyDescent="0.25">
      <c r="A32" s="59"/>
      <c r="B32" s="71"/>
      <c r="C32" s="28" t="s">
        <v>43</v>
      </c>
      <c r="D32" s="29">
        <v>829</v>
      </c>
      <c r="E32" s="30">
        <f t="shared" si="3"/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1"/>
      <c r="S32" s="31"/>
      <c r="T32" s="31"/>
      <c r="U32" s="31"/>
      <c r="V32" s="31"/>
    </row>
    <row r="33" spans="1:22" s="34" customFormat="1" ht="52.95" customHeight="1" x14ac:dyDescent="0.25">
      <c r="A33" s="60"/>
      <c r="B33" s="72"/>
      <c r="C33" s="28" t="s">
        <v>41</v>
      </c>
      <c r="D33" s="29">
        <v>829</v>
      </c>
      <c r="E33" s="30">
        <f t="shared" si="3"/>
        <v>2607.0099999999998</v>
      </c>
      <c r="F33" s="30">
        <f>900-270</f>
        <v>630</v>
      </c>
      <c r="G33" s="30">
        <v>1518.56</v>
      </c>
      <c r="H33" s="30">
        <v>458.45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1"/>
      <c r="S33" s="31"/>
      <c r="T33" s="31"/>
      <c r="U33" s="31"/>
      <c r="V33" s="31"/>
    </row>
    <row r="34" spans="1:22" s="34" customFormat="1" ht="20.399999999999999" customHeight="1" x14ac:dyDescent="0.25">
      <c r="A34" s="58" t="s">
        <v>48</v>
      </c>
      <c r="B34" s="58" t="s">
        <v>29</v>
      </c>
      <c r="C34" s="28" t="s">
        <v>42</v>
      </c>
      <c r="D34" s="29">
        <v>829</v>
      </c>
      <c r="E34" s="30">
        <f t="shared" si="3"/>
        <v>3146972.6334499996</v>
      </c>
      <c r="F34" s="30">
        <f t="shared" ref="F34:Q34" si="55">F36+F35</f>
        <v>231406.07999999999</v>
      </c>
      <c r="G34" s="30">
        <f t="shared" si="55"/>
        <v>242692.96</v>
      </c>
      <c r="H34" s="30">
        <f t="shared" si="55"/>
        <v>252069.27885</v>
      </c>
      <c r="I34" s="30">
        <f t="shared" si="55"/>
        <v>261615.4706</v>
      </c>
      <c r="J34" s="30">
        <f t="shared" si="55"/>
        <v>277632.72399999999</v>
      </c>
      <c r="K34" s="30">
        <f t="shared" si="55"/>
        <v>272972.17</v>
      </c>
      <c r="L34" s="30">
        <f t="shared" ref="L34:M34" si="56">L36+L35</f>
        <v>273401.81</v>
      </c>
      <c r="M34" s="30">
        <f t="shared" si="56"/>
        <v>246510.82399999999</v>
      </c>
      <c r="N34" s="30">
        <f t="shared" ref="N34:P34" si="57">N36+N35</f>
        <v>256371.25700000001</v>
      </c>
      <c r="O34" s="30">
        <f t="shared" si="57"/>
        <v>266626.10700000002</v>
      </c>
      <c r="P34" s="30">
        <f t="shared" si="57"/>
        <v>277291.152</v>
      </c>
      <c r="Q34" s="30">
        <f t="shared" si="55"/>
        <v>288382.8</v>
      </c>
      <c r="R34" s="31"/>
      <c r="S34" s="31"/>
      <c r="T34" s="31"/>
      <c r="U34" s="31"/>
      <c r="V34" s="31"/>
    </row>
    <row r="35" spans="1:22" s="34" customFormat="1" ht="27" customHeight="1" x14ac:dyDescent="0.25">
      <c r="A35" s="59"/>
      <c r="B35" s="59"/>
      <c r="C35" s="28" t="s">
        <v>43</v>
      </c>
      <c r="D35" s="29">
        <v>829</v>
      </c>
      <c r="E35" s="30">
        <f t="shared" si="3"/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1"/>
      <c r="S35" s="31"/>
      <c r="T35" s="31"/>
      <c r="U35" s="31"/>
      <c r="V35" s="31"/>
    </row>
    <row r="36" spans="1:22" s="34" customFormat="1" ht="30.6" customHeight="1" x14ac:dyDescent="0.25">
      <c r="A36" s="60"/>
      <c r="B36" s="60"/>
      <c r="C36" s="28" t="s">
        <v>41</v>
      </c>
      <c r="D36" s="29">
        <v>829</v>
      </c>
      <c r="E36" s="30">
        <f t="shared" si="3"/>
        <v>3146972.6334499996</v>
      </c>
      <c r="F36" s="30">
        <v>231406.07999999999</v>
      </c>
      <c r="G36" s="30">
        <v>242692.96</v>
      </c>
      <c r="H36" s="30">
        <v>252069.27885</v>
      </c>
      <c r="I36" s="30">
        <v>261615.4706</v>
      </c>
      <c r="J36" s="30">
        <v>277632.72399999999</v>
      </c>
      <c r="K36" s="30">
        <v>272972.17</v>
      </c>
      <c r="L36" s="30">
        <v>273401.81</v>
      </c>
      <c r="M36" s="30">
        <v>246510.82399999999</v>
      </c>
      <c r="N36" s="30">
        <v>256371.25700000001</v>
      </c>
      <c r="O36" s="30">
        <v>266626.10700000002</v>
      </c>
      <c r="P36" s="30">
        <v>277291.152</v>
      </c>
      <c r="Q36" s="30">
        <v>288382.8</v>
      </c>
      <c r="R36" s="31"/>
      <c r="S36" s="31"/>
      <c r="T36" s="31"/>
      <c r="U36" s="31"/>
      <c r="V36" s="31"/>
    </row>
    <row r="37" spans="1:22" s="35" customFormat="1" ht="18.600000000000001" customHeight="1" x14ac:dyDescent="0.25">
      <c r="A37" s="58" t="s">
        <v>5</v>
      </c>
      <c r="B37" s="58" t="s">
        <v>49</v>
      </c>
      <c r="C37" s="28" t="s">
        <v>42</v>
      </c>
      <c r="D37" s="29">
        <v>829</v>
      </c>
      <c r="E37" s="30">
        <f t="shared" si="3"/>
        <v>2949.0810000000001</v>
      </c>
      <c r="F37" s="30">
        <f t="shared" ref="F37:Q37" si="58">F38+F39</f>
        <v>238.8</v>
      </c>
      <c r="G37" s="30">
        <f t="shared" si="58"/>
        <v>240</v>
      </c>
      <c r="H37" s="30">
        <f t="shared" si="58"/>
        <v>176</v>
      </c>
      <c r="I37" s="30">
        <f t="shared" si="58"/>
        <v>139.1</v>
      </c>
      <c r="J37" s="30">
        <f t="shared" si="58"/>
        <v>240</v>
      </c>
      <c r="K37" s="30">
        <f t="shared" si="58"/>
        <v>249.6</v>
      </c>
      <c r="L37" s="30">
        <f t="shared" ref="L37:M37" si="59">L38+L39</f>
        <v>259.584</v>
      </c>
      <c r="M37" s="30">
        <f t="shared" si="59"/>
        <v>259.584</v>
      </c>
      <c r="N37" s="30">
        <f t="shared" ref="N37:P37" si="60">N38+N39</f>
        <v>269.96699999999998</v>
      </c>
      <c r="O37" s="30">
        <f t="shared" si="60"/>
        <v>280.76600000000002</v>
      </c>
      <c r="P37" s="30">
        <f t="shared" si="60"/>
        <v>292</v>
      </c>
      <c r="Q37" s="30">
        <f t="shared" si="58"/>
        <v>303.68</v>
      </c>
      <c r="R37" s="31"/>
      <c r="S37" s="31"/>
      <c r="T37" s="31"/>
      <c r="U37" s="31"/>
      <c r="V37" s="31"/>
    </row>
    <row r="38" spans="1:22" s="35" customFormat="1" ht="24.6" customHeight="1" x14ac:dyDescent="0.25">
      <c r="A38" s="61"/>
      <c r="B38" s="61"/>
      <c r="C38" s="28" t="s">
        <v>43</v>
      </c>
      <c r="D38" s="29">
        <v>829</v>
      </c>
      <c r="E38" s="30">
        <f t="shared" si="3"/>
        <v>0</v>
      </c>
      <c r="F38" s="30">
        <f t="shared" ref="F38:J39" si="61">F41+F44+F47</f>
        <v>0</v>
      </c>
      <c r="G38" s="30">
        <f>G41+G44+G47</f>
        <v>0</v>
      </c>
      <c r="H38" s="30">
        <f t="shared" si="61"/>
        <v>0</v>
      </c>
      <c r="I38" s="30">
        <f t="shared" si="61"/>
        <v>0</v>
      </c>
      <c r="J38" s="30">
        <f t="shared" ref="J38:Q38" si="62">J41+J44+J47</f>
        <v>0</v>
      </c>
      <c r="K38" s="30">
        <f t="shared" si="62"/>
        <v>0</v>
      </c>
      <c r="L38" s="30">
        <f t="shared" si="62"/>
        <v>0</v>
      </c>
      <c r="M38" s="30">
        <f t="shared" si="62"/>
        <v>0</v>
      </c>
      <c r="N38" s="30">
        <f t="shared" si="62"/>
        <v>0</v>
      </c>
      <c r="O38" s="30">
        <f t="shared" si="62"/>
        <v>0</v>
      </c>
      <c r="P38" s="30">
        <f t="shared" si="62"/>
        <v>0</v>
      </c>
      <c r="Q38" s="30">
        <f t="shared" si="62"/>
        <v>0</v>
      </c>
      <c r="R38" s="31"/>
      <c r="S38" s="31"/>
      <c r="T38" s="31"/>
      <c r="U38" s="31"/>
      <c r="V38" s="31"/>
    </row>
    <row r="39" spans="1:22" s="35" customFormat="1" ht="28.2" customHeight="1" x14ac:dyDescent="0.25">
      <c r="A39" s="62"/>
      <c r="B39" s="62"/>
      <c r="C39" s="28" t="s">
        <v>41</v>
      </c>
      <c r="D39" s="29">
        <v>829</v>
      </c>
      <c r="E39" s="30">
        <f t="shared" si="3"/>
        <v>2949.0810000000001</v>
      </c>
      <c r="F39" s="30">
        <f t="shared" si="61"/>
        <v>238.8</v>
      </c>
      <c r="G39" s="30">
        <f>G42+G45+G48</f>
        <v>240</v>
      </c>
      <c r="H39" s="30">
        <f t="shared" si="61"/>
        <v>176</v>
      </c>
      <c r="I39" s="30">
        <f t="shared" si="61"/>
        <v>139.1</v>
      </c>
      <c r="J39" s="30">
        <f t="shared" si="61"/>
        <v>240</v>
      </c>
      <c r="K39" s="30">
        <f t="shared" ref="K39:Q39" si="63">K42+K45+K48</f>
        <v>249.6</v>
      </c>
      <c r="L39" s="30">
        <f t="shared" si="63"/>
        <v>259.584</v>
      </c>
      <c r="M39" s="30">
        <f t="shared" si="63"/>
        <v>259.584</v>
      </c>
      <c r="N39" s="30">
        <f t="shared" si="63"/>
        <v>269.96699999999998</v>
      </c>
      <c r="O39" s="30">
        <f t="shared" si="63"/>
        <v>280.76600000000002</v>
      </c>
      <c r="P39" s="30">
        <f t="shared" si="63"/>
        <v>292</v>
      </c>
      <c r="Q39" s="30">
        <f t="shared" si="63"/>
        <v>303.68</v>
      </c>
      <c r="R39" s="31"/>
      <c r="S39" s="31"/>
      <c r="T39" s="31"/>
      <c r="U39" s="31"/>
      <c r="V39" s="31"/>
    </row>
    <row r="40" spans="1:22" s="35" customFormat="1" ht="19.95" customHeight="1" x14ac:dyDescent="0.25">
      <c r="A40" s="63" t="s">
        <v>50</v>
      </c>
      <c r="B40" s="58" t="s">
        <v>30</v>
      </c>
      <c r="C40" s="28" t="s">
        <v>42</v>
      </c>
      <c r="D40" s="29">
        <v>829</v>
      </c>
      <c r="E40" s="30">
        <f t="shared" si="3"/>
        <v>2949.0810000000001</v>
      </c>
      <c r="F40" s="30">
        <f t="shared" ref="F40:Q40" si="64">F41+F42</f>
        <v>238.8</v>
      </c>
      <c r="G40" s="30">
        <f t="shared" si="64"/>
        <v>240</v>
      </c>
      <c r="H40" s="30">
        <f t="shared" si="64"/>
        <v>176</v>
      </c>
      <c r="I40" s="30">
        <f t="shared" si="64"/>
        <v>139.1</v>
      </c>
      <c r="J40" s="30">
        <f t="shared" si="64"/>
        <v>240</v>
      </c>
      <c r="K40" s="30">
        <f t="shared" si="64"/>
        <v>249.6</v>
      </c>
      <c r="L40" s="30">
        <f t="shared" ref="L40:M40" si="65">L41+L42</f>
        <v>259.584</v>
      </c>
      <c r="M40" s="30">
        <f t="shared" si="65"/>
        <v>259.584</v>
      </c>
      <c r="N40" s="30">
        <f t="shared" ref="N40:P40" si="66">N41+N42</f>
        <v>269.96699999999998</v>
      </c>
      <c r="O40" s="30">
        <f t="shared" si="66"/>
        <v>280.76600000000002</v>
      </c>
      <c r="P40" s="30">
        <f t="shared" si="66"/>
        <v>292</v>
      </c>
      <c r="Q40" s="30">
        <f t="shared" si="64"/>
        <v>303.68</v>
      </c>
      <c r="R40" s="31"/>
      <c r="S40" s="31"/>
      <c r="T40" s="31"/>
      <c r="U40" s="31"/>
      <c r="V40" s="31"/>
    </row>
    <row r="41" spans="1:22" s="35" customFormat="1" ht="25.95" customHeight="1" x14ac:dyDescent="0.25">
      <c r="A41" s="61"/>
      <c r="B41" s="61"/>
      <c r="C41" s="28" t="s">
        <v>43</v>
      </c>
      <c r="D41" s="29">
        <v>829</v>
      </c>
      <c r="E41" s="30">
        <f t="shared" si="3"/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1"/>
      <c r="S41" s="31"/>
      <c r="T41" s="31"/>
      <c r="U41" s="31"/>
      <c r="V41" s="31"/>
    </row>
    <row r="42" spans="1:22" s="35" customFormat="1" ht="25.2" customHeight="1" x14ac:dyDescent="0.25">
      <c r="A42" s="62"/>
      <c r="B42" s="62"/>
      <c r="C42" s="28" t="s">
        <v>41</v>
      </c>
      <c r="D42" s="29">
        <v>829</v>
      </c>
      <c r="E42" s="30">
        <f t="shared" si="3"/>
        <v>2949.0810000000001</v>
      </c>
      <c r="F42" s="30">
        <v>238.8</v>
      </c>
      <c r="G42" s="30">
        <v>240</v>
      </c>
      <c r="H42" s="30">
        <v>176</v>
      </c>
      <c r="I42" s="30">
        <v>139.1</v>
      </c>
      <c r="J42" s="30">
        <v>240</v>
      </c>
      <c r="K42" s="30">
        <v>249.6</v>
      </c>
      <c r="L42" s="30">
        <v>259.584</v>
      </c>
      <c r="M42" s="30">
        <v>259.584</v>
      </c>
      <c r="N42" s="30">
        <v>269.96699999999998</v>
      </c>
      <c r="O42" s="30">
        <v>280.76600000000002</v>
      </c>
      <c r="P42" s="30">
        <v>292</v>
      </c>
      <c r="Q42" s="30">
        <v>303.68</v>
      </c>
      <c r="R42" s="31"/>
      <c r="S42" s="31"/>
      <c r="T42" s="31"/>
      <c r="U42" s="31"/>
      <c r="V42" s="31"/>
    </row>
    <row r="43" spans="1:22" s="35" customFormat="1" ht="22.2" customHeight="1" x14ac:dyDescent="0.25">
      <c r="A43" s="63" t="s">
        <v>51</v>
      </c>
      <c r="B43" s="63" t="s">
        <v>31</v>
      </c>
      <c r="C43" s="28" t="s">
        <v>42</v>
      </c>
      <c r="D43" s="29">
        <v>829</v>
      </c>
      <c r="E43" s="30">
        <f t="shared" si="3"/>
        <v>0</v>
      </c>
      <c r="F43" s="30">
        <f t="shared" ref="F43:Q43" si="67">F44+F45</f>
        <v>0</v>
      </c>
      <c r="G43" s="30">
        <f t="shared" si="67"/>
        <v>0</v>
      </c>
      <c r="H43" s="30">
        <f t="shared" si="67"/>
        <v>0</v>
      </c>
      <c r="I43" s="30">
        <f t="shared" si="67"/>
        <v>0</v>
      </c>
      <c r="J43" s="30">
        <f t="shared" si="67"/>
        <v>0</v>
      </c>
      <c r="K43" s="30">
        <f t="shared" si="67"/>
        <v>0</v>
      </c>
      <c r="L43" s="30">
        <f t="shared" ref="L43:M43" si="68">L44+L45</f>
        <v>0</v>
      </c>
      <c r="M43" s="30">
        <f t="shared" si="68"/>
        <v>0</v>
      </c>
      <c r="N43" s="30">
        <f t="shared" ref="N43:P43" si="69">N44+N45</f>
        <v>0</v>
      </c>
      <c r="O43" s="30">
        <f t="shared" si="69"/>
        <v>0</v>
      </c>
      <c r="P43" s="30">
        <f t="shared" si="69"/>
        <v>0</v>
      </c>
      <c r="Q43" s="30">
        <f t="shared" si="67"/>
        <v>0</v>
      </c>
      <c r="R43" s="31"/>
      <c r="S43" s="31"/>
      <c r="T43" s="31"/>
      <c r="U43" s="31"/>
      <c r="V43" s="31"/>
    </row>
    <row r="44" spans="1:22" s="35" customFormat="1" ht="23.4" customHeight="1" x14ac:dyDescent="0.25">
      <c r="A44" s="64"/>
      <c r="B44" s="64"/>
      <c r="C44" s="28" t="s">
        <v>43</v>
      </c>
      <c r="D44" s="29">
        <v>829</v>
      </c>
      <c r="E44" s="30">
        <f t="shared" si="3"/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1"/>
      <c r="S44" s="31"/>
      <c r="T44" s="31"/>
      <c r="U44" s="31"/>
      <c r="V44" s="31"/>
    </row>
    <row r="45" spans="1:22" s="35" customFormat="1" ht="24.6" customHeight="1" x14ac:dyDescent="0.25">
      <c r="A45" s="65"/>
      <c r="B45" s="65"/>
      <c r="C45" s="28" t="s">
        <v>41</v>
      </c>
      <c r="D45" s="29">
        <v>829</v>
      </c>
      <c r="E45" s="30">
        <f t="shared" si="3"/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1"/>
      <c r="S45" s="31"/>
      <c r="T45" s="31"/>
      <c r="U45" s="31"/>
      <c r="V45" s="31"/>
    </row>
    <row r="46" spans="1:22" s="35" customFormat="1" ht="24" customHeight="1" x14ac:dyDescent="0.25">
      <c r="A46" s="63" t="s">
        <v>52</v>
      </c>
      <c r="B46" s="63" t="s">
        <v>32</v>
      </c>
      <c r="C46" s="28" t="s">
        <v>42</v>
      </c>
      <c r="D46" s="29">
        <v>829</v>
      </c>
      <c r="E46" s="30">
        <f t="shared" si="3"/>
        <v>0</v>
      </c>
      <c r="F46" s="30">
        <f t="shared" ref="F46:Q46" si="70">SUM(F47:F48)</f>
        <v>0</v>
      </c>
      <c r="G46" s="30">
        <f t="shared" si="70"/>
        <v>0</v>
      </c>
      <c r="H46" s="30">
        <f t="shared" si="70"/>
        <v>0</v>
      </c>
      <c r="I46" s="30">
        <f t="shared" si="70"/>
        <v>0</v>
      </c>
      <c r="J46" s="30">
        <f t="shared" si="70"/>
        <v>0</v>
      </c>
      <c r="K46" s="30">
        <f t="shared" si="70"/>
        <v>0</v>
      </c>
      <c r="L46" s="30">
        <f t="shared" ref="L46:M46" si="71">SUM(L47:L48)</f>
        <v>0</v>
      </c>
      <c r="M46" s="30">
        <f t="shared" si="71"/>
        <v>0</v>
      </c>
      <c r="N46" s="30">
        <f t="shared" ref="N46:P46" si="72">SUM(N47:N48)</f>
        <v>0</v>
      </c>
      <c r="O46" s="30">
        <f t="shared" si="72"/>
        <v>0</v>
      </c>
      <c r="P46" s="30">
        <f t="shared" si="72"/>
        <v>0</v>
      </c>
      <c r="Q46" s="30">
        <f t="shared" si="70"/>
        <v>0</v>
      </c>
      <c r="R46" s="31"/>
      <c r="S46" s="31"/>
      <c r="T46" s="31"/>
      <c r="U46" s="31"/>
      <c r="V46" s="31"/>
    </row>
    <row r="47" spans="1:22" s="35" customFormat="1" ht="24.6" customHeight="1" x14ac:dyDescent="0.25">
      <c r="A47" s="64"/>
      <c r="B47" s="64"/>
      <c r="C47" s="28" t="s">
        <v>43</v>
      </c>
      <c r="D47" s="29">
        <v>829</v>
      </c>
      <c r="E47" s="30">
        <f t="shared" si="3"/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1"/>
      <c r="S47" s="31"/>
      <c r="T47" s="31"/>
      <c r="U47" s="31"/>
      <c r="V47" s="31"/>
    </row>
    <row r="48" spans="1:22" s="35" customFormat="1" ht="25.95" customHeight="1" x14ac:dyDescent="0.25">
      <c r="A48" s="65"/>
      <c r="B48" s="65"/>
      <c r="C48" s="28" t="s">
        <v>41</v>
      </c>
      <c r="D48" s="29">
        <v>829</v>
      </c>
      <c r="E48" s="30">
        <f t="shared" si="3"/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1"/>
      <c r="S48" s="31"/>
      <c r="T48" s="31"/>
      <c r="U48" s="31"/>
      <c r="V48" s="31"/>
    </row>
    <row r="49" spans="1:22" s="36" customFormat="1" ht="27" customHeight="1" x14ac:dyDescent="0.25">
      <c r="A49" s="63" t="s">
        <v>6</v>
      </c>
      <c r="B49" s="63" t="s">
        <v>82</v>
      </c>
      <c r="C49" s="28" t="s">
        <v>42</v>
      </c>
      <c r="D49" s="29">
        <v>829</v>
      </c>
      <c r="E49" s="30">
        <f t="shared" si="3"/>
        <v>19459.576000000001</v>
      </c>
      <c r="F49" s="30">
        <f t="shared" ref="F49:Q49" si="73">F50+F51</f>
        <v>6474.7749999999996</v>
      </c>
      <c r="G49" s="30">
        <f t="shared" si="73"/>
        <v>4272.4110000000001</v>
      </c>
      <c r="H49" s="30">
        <f t="shared" si="73"/>
        <v>4265.99</v>
      </c>
      <c r="I49" s="30">
        <f t="shared" si="73"/>
        <v>4446.3999999999996</v>
      </c>
      <c r="J49" s="30">
        <f t="shared" si="73"/>
        <v>0</v>
      </c>
      <c r="K49" s="30">
        <f t="shared" si="73"/>
        <v>0</v>
      </c>
      <c r="L49" s="30">
        <f t="shared" ref="L49:M49" si="74">L50+L51</f>
        <v>0</v>
      </c>
      <c r="M49" s="30">
        <f t="shared" si="74"/>
        <v>0</v>
      </c>
      <c r="N49" s="30">
        <f t="shared" ref="N49:P49" si="75">N50+N51</f>
        <v>0</v>
      </c>
      <c r="O49" s="30">
        <f t="shared" si="75"/>
        <v>0</v>
      </c>
      <c r="P49" s="30">
        <f t="shared" si="75"/>
        <v>0</v>
      </c>
      <c r="Q49" s="30">
        <f t="shared" si="73"/>
        <v>0</v>
      </c>
      <c r="R49" s="31"/>
      <c r="S49" s="31"/>
      <c r="T49" s="31"/>
      <c r="U49" s="31"/>
      <c r="V49" s="31"/>
    </row>
    <row r="50" spans="1:22" s="36" customFormat="1" ht="30" customHeight="1" x14ac:dyDescent="0.25">
      <c r="A50" s="64"/>
      <c r="B50" s="64"/>
      <c r="C50" s="28" t="s">
        <v>43</v>
      </c>
      <c r="D50" s="29">
        <v>829</v>
      </c>
      <c r="E50" s="30">
        <f t="shared" si="3"/>
        <v>7169.9</v>
      </c>
      <c r="F50" s="30">
        <f>F53+F56</f>
        <v>2786.4</v>
      </c>
      <c r="G50" s="30">
        <f t="shared" ref="G50:J51" si="76">G53+G56</f>
        <v>1625.1</v>
      </c>
      <c r="H50" s="30">
        <f t="shared" si="76"/>
        <v>1297.4000000000001</v>
      </c>
      <c r="I50" s="30">
        <f>I53+I56</f>
        <v>1461</v>
      </c>
      <c r="J50" s="30">
        <f t="shared" si="76"/>
        <v>0</v>
      </c>
      <c r="K50" s="30">
        <f t="shared" ref="K50:Q51" si="77">K53+K56</f>
        <v>0</v>
      </c>
      <c r="L50" s="30">
        <f t="shared" si="77"/>
        <v>0</v>
      </c>
      <c r="M50" s="30">
        <f t="shared" si="77"/>
        <v>0</v>
      </c>
      <c r="N50" s="30">
        <f t="shared" si="77"/>
        <v>0</v>
      </c>
      <c r="O50" s="30">
        <f t="shared" si="77"/>
        <v>0</v>
      </c>
      <c r="P50" s="30">
        <f t="shared" si="77"/>
        <v>0</v>
      </c>
      <c r="Q50" s="30">
        <f t="shared" si="77"/>
        <v>0</v>
      </c>
      <c r="R50" s="31"/>
      <c r="S50" s="31"/>
      <c r="T50" s="31"/>
      <c r="U50" s="31"/>
      <c r="V50" s="31"/>
    </row>
    <row r="51" spans="1:22" s="36" customFormat="1" ht="28.95" customHeight="1" x14ac:dyDescent="0.25">
      <c r="A51" s="64"/>
      <c r="B51" s="64"/>
      <c r="C51" s="27" t="s">
        <v>41</v>
      </c>
      <c r="D51" s="39">
        <v>829</v>
      </c>
      <c r="E51" s="30">
        <f t="shared" si="3"/>
        <v>12289.675999999999</v>
      </c>
      <c r="F51" s="37">
        <f>F54+F57</f>
        <v>3688.375</v>
      </c>
      <c r="G51" s="37">
        <f t="shared" si="76"/>
        <v>2647.3110000000001</v>
      </c>
      <c r="H51" s="37">
        <f t="shared" si="76"/>
        <v>2968.59</v>
      </c>
      <c r="I51" s="37">
        <f>I54+I57</f>
        <v>2985.4</v>
      </c>
      <c r="J51" s="37">
        <f t="shared" si="76"/>
        <v>0</v>
      </c>
      <c r="K51" s="37">
        <f t="shared" si="77"/>
        <v>0</v>
      </c>
      <c r="L51" s="37">
        <f t="shared" si="77"/>
        <v>0</v>
      </c>
      <c r="M51" s="37">
        <f t="shared" si="77"/>
        <v>0</v>
      </c>
      <c r="N51" s="37">
        <f t="shared" si="77"/>
        <v>0</v>
      </c>
      <c r="O51" s="37">
        <f t="shared" si="77"/>
        <v>0</v>
      </c>
      <c r="P51" s="37">
        <f t="shared" si="77"/>
        <v>0</v>
      </c>
      <c r="Q51" s="37">
        <f t="shared" si="77"/>
        <v>0</v>
      </c>
      <c r="R51" s="31"/>
      <c r="S51" s="31"/>
      <c r="T51" s="31"/>
      <c r="U51" s="31"/>
      <c r="V51" s="31"/>
    </row>
    <row r="52" spans="1:22" s="36" customFormat="1" ht="22.95" customHeight="1" x14ac:dyDescent="0.25">
      <c r="A52" s="56" t="s">
        <v>53</v>
      </c>
      <c r="B52" s="56" t="s">
        <v>61</v>
      </c>
      <c r="C52" s="28" t="s">
        <v>42</v>
      </c>
      <c r="D52" s="29">
        <v>829</v>
      </c>
      <c r="E52" s="30">
        <f t="shared" si="3"/>
        <v>18631.076000000001</v>
      </c>
      <c r="F52" s="30">
        <f t="shared" ref="F52:Q52" si="78">F53+F54</f>
        <v>6363.7749999999996</v>
      </c>
      <c r="G52" s="30">
        <f t="shared" si="78"/>
        <v>3972.4110000000001</v>
      </c>
      <c r="H52" s="30">
        <f t="shared" si="78"/>
        <v>4098.49</v>
      </c>
      <c r="I52" s="30">
        <f t="shared" si="78"/>
        <v>4196.3999999999996</v>
      </c>
      <c r="J52" s="30">
        <f t="shared" si="78"/>
        <v>0</v>
      </c>
      <c r="K52" s="30">
        <f t="shared" si="78"/>
        <v>0</v>
      </c>
      <c r="L52" s="30">
        <f t="shared" ref="L52:M52" si="79">L53+L54</f>
        <v>0</v>
      </c>
      <c r="M52" s="30">
        <f t="shared" si="79"/>
        <v>0</v>
      </c>
      <c r="N52" s="30">
        <f t="shared" ref="N52:P52" si="80">N53+N54</f>
        <v>0</v>
      </c>
      <c r="O52" s="30">
        <f t="shared" si="80"/>
        <v>0</v>
      </c>
      <c r="P52" s="30">
        <f t="shared" si="80"/>
        <v>0</v>
      </c>
      <c r="Q52" s="30">
        <f t="shared" si="78"/>
        <v>0</v>
      </c>
      <c r="R52" s="40"/>
      <c r="S52" s="31"/>
      <c r="T52" s="31"/>
      <c r="U52" s="31"/>
      <c r="V52" s="31"/>
    </row>
    <row r="53" spans="1:22" s="36" customFormat="1" ht="27.6" customHeight="1" x14ac:dyDescent="0.25">
      <c r="A53" s="57"/>
      <c r="B53" s="57"/>
      <c r="C53" s="28" t="s">
        <v>43</v>
      </c>
      <c r="D53" s="29">
        <v>829</v>
      </c>
      <c r="E53" s="30">
        <f t="shared" si="3"/>
        <v>7058.9</v>
      </c>
      <c r="F53" s="30">
        <v>2675.4</v>
      </c>
      <c r="G53" s="30">
        <v>1625.1</v>
      </c>
      <c r="H53" s="30">
        <v>1297.4000000000001</v>
      </c>
      <c r="I53" s="30">
        <v>1461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1"/>
      <c r="S53" s="31"/>
      <c r="T53" s="31"/>
      <c r="U53" s="31"/>
      <c r="V53" s="31"/>
    </row>
    <row r="54" spans="1:22" s="36" customFormat="1" ht="25.95" customHeight="1" x14ac:dyDescent="0.25">
      <c r="A54" s="57"/>
      <c r="B54" s="57"/>
      <c r="C54" s="28" t="s">
        <v>41</v>
      </c>
      <c r="D54" s="29">
        <v>829</v>
      </c>
      <c r="E54" s="30">
        <f t="shared" si="3"/>
        <v>11572.175999999999</v>
      </c>
      <c r="F54" s="30">
        <v>3688.375</v>
      </c>
      <c r="G54" s="30">
        <v>2347.3110000000001</v>
      </c>
      <c r="H54" s="30">
        <v>2801.09</v>
      </c>
      <c r="I54" s="30">
        <v>2735.4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/>
      <c r="S54" s="40"/>
      <c r="T54" s="31"/>
      <c r="U54" s="31"/>
      <c r="V54" s="31"/>
    </row>
    <row r="55" spans="1:22" s="36" customFormat="1" ht="33.6" customHeight="1" x14ac:dyDescent="0.25">
      <c r="A55" s="56" t="s">
        <v>54</v>
      </c>
      <c r="B55" s="56" t="s">
        <v>55</v>
      </c>
      <c r="C55" s="28" t="s">
        <v>42</v>
      </c>
      <c r="D55" s="29">
        <v>829</v>
      </c>
      <c r="E55" s="30">
        <f t="shared" si="3"/>
        <v>828.5</v>
      </c>
      <c r="F55" s="30">
        <f t="shared" ref="F55:Q55" si="81">F56+F57</f>
        <v>111</v>
      </c>
      <c r="G55" s="30">
        <f t="shared" si="81"/>
        <v>300</v>
      </c>
      <c r="H55" s="30">
        <f t="shared" si="81"/>
        <v>167.5</v>
      </c>
      <c r="I55" s="30">
        <f t="shared" si="81"/>
        <v>250</v>
      </c>
      <c r="J55" s="30">
        <f t="shared" si="81"/>
        <v>0</v>
      </c>
      <c r="K55" s="30">
        <f t="shared" si="81"/>
        <v>0</v>
      </c>
      <c r="L55" s="30">
        <f t="shared" ref="L55:M55" si="82">L56+L57</f>
        <v>0</v>
      </c>
      <c r="M55" s="30">
        <f t="shared" si="82"/>
        <v>0</v>
      </c>
      <c r="N55" s="30">
        <f t="shared" ref="N55:P55" si="83">N56+N57</f>
        <v>0</v>
      </c>
      <c r="O55" s="30">
        <f t="shared" si="83"/>
        <v>0</v>
      </c>
      <c r="P55" s="30">
        <f t="shared" si="83"/>
        <v>0</v>
      </c>
      <c r="Q55" s="30">
        <f t="shared" si="81"/>
        <v>0</v>
      </c>
      <c r="R55" s="31"/>
      <c r="S55" s="31"/>
      <c r="T55" s="31"/>
      <c r="U55" s="31"/>
      <c r="V55" s="31"/>
    </row>
    <row r="56" spans="1:22" s="36" customFormat="1" ht="48" customHeight="1" x14ac:dyDescent="0.25">
      <c r="A56" s="57"/>
      <c r="B56" s="57"/>
      <c r="C56" s="28" t="s">
        <v>43</v>
      </c>
      <c r="D56" s="29">
        <v>829</v>
      </c>
      <c r="E56" s="30">
        <f t="shared" si="3"/>
        <v>111</v>
      </c>
      <c r="F56" s="30">
        <v>111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1"/>
      <c r="S56" s="31"/>
      <c r="T56" s="31"/>
      <c r="U56" s="31"/>
      <c r="V56" s="31"/>
    </row>
    <row r="57" spans="1:22" s="36" customFormat="1" ht="58.95" customHeight="1" x14ac:dyDescent="0.25">
      <c r="A57" s="57"/>
      <c r="B57" s="57"/>
      <c r="C57" s="28" t="s">
        <v>41</v>
      </c>
      <c r="D57" s="29">
        <v>829</v>
      </c>
      <c r="E57" s="30">
        <f t="shared" si="3"/>
        <v>717.5</v>
      </c>
      <c r="F57" s="30">
        <v>0</v>
      </c>
      <c r="G57" s="30">
        <v>300</v>
      </c>
      <c r="H57" s="30">
        <v>167.5</v>
      </c>
      <c r="I57" s="30">
        <v>250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1"/>
      <c r="S57" s="31"/>
      <c r="T57" s="31"/>
      <c r="U57" s="31"/>
      <c r="V57" s="31"/>
    </row>
    <row r="58" spans="1:22" s="38" customFormat="1" ht="22.95" customHeight="1" x14ac:dyDescent="0.25">
      <c r="A58" s="54" t="s">
        <v>25</v>
      </c>
      <c r="B58" s="56" t="s">
        <v>81</v>
      </c>
      <c r="C58" s="28" t="s">
        <v>42</v>
      </c>
      <c r="D58" s="29">
        <v>829</v>
      </c>
      <c r="E58" s="30">
        <f t="shared" si="3"/>
        <v>691590.21114999999</v>
      </c>
      <c r="F58" s="30">
        <f t="shared" ref="F58:Q58" si="84">F59+F60</f>
        <v>53945.532000000007</v>
      </c>
      <c r="G58" s="30">
        <f t="shared" si="84"/>
        <v>47004.432000000001</v>
      </c>
      <c r="H58" s="30">
        <f t="shared" si="84"/>
        <v>43417.992149999998</v>
      </c>
      <c r="I58" s="30">
        <f t="shared" si="84"/>
        <v>47002.653000000006</v>
      </c>
      <c r="J58" s="30">
        <f t="shared" si="84"/>
        <v>58109.5</v>
      </c>
      <c r="K58" s="30">
        <f t="shared" si="84"/>
        <v>56424.5</v>
      </c>
      <c r="L58" s="30">
        <f t="shared" ref="L58:M58" si="85">L59+L60</f>
        <v>56424.5</v>
      </c>
      <c r="M58" s="30">
        <f t="shared" si="85"/>
        <v>60790.527000000002</v>
      </c>
      <c r="N58" s="30">
        <f t="shared" ref="N58:P58" si="86">N59+N60</f>
        <v>63222.148000000001</v>
      </c>
      <c r="O58" s="30">
        <f t="shared" si="86"/>
        <v>65751.034</v>
      </c>
      <c r="P58" s="30">
        <f t="shared" si="86"/>
        <v>68381.074999999997</v>
      </c>
      <c r="Q58" s="30">
        <f t="shared" si="84"/>
        <v>71116.317999999999</v>
      </c>
      <c r="R58" s="31"/>
      <c r="S58" s="31"/>
      <c r="T58" s="31"/>
      <c r="U58" s="31"/>
      <c r="V58" s="31"/>
    </row>
    <row r="59" spans="1:22" s="38" customFormat="1" ht="31.2" customHeight="1" x14ac:dyDescent="0.25">
      <c r="A59" s="54"/>
      <c r="B59" s="56"/>
      <c r="C59" s="28" t="s">
        <v>43</v>
      </c>
      <c r="D59" s="29">
        <v>829</v>
      </c>
      <c r="E59" s="30">
        <f t="shared" si="3"/>
        <v>0</v>
      </c>
      <c r="F59" s="30">
        <f t="shared" ref="F59:J60" si="87">F62+F65</f>
        <v>0</v>
      </c>
      <c r="G59" s="30">
        <f t="shared" si="87"/>
        <v>0</v>
      </c>
      <c r="H59" s="30">
        <f t="shared" si="87"/>
        <v>0</v>
      </c>
      <c r="I59" s="30">
        <f t="shared" si="87"/>
        <v>0</v>
      </c>
      <c r="J59" s="30">
        <f t="shared" si="87"/>
        <v>0</v>
      </c>
      <c r="K59" s="30">
        <f t="shared" ref="K59:Q60" si="88">K62+K65</f>
        <v>0</v>
      </c>
      <c r="L59" s="30">
        <f t="shared" si="88"/>
        <v>0</v>
      </c>
      <c r="M59" s="30">
        <f t="shared" si="88"/>
        <v>0</v>
      </c>
      <c r="N59" s="30">
        <f t="shared" si="88"/>
        <v>0</v>
      </c>
      <c r="O59" s="30">
        <f t="shared" si="88"/>
        <v>0</v>
      </c>
      <c r="P59" s="30">
        <f t="shared" si="88"/>
        <v>0</v>
      </c>
      <c r="Q59" s="30">
        <f t="shared" si="88"/>
        <v>0</v>
      </c>
      <c r="R59" s="31"/>
      <c r="S59" s="31"/>
      <c r="T59" s="31"/>
      <c r="U59" s="31"/>
      <c r="V59" s="31"/>
    </row>
    <row r="60" spans="1:22" s="38" customFormat="1" ht="30" customHeight="1" x14ac:dyDescent="0.25">
      <c r="A60" s="54"/>
      <c r="B60" s="56"/>
      <c r="C60" s="28" t="s">
        <v>41</v>
      </c>
      <c r="D60" s="29">
        <v>829</v>
      </c>
      <c r="E60" s="30">
        <f t="shared" si="3"/>
        <v>691590.21114999999</v>
      </c>
      <c r="F60" s="30">
        <f t="shared" si="87"/>
        <v>53945.532000000007</v>
      </c>
      <c r="G60" s="30">
        <f t="shared" si="87"/>
        <v>47004.432000000001</v>
      </c>
      <c r="H60" s="30">
        <f t="shared" si="87"/>
        <v>43417.992149999998</v>
      </c>
      <c r="I60" s="30">
        <f t="shared" si="87"/>
        <v>47002.653000000006</v>
      </c>
      <c r="J60" s="30">
        <f t="shared" si="87"/>
        <v>58109.5</v>
      </c>
      <c r="K60" s="30">
        <f t="shared" si="88"/>
        <v>56424.5</v>
      </c>
      <c r="L60" s="30">
        <f t="shared" si="88"/>
        <v>56424.5</v>
      </c>
      <c r="M60" s="30">
        <f t="shared" si="88"/>
        <v>60790.527000000002</v>
      </c>
      <c r="N60" s="30">
        <f t="shared" si="88"/>
        <v>63222.148000000001</v>
      </c>
      <c r="O60" s="30">
        <f t="shared" si="88"/>
        <v>65751.034</v>
      </c>
      <c r="P60" s="30">
        <f t="shared" si="88"/>
        <v>68381.074999999997</v>
      </c>
      <c r="Q60" s="30">
        <f t="shared" si="88"/>
        <v>71116.317999999999</v>
      </c>
      <c r="R60" s="31"/>
      <c r="S60" s="31"/>
      <c r="T60" s="31"/>
      <c r="U60" s="31"/>
      <c r="V60" s="31"/>
    </row>
    <row r="61" spans="1:22" s="38" customFormat="1" ht="23.4" customHeight="1" x14ac:dyDescent="0.25">
      <c r="A61" s="67" t="s">
        <v>56</v>
      </c>
      <c r="B61" s="69" t="s">
        <v>57</v>
      </c>
      <c r="C61" s="45" t="s">
        <v>42</v>
      </c>
      <c r="D61" s="46">
        <v>829</v>
      </c>
      <c r="E61" s="30">
        <f t="shared" si="3"/>
        <v>611520.07200000004</v>
      </c>
      <c r="F61" s="47">
        <f t="shared" ref="F61:Q61" si="89">F63+F62</f>
        <v>46261.8</v>
      </c>
      <c r="G61" s="47">
        <f t="shared" si="89"/>
        <v>42662.055999999997</v>
      </c>
      <c r="H61" s="47">
        <f t="shared" si="89"/>
        <v>38791.769999999997</v>
      </c>
      <c r="I61" s="47">
        <f t="shared" si="89"/>
        <v>40246.247000000003</v>
      </c>
      <c r="J61" s="47">
        <f t="shared" si="89"/>
        <v>52574</v>
      </c>
      <c r="K61" s="47">
        <f t="shared" si="89"/>
        <v>51089</v>
      </c>
      <c r="L61" s="47">
        <f t="shared" ref="L61:M61" si="90">L63+L62</f>
        <v>51089</v>
      </c>
      <c r="M61" s="47">
        <f t="shared" si="90"/>
        <v>53321.455000000002</v>
      </c>
      <c r="N61" s="47">
        <f t="shared" ref="N61:P61" si="91">N63+N62</f>
        <v>55454.313000000002</v>
      </c>
      <c r="O61" s="47">
        <f t="shared" si="91"/>
        <v>57672.485999999997</v>
      </c>
      <c r="P61" s="47">
        <f t="shared" si="91"/>
        <v>59979.385000000002</v>
      </c>
      <c r="Q61" s="47">
        <f t="shared" si="89"/>
        <v>62378.559999999998</v>
      </c>
      <c r="R61" s="31"/>
      <c r="S61" s="31"/>
      <c r="T61" s="31"/>
      <c r="U61" s="31"/>
      <c r="V61" s="31"/>
    </row>
    <row r="62" spans="1:22" s="38" customFormat="1" ht="31.2" customHeight="1" x14ac:dyDescent="0.25">
      <c r="A62" s="67"/>
      <c r="B62" s="69"/>
      <c r="C62" s="27" t="s">
        <v>43</v>
      </c>
      <c r="D62" s="29">
        <v>829</v>
      </c>
      <c r="E62" s="30">
        <f t="shared" si="3"/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1"/>
      <c r="S62" s="31"/>
      <c r="T62" s="31"/>
      <c r="U62" s="31"/>
      <c r="V62" s="31"/>
    </row>
    <row r="63" spans="1:22" s="38" customFormat="1" ht="30" customHeight="1" x14ac:dyDescent="0.25">
      <c r="A63" s="68"/>
      <c r="B63" s="70"/>
      <c r="C63" s="27" t="s">
        <v>41</v>
      </c>
      <c r="D63" s="29">
        <v>829</v>
      </c>
      <c r="E63" s="30">
        <f t="shared" si="3"/>
        <v>611520.07200000004</v>
      </c>
      <c r="F63" s="37">
        <v>46261.8</v>
      </c>
      <c r="G63" s="37">
        <v>42662.055999999997</v>
      </c>
      <c r="H63" s="37">
        <v>38791.769999999997</v>
      </c>
      <c r="I63" s="37">
        <v>40246.247000000003</v>
      </c>
      <c r="J63" s="37">
        <v>52574</v>
      </c>
      <c r="K63" s="37">
        <v>51089</v>
      </c>
      <c r="L63" s="37">
        <v>51089</v>
      </c>
      <c r="M63" s="37">
        <v>53321.455000000002</v>
      </c>
      <c r="N63" s="37">
        <v>55454.313000000002</v>
      </c>
      <c r="O63" s="37">
        <v>57672.485999999997</v>
      </c>
      <c r="P63" s="37">
        <v>59979.385000000002</v>
      </c>
      <c r="Q63" s="30">
        <v>62378.559999999998</v>
      </c>
      <c r="R63" s="51"/>
      <c r="S63" s="40"/>
      <c r="T63" s="31"/>
      <c r="U63" s="31"/>
      <c r="V63" s="31"/>
    </row>
    <row r="64" spans="1:22" s="38" customFormat="1" ht="21.6" customHeight="1" x14ac:dyDescent="0.25">
      <c r="A64" s="66" t="s">
        <v>58</v>
      </c>
      <c r="B64" s="63" t="s">
        <v>62</v>
      </c>
      <c r="C64" s="27" t="s">
        <v>42</v>
      </c>
      <c r="D64" s="29">
        <v>829</v>
      </c>
      <c r="E64" s="30">
        <f t="shared" si="3"/>
        <v>80070.139150000003</v>
      </c>
      <c r="F64" s="37">
        <f t="shared" ref="F64:Q64" si="92">F66+F65</f>
        <v>7683.732</v>
      </c>
      <c r="G64" s="37">
        <f t="shared" si="92"/>
        <v>4342.3760000000002</v>
      </c>
      <c r="H64" s="37">
        <f t="shared" si="92"/>
        <v>4626.2221499999996</v>
      </c>
      <c r="I64" s="37">
        <f t="shared" si="92"/>
        <v>6756.4059999999999</v>
      </c>
      <c r="J64" s="37">
        <f t="shared" si="92"/>
        <v>5535.5</v>
      </c>
      <c r="K64" s="37">
        <f t="shared" si="92"/>
        <v>5335.5</v>
      </c>
      <c r="L64" s="37">
        <f t="shared" ref="L64:M64" si="93">L66+L65</f>
        <v>5335.5</v>
      </c>
      <c r="M64" s="37">
        <f t="shared" si="93"/>
        <v>7469.0720000000001</v>
      </c>
      <c r="N64" s="37">
        <f t="shared" ref="N64:P64" si="94">N66+N65</f>
        <v>7767.835</v>
      </c>
      <c r="O64" s="37">
        <f t="shared" si="94"/>
        <v>8078.5479999999998</v>
      </c>
      <c r="P64" s="37">
        <f t="shared" si="94"/>
        <v>8401.69</v>
      </c>
      <c r="Q64" s="30">
        <f t="shared" si="92"/>
        <v>8737.7579999999998</v>
      </c>
      <c r="R64" s="31"/>
      <c r="S64" s="31"/>
      <c r="T64" s="31"/>
      <c r="U64" s="31"/>
      <c r="V64" s="31"/>
    </row>
    <row r="65" spans="1:22" s="38" customFormat="1" ht="29.4" customHeight="1" x14ac:dyDescent="0.25">
      <c r="A65" s="67"/>
      <c r="B65" s="69"/>
      <c r="C65" s="27" t="s">
        <v>43</v>
      </c>
      <c r="D65" s="29">
        <v>829</v>
      </c>
      <c r="E65" s="30">
        <f t="shared" si="3"/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0">
        <v>0</v>
      </c>
      <c r="R65" s="31"/>
      <c r="S65" s="31"/>
      <c r="T65" s="31"/>
      <c r="U65" s="31"/>
      <c r="V65" s="31"/>
    </row>
    <row r="66" spans="1:22" s="38" customFormat="1" ht="29.4" customHeight="1" x14ac:dyDescent="0.25">
      <c r="A66" s="68"/>
      <c r="B66" s="70"/>
      <c r="C66" s="27" t="s">
        <v>41</v>
      </c>
      <c r="D66" s="39">
        <v>829</v>
      </c>
      <c r="E66" s="30">
        <f>F66+G66+H66+I66+J66+K66+Q66+L66+M66+N66+O66+P66</f>
        <v>80070.139150000003</v>
      </c>
      <c r="F66" s="37">
        <v>7683.732</v>
      </c>
      <c r="G66" s="37">
        <v>4342.3760000000002</v>
      </c>
      <c r="H66" s="37">
        <v>4626.2221499999996</v>
      </c>
      <c r="I66" s="37">
        <v>6756.4059999999999</v>
      </c>
      <c r="J66" s="37">
        <v>5535.5</v>
      </c>
      <c r="K66" s="37">
        <v>5335.5</v>
      </c>
      <c r="L66" s="37">
        <v>5335.5</v>
      </c>
      <c r="M66" s="37">
        <v>7469.0720000000001</v>
      </c>
      <c r="N66" s="37">
        <v>7767.835</v>
      </c>
      <c r="O66" s="37">
        <v>8078.5479999999998</v>
      </c>
      <c r="P66" s="37">
        <v>8401.69</v>
      </c>
      <c r="Q66" s="30">
        <v>8737.7579999999998</v>
      </c>
      <c r="R66" s="51"/>
      <c r="S66" s="40"/>
      <c r="T66" s="31"/>
      <c r="U66" s="31"/>
      <c r="V66" s="31"/>
    </row>
    <row r="67" spans="1:22" s="38" customFormat="1" ht="25.2" customHeight="1" x14ac:dyDescent="0.25">
      <c r="A67" s="66" t="s">
        <v>26</v>
      </c>
      <c r="B67" s="63" t="s">
        <v>70</v>
      </c>
      <c r="C67" s="28" t="s">
        <v>42</v>
      </c>
      <c r="D67" s="29">
        <v>829</v>
      </c>
      <c r="E67" s="30">
        <f t="shared" si="3"/>
        <v>0</v>
      </c>
      <c r="F67" s="37">
        <f>SUM(F68:F69)</f>
        <v>0</v>
      </c>
      <c r="G67" s="37">
        <f t="shared" ref="G67:Q67" si="95">SUM(G68:G69)</f>
        <v>0</v>
      </c>
      <c r="H67" s="37">
        <f t="shared" si="95"/>
        <v>0</v>
      </c>
      <c r="I67" s="37">
        <f t="shared" si="95"/>
        <v>0</v>
      </c>
      <c r="J67" s="37">
        <f t="shared" si="95"/>
        <v>0</v>
      </c>
      <c r="K67" s="37">
        <f t="shared" si="95"/>
        <v>0</v>
      </c>
      <c r="L67" s="37">
        <f t="shared" ref="L67:M67" si="96">SUM(L68:L69)</f>
        <v>0</v>
      </c>
      <c r="M67" s="37">
        <f t="shared" si="96"/>
        <v>0</v>
      </c>
      <c r="N67" s="37">
        <f t="shared" ref="N67:P67" si="97">SUM(N68:N69)</f>
        <v>0</v>
      </c>
      <c r="O67" s="37">
        <f t="shared" si="97"/>
        <v>0</v>
      </c>
      <c r="P67" s="37">
        <f t="shared" si="97"/>
        <v>0</v>
      </c>
      <c r="Q67" s="37">
        <f t="shared" si="95"/>
        <v>0</v>
      </c>
      <c r="R67" s="31"/>
      <c r="S67" s="31"/>
      <c r="T67" s="31"/>
      <c r="U67" s="31"/>
      <c r="V67" s="31"/>
    </row>
    <row r="68" spans="1:22" s="38" customFormat="1" ht="25.2" customHeight="1" x14ac:dyDescent="0.25">
      <c r="A68" s="81"/>
      <c r="B68" s="79"/>
      <c r="C68" s="28" t="s">
        <v>43</v>
      </c>
      <c r="D68" s="39">
        <v>829</v>
      </c>
      <c r="E68" s="30">
        <f t="shared" si="3"/>
        <v>0</v>
      </c>
      <c r="F68" s="37">
        <f>F71+F74+F77</f>
        <v>0</v>
      </c>
      <c r="G68" s="37">
        <f t="shared" ref="G68:Q68" si="98">G71+G74+G77</f>
        <v>0</v>
      </c>
      <c r="H68" s="37">
        <f t="shared" si="98"/>
        <v>0</v>
      </c>
      <c r="I68" s="37">
        <f t="shared" si="98"/>
        <v>0</v>
      </c>
      <c r="J68" s="37">
        <f t="shared" si="98"/>
        <v>0</v>
      </c>
      <c r="K68" s="37">
        <f t="shared" si="98"/>
        <v>0</v>
      </c>
      <c r="L68" s="37">
        <f t="shared" ref="L68:M68" si="99">L71+L74+L77</f>
        <v>0</v>
      </c>
      <c r="M68" s="37">
        <f t="shared" si="99"/>
        <v>0</v>
      </c>
      <c r="N68" s="37">
        <f t="shared" ref="N68:P68" si="100">N71+N74+N77</f>
        <v>0</v>
      </c>
      <c r="O68" s="37">
        <f t="shared" si="100"/>
        <v>0</v>
      </c>
      <c r="P68" s="37">
        <f t="shared" si="100"/>
        <v>0</v>
      </c>
      <c r="Q68" s="37">
        <f t="shared" si="98"/>
        <v>0</v>
      </c>
      <c r="R68" s="31"/>
      <c r="S68" s="31"/>
      <c r="T68" s="31"/>
      <c r="U68" s="31"/>
      <c r="V68" s="31"/>
    </row>
    <row r="69" spans="1:22" s="38" customFormat="1" ht="25.95" customHeight="1" x14ac:dyDescent="0.25">
      <c r="A69" s="81"/>
      <c r="B69" s="79"/>
      <c r="C69" s="28" t="s">
        <v>41</v>
      </c>
      <c r="D69" s="39">
        <v>829</v>
      </c>
      <c r="E69" s="30">
        <f t="shared" si="3"/>
        <v>0</v>
      </c>
      <c r="F69" s="37">
        <f>F72+F75+F78</f>
        <v>0</v>
      </c>
      <c r="G69" s="37">
        <f t="shared" ref="G69:Q69" si="101">G72+G75+G78</f>
        <v>0</v>
      </c>
      <c r="H69" s="37">
        <f t="shared" si="101"/>
        <v>0</v>
      </c>
      <c r="I69" s="37">
        <f t="shared" si="101"/>
        <v>0</v>
      </c>
      <c r="J69" s="37">
        <f t="shared" si="101"/>
        <v>0</v>
      </c>
      <c r="K69" s="37">
        <f t="shared" si="101"/>
        <v>0</v>
      </c>
      <c r="L69" s="37">
        <f t="shared" ref="L69:M69" si="102">L72+L75+L78</f>
        <v>0</v>
      </c>
      <c r="M69" s="37">
        <f t="shared" si="102"/>
        <v>0</v>
      </c>
      <c r="N69" s="37">
        <f t="shared" ref="N69:P69" si="103">N72+N75+N78</f>
        <v>0</v>
      </c>
      <c r="O69" s="37">
        <f t="shared" si="103"/>
        <v>0</v>
      </c>
      <c r="P69" s="37">
        <f t="shared" si="103"/>
        <v>0</v>
      </c>
      <c r="Q69" s="37">
        <f t="shared" si="101"/>
        <v>0</v>
      </c>
      <c r="R69" s="31"/>
      <c r="S69" s="31"/>
      <c r="T69" s="31"/>
      <c r="U69" s="31"/>
      <c r="V69" s="31"/>
    </row>
    <row r="70" spans="1:22" s="38" customFormat="1" ht="24.6" customHeight="1" x14ac:dyDescent="0.25">
      <c r="A70" s="54" t="s">
        <v>59</v>
      </c>
      <c r="B70" s="56" t="s">
        <v>69</v>
      </c>
      <c r="C70" s="28" t="s">
        <v>42</v>
      </c>
      <c r="D70" s="29">
        <v>829</v>
      </c>
      <c r="E70" s="30">
        <f t="shared" si="3"/>
        <v>0</v>
      </c>
      <c r="F70" s="30">
        <f>SUM(F71:F72)</f>
        <v>0</v>
      </c>
      <c r="G70" s="30">
        <f t="shared" ref="G70:Q70" si="104">SUM(G71:G72)</f>
        <v>0</v>
      </c>
      <c r="H70" s="30">
        <f t="shared" si="104"/>
        <v>0</v>
      </c>
      <c r="I70" s="30">
        <f t="shared" si="104"/>
        <v>0</v>
      </c>
      <c r="J70" s="30">
        <f t="shared" si="104"/>
        <v>0</v>
      </c>
      <c r="K70" s="30">
        <f t="shared" si="104"/>
        <v>0</v>
      </c>
      <c r="L70" s="30">
        <f t="shared" ref="L70:M70" si="105">SUM(L71:L72)</f>
        <v>0</v>
      </c>
      <c r="M70" s="30">
        <f t="shared" si="105"/>
        <v>0</v>
      </c>
      <c r="N70" s="30">
        <f t="shared" ref="N70:P70" si="106">SUM(N71:N72)</f>
        <v>0</v>
      </c>
      <c r="O70" s="30">
        <f t="shared" si="106"/>
        <v>0</v>
      </c>
      <c r="P70" s="30">
        <f t="shared" si="106"/>
        <v>0</v>
      </c>
      <c r="Q70" s="30">
        <f t="shared" si="104"/>
        <v>0</v>
      </c>
      <c r="R70" s="31"/>
      <c r="S70" s="31"/>
      <c r="T70" s="31"/>
      <c r="U70" s="31"/>
      <c r="V70" s="31"/>
    </row>
    <row r="71" spans="1:22" s="38" customFormat="1" ht="24" customHeight="1" x14ac:dyDescent="0.25">
      <c r="A71" s="74"/>
      <c r="B71" s="73"/>
      <c r="C71" s="28" t="s">
        <v>43</v>
      </c>
      <c r="D71" s="29">
        <v>829</v>
      </c>
      <c r="E71" s="30">
        <f t="shared" si="3"/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1"/>
      <c r="S71" s="31"/>
      <c r="T71" s="31"/>
      <c r="U71" s="31"/>
      <c r="V71" s="31"/>
    </row>
    <row r="72" spans="1:22" s="38" customFormat="1" ht="20.399999999999999" customHeight="1" x14ac:dyDescent="0.25">
      <c r="A72" s="74"/>
      <c r="B72" s="73"/>
      <c r="C72" s="28" t="s">
        <v>41</v>
      </c>
      <c r="D72" s="29">
        <v>829</v>
      </c>
      <c r="E72" s="30">
        <f t="shared" si="3"/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1"/>
      <c r="S72" s="31"/>
      <c r="T72" s="31"/>
      <c r="U72" s="31"/>
      <c r="V72" s="31"/>
    </row>
    <row r="73" spans="1:22" s="38" customFormat="1" ht="28.95" customHeight="1" x14ac:dyDescent="0.25">
      <c r="A73" s="54" t="s">
        <v>60</v>
      </c>
      <c r="B73" s="56" t="s">
        <v>73</v>
      </c>
      <c r="C73" s="28" t="s">
        <v>42</v>
      </c>
      <c r="D73" s="29">
        <v>829</v>
      </c>
      <c r="E73" s="30">
        <f t="shared" ref="E73:E118" si="107">F73+G73+H73+I73+J73+K73+Q73+L73+M73+N73+O73+P73</f>
        <v>0</v>
      </c>
      <c r="F73" s="30">
        <f>SUM(F74:F75)</f>
        <v>0</v>
      </c>
      <c r="G73" s="30">
        <f t="shared" ref="G73:Q73" si="108">SUM(G74:G75)</f>
        <v>0</v>
      </c>
      <c r="H73" s="30">
        <f t="shared" si="108"/>
        <v>0</v>
      </c>
      <c r="I73" s="30">
        <f t="shared" si="108"/>
        <v>0</v>
      </c>
      <c r="J73" s="30">
        <f t="shared" si="108"/>
        <v>0</v>
      </c>
      <c r="K73" s="30">
        <f t="shared" si="108"/>
        <v>0</v>
      </c>
      <c r="L73" s="30">
        <f t="shared" ref="L73:M73" si="109">SUM(L74:L75)</f>
        <v>0</v>
      </c>
      <c r="M73" s="30">
        <f t="shared" si="109"/>
        <v>0</v>
      </c>
      <c r="N73" s="30">
        <f t="shared" ref="N73:P73" si="110">SUM(N74:N75)</f>
        <v>0</v>
      </c>
      <c r="O73" s="30">
        <f t="shared" si="110"/>
        <v>0</v>
      </c>
      <c r="P73" s="30">
        <f t="shared" si="110"/>
        <v>0</v>
      </c>
      <c r="Q73" s="30">
        <f t="shared" si="108"/>
        <v>0</v>
      </c>
      <c r="R73" s="31"/>
      <c r="S73" s="31"/>
      <c r="T73" s="31"/>
      <c r="U73" s="31"/>
      <c r="V73" s="31"/>
    </row>
    <row r="74" spans="1:22" s="38" customFormat="1" ht="60" customHeight="1" x14ac:dyDescent="0.25">
      <c r="A74" s="74"/>
      <c r="B74" s="73"/>
      <c r="C74" s="28" t="s">
        <v>43</v>
      </c>
      <c r="D74" s="29">
        <v>829</v>
      </c>
      <c r="E74" s="30">
        <f t="shared" si="107"/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1"/>
      <c r="S74" s="31"/>
      <c r="T74" s="31"/>
      <c r="U74" s="31"/>
      <c r="V74" s="31"/>
    </row>
    <row r="75" spans="1:22" s="38" customFormat="1" ht="51" customHeight="1" x14ac:dyDescent="0.25">
      <c r="A75" s="74"/>
      <c r="B75" s="73"/>
      <c r="C75" s="28" t="s">
        <v>41</v>
      </c>
      <c r="D75" s="29">
        <v>829</v>
      </c>
      <c r="E75" s="30">
        <f t="shared" si="107"/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1"/>
      <c r="S75" s="31"/>
      <c r="T75" s="31"/>
      <c r="U75" s="31"/>
      <c r="V75" s="31"/>
    </row>
    <row r="76" spans="1:22" s="38" customFormat="1" ht="25.2" customHeight="1" x14ac:dyDescent="0.25">
      <c r="A76" s="54" t="s">
        <v>63</v>
      </c>
      <c r="B76" s="56" t="s">
        <v>71</v>
      </c>
      <c r="C76" s="28" t="s">
        <v>42</v>
      </c>
      <c r="D76" s="29">
        <v>829</v>
      </c>
      <c r="E76" s="30">
        <f t="shared" si="107"/>
        <v>0</v>
      </c>
      <c r="F76" s="30">
        <f>F77+F78</f>
        <v>0</v>
      </c>
      <c r="G76" s="30">
        <f t="shared" ref="G76:Q76" si="111">G77+G78</f>
        <v>0</v>
      </c>
      <c r="H76" s="30">
        <f t="shared" si="111"/>
        <v>0</v>
      </c>
      <c r="I76" s="30">
        <f t="shared" si="111"/>
        <v>0</v>
      </c>
      <c r="J76" s="30">
        <f t="shared" si="111"/>
        <v>0</v>
      </c>
      <c r="K76" s="30">
        <f>K77+K78</f>
        <v>0</v>
      </c>
      <c r="L76" s="30">
        <f t="shared" ref="L76:M76" si="112">L77+L78</f>
        <v>0</v>
      </c>
      <c r="M76" s="30">
        <f t="shared" si="112"/>
        <v>0</v>
      </c>
      <c r="N76" s="30">
        <f t="shared" ref="N76:P76" si="113">N77+N78</f>
        <v>0</v>
      </c>
      <c r="O76" s="30">
        <f t="shared" si="113"/>
        <v>0</v>
      </c>
      <c r="P76" s="30">
        <f t="shared" si="113"/>
        <v>0</v>
      </c>
      <c r="Q76" s="30">
        <f t="shared" si="111"/>
        <v>0</v>
      </c>
      <c r="R76" s="31"/>
      <c r="S76" s="31"/>
      <c r="T76" s="31"/>
      <c r="U76" s="31"/>
      <c r="V76" s="31"/>
    </row>
    <row r="77" spans="1:22" s="38" customFormat="1" ht="24" customHeight="1" x14ac:dyDescent="0.25">
      <c r="A77" s="74"/>
      <c r="B77" s="73"/>
      <c r="C77" s="28" t="s">
        <v>43</v>
      </c>
      <c r="D77" s="29">
        <v>829</v>
      </c>
      <c r="E77" s="30">
        <f t="shared" si="107"/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1"/>
      <c r="S77" s="31"/>
      <c r="T77" s="31"/>
      <c r="U77" s="31"/>
      <c r="V77" s="31"/>
    </row>
    <row r="78" spans="1:22" s="38" customFormat="1" ht="24" customHeight="1" x14ac:dyDescent="0.25">
      <c r="A78" s="74"/>
      <c r="B78" s="73"/>
      <c r="C78" s="28" t="s">
        <v>41</v>
      </c>
      <c r="D78" s="29">
        <v>829</v>
      </c>
      <c r="E78" s="30">
        <f t="shared" si="107"/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1"/>
      <c r="S78" s="31"/>
      <c r="T78" s="31"/>
      <c r="U78" s="31"/>
      <c r="V78" s="31"/>
    </row>
    <row r="79" spans="1:22" s="38" customFormat="1" ht="18" hidden="1" customHeight="1" x14ac:dyDescent="0.25">
      <c r="A79" s="67" t="s">
        <v>64</v>
      </c>
      <c r="B79" s="69" t="s">
        <v>65</v>
      </c>
      <c r="C79" s="45" t="s">
        <v>42</v>
      </c>
      <c r="D79" s="46">
        <v>829</v>
      </c>
      <c r="E79" s="30">
        <f t="shared" si="107"/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31"/>
      <c r="S79" s="31"/>
      <c r="T79" s="31"/>
      <c r="U79" s="31"/>
      <c r="V79" s="31"/>
    </row>
    <row r="80" spans="1:22" s="38" customFormat="1" ht="29.4" hidden="1" customHeight="1" x14ac:dyDescent="0.25">
      <c r="A80" s="81"/>
      <c r="B80" s="79"/>
      <c r="C80" s="27" t="s">
        <v>43</v>
      </c>
      <c r="D80" s="29">
        <v>829</v>
      </c>
      <c r="E80" s="30">
        <f t="shared" si="107"/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1"/>
      <c r="S80" s="31"/>
      <c r="T80" s="31"/>
      <c r="U80" s="31"/>
      <c r="V80" s="31"/>
    </row>
    <row r="81" spans="1:22" s="38" customFormat="1" ht="29.4" hidden="1" customHeight="1" x14ac:dyDescent="0.25">
      <c r="A81" s="82"/>
      <c r="B81" s="80"/>
      <c r="C81" s="27" t="s">
        <v>41</v>
      </c>
      <c r="D81" s="39">
        <v>829</v>
      </c>
      <c r="E81" s="30">
        <f t="shared" si="107"/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1"/>
      <c r="S81" s="31"/>
      <c r="T81" s="31"/>
      <c r="U81" s="31"/>
      <c r="V81" s="31"/>
    </row>
    <row r="82" spans="1:22" ht="24.6" customHeight="1" x14ac:dyDescent="0.25">
      <c r="A82" s="54" t="s">
        <v>66</v>
      </c>
      <c r="B82" s="56" t="s">
        <v>75</v>
      </c>
      <c r="C82" s="28" t="s">
        <v>42</v>
      </c>
      <c r="D82" s="29"/>
      <c r="E82" s="30">
        <f t="shared" si="107"/>
        <v>78201.665629999989</v>
      </c>
      <c r="F82" s="30">
        <f>F83+F85</f>
        <v>0</v>
      </c>
      <c r="G82" s="30">
        <f t="shared" ref="G82:Q82" si="114">G83+G85</f>
        <v>12000</v>
      </c>
      <c r="H82" s="30">
        <f t="shared" si="114"/>
        <v>7500</v>
      </c>
      <c r="I82" s="30">
        <f t="shared" si="114"/>
        <v>26866.7</v>
      </c>
      <c r="J82" s="30">
        <f t="shared" si="114"/>
        <v>25260.210630000001</v>
      </c>
      <c r="K82" s="30">
        <f t="shared" si="114"/>
        <v>886.52499999999998</v>
      </c>
      <c r="L82" s="30">
        <f t="shared" ref="L82:M82" si="115">L83+L85</f>
        <v>886.52499999999998</v>
      </c>
      <c r="M82" s="30">
        <f t="shared" si="115"/>
        <v>886.52499999999998</v>
      </c>
      <c r="N82" s="30">
        <f t="shared" ref="N82:P82" si="116">N83+N85</f>
        <v>921.98599999999999</v>
      </c>
      <c r="O82" s="30">
        <f t="shared" si="116"/>
        <v>958.86500000000001</v>
      </c>
      <c r="P82" s="30">
        <f t="shared" si="116"/>
        <v>997.22</v>
      </c>
      <c r="Q82" s="30">
        <f t="shared" si="114"/>
        <v>1037.1089999999999</v>
      </c>
      <c r="R82" s="49"/>
    </row>
    <row r="83" spans="1:22" ht="34.5" customHeight="1" x14ac:dyDescent="0.25">
      <c r="A83" s="54"/>
      <c r="B83" s="56"/>
      <c r="C83" s="28" t="s">
        <v>80</v>
      </c>
      <c r="D83" s="29"/>
      <c r="E83" s="30">
        <f t="shared" si="107"/>
        <v>71451.665629999989</v>
      </c>
      <c r="F83" s="30">
        <f t="shared" ref="F83:Q83" si="117">F84+F86+F87</f>
        <v>0</v>
      </c>
      <c r="G83" s="30">
        <f t="shared" si="117"/>
        <v>5250</v>
      </c>
      <c r="H83" s="30">
        <f t="shared" si="117"/>
        <v>7500</v>
      </c>
      <c r="I83" s="30">
        <f t="shared" si="117"/>
        <v>26866.7</v>
      </c>
      <c r="J83" s="30">
        <f t="shared" si="117"/>
        <v>25260.210630000001</v>
      </c>
      <c r="K83" s="30">
        <f t="shared" si="117"/>
        <v>886.52499999999998</v>
      </c>
      <c r="L83" s="30">
        <f t="shared" ref="L83:M83" si="118">L84+L86+L87</f>
        <v>886.52499999999998</v>
      </c>
      <c r="M83" s="30">
        <f t="shared" si="118"/>
        <v>886.52499999999998</v>
      </c>
      <c r="N83" s="30">
        <f t="shared" ref="N83:P83" si="119">N84+N86+N87</f>
        <v>921.98599999999999</v>
      </c>
      <c r="O83" s="30">
        <f t="shared" si="119"/>
        <v>958.86500000000001</v>
      </c>
      <c r="P83" s="30">
        <f t="shared" si="119"/>
        <v>997.22</v>
      </c>
      <c r="Q83" s="30">
        <f t="shared" si="117"/>
        <v>1037.1089999999999</v>
      </c>
    </row>
    <row r="84" spans="1:22" ht="21.6" customHeight="1" x14ac:dyDescent="0.25">
      <c r="A84" s="54"/>
      <c r="B84" s="56"/>
      <c r="C84" s="28" t="s">
        <v>43</v>
      </c>
      <c r="D84" s="29">
        <v>829</v>
      </c>
      <c r="E84" s="30">
        <f t="shared" si="107"/>
        <v>42484.15</v>
      </c>
      <c r="F84" s="30">
        <f t="shared" ref="F84:Q84" si="120">F89+F94</f>
        <v>0</v>
      </c>
      <c r="G84" s="30">
        <f t="shared" si="120"/>
        <v>0</v>
      </c>
      <c r="H84" s="30">
        <f t="shared" si="120"/>
        <v>5343.75</v>
      </c>
      <c r="I84" s="30">
        <f t="shared" si="120"/>
        <v>19142.5</v>
      </c>
      <c r="J84" s="30">
        <f t="shared" si="120"/>
        <v>17997.900000000001</v>
      </c>
      <c r="K84" s="30">
        <f t="shared" si="120"/>
        <v>0</v>
      </c>
      <c r="L84" s="30">
        <f t="shared" ref="L84:M84" si="121">L89+L94</f>
        <v>0</v>
      </c>
      <c r="M84" s="30">
        <f t="shared" si="121"/>
        <v>0</v>
      </c>
      <c r="N84" s="30">
        <f t="shared" ref="N84:P84" si="122">N89+N94</f>
        <v>0</v>
      </c>
      <c r="O84" s="30">
        <f t="shared" si="122"/>
        <v>0</v>
      </c>
      <c r="P84" s="30">
        <f t="shared" si="122"/>
        <v>0</v>
      </c>
      <c r="Q84" s="30">
        <f t="shared" si="120"/>
        <v>0</v>
      </c>
    </row>
    <row r="85" spans="1:22" ht="39" customHeight="1" x14ac:dyDescent="0.25">
      <c r="A85" s="54"/>
      <c r="B85" s="56"/>
      <c r="C85" s="28" t="s">
        <v>79</v>
      </c>
      <c r="D85" s="29"/>
      <c r="E85" s="30">
        <f t="shared" si="107"/>
        <v>6750</v>
      </c>
      <c r="F85" s="30">
        <f t="shared" ref="F85:Q85" si="123">F95</f>
        <v>0</v>
      </c>
      <c r="G85" s="30">
        <f t="shared" si="123"/>
        <v>6750</v>
      </c>
      <c r="H85" s="30">
        <f t="shared" si="123"/>
        <v>0</v>
      </c>
      <c r="I85" s="30">
        <f t="shared" si="123"/>
        <v>0</v>
      </c>
      <c r="J85" s="30">
        <f t="shared" si="123"/>
        <v>0</v>
      </c>
      <c r="K85" s="30">
        <f t="shared" si="123"/>
        <v>0</v>
      </c>
      <c r="L85" s="30">
        <f t="shared" ref="L85:M85" si="124">L95</f>
        <v>0</v>
      </c>
      <c r="M85" s="30">
        <f t="shared" si="124"/>
        <v>0</v>
      </c>
      <c r="N85" s="30">
        <f t="shared" ref="N85:P85" si="125">N95</f>
        <v>0</v>
      </c>
      <c r="O85" s="30">
        <f t="shared" si="125"/>
        <v>0</v>
      </c>
      <c r="P85" s="30">
        <f t="shared" si="125"/>
        <v>0</v>
      </c>
      <c r="Q85" s="30">
        <f t="shared" si="123"/>
        <v>0</v>
      </c>
      <c r="R85" s="49"/>
    </row>
    <row r="86" spans="1:22" ht="20.399999999999999" customHeight="1" x14ac:dyDescent="0.25">
      <c r="A86" s="55"/>
      <c r="B86" s="57"/>
      <c r="C86" s="28" t="s">
        <v>41</v>
      </c>
      <c r="D86" s="29">
        <v>829</v>
      </c>
      <c r="E86" s="30">
        <f>F86+G86+H86+I86+J86+K86+Q86+L86+M86+N86+O86+P86</f>
        <v>11060.762999999999</v>
      </c>
      <c r="F86" s="30">
        <f t="shared" ref="F86:Q87" si="126">F90+F96</f>
        <v>0</v>
      </c>
      <c r="G86" s="30">
        <f t="shared" si="126"/>
        <v>2250</v>
      </c>
      <c r="H86" s="30">
        <f t="shared" si="126"/>
        <v>281.25</v>
      </c>
      <c r="I86" s="30">
        <f t="shared" si="126"/>
        <v>1007.5</v>
      </c>
      <c r="J86" s="30">
        <f t="shared" si="126"/>
        <v>947.25800000000004</v>
      </c>
      <c r="K86" s="30">
        <f t="shared" si="126"/>
        <v>886.52499999999998</v>
      </c>
      <c r="L86" s="30">
        <f t="shared" ref="L86:M86" si="127">L90+L96</f>
        <v>886.52499999999998</v>
      </c>
      <c r="M86" s="30">
        <f t="shared" si="127"/>
        <v>886.52499999999998</v>
      </c>
      <c r="N86" s="30">
        <f t="shared" ref="N86:P86" si="128">N90+N96</f>
        <v>921.98599999999999</v>
      </c>
      <c r="O86" s="30">
        <f t="shared" si="128"/>
        <v>958.86500000000001</v>
      </c>
      <c r="P86" s="30">
        <f t="shared" si="128"/>
        <v>997.22</v>
      </c>
      <c r="Q86" s="30">
        <f t="shared" si="126"/>
        <v>1037.1089999999999</v>
      </c>
      <c r="R86" s="49"/>
      <c r="S86" s="49"/>
    </row>
    <row r="87" spans="1:22" ht="34.950000000000003" customHeight="1" x14ac:dyDescent="0.25">
      <c r="A87" s="55"/>
      <c r="B87" s="57"/>
      <c r="C87" s="28" t="s">
        <v>78</v>
      </c>
      <c r="D87" s="29"/>
      <c r="E87" s="30">
        <f t="shared" si="107"/>
        <v>17906.752630000003</v>
      </c>
      <c r="F87" s="30">
        <f t="shared" si="126"/>
        <v>0</v>
      </c>
      <c r="G87" s="30">
        <f t="shared" si="126"/>
        <v>3000</v>
      </c>
      <c r="H87" s="30">
        <f t="shared" si="126"/>
        <v>1875</v>
      </c>
      <c r="I87" s="30">
        <f t="shared" si="126"/>
        <v>6716.7</v>
      </c>
      <c r="J87" s="30">
        <f t="shared" si="126"/>
        <v>6315.0526300000001</v>
      </c>
      <c r="K87" s="30">
        <f t="shared" si="126"/>
        <v>0</v>
      </c>
      <c r="L87" s="30">
        <f t="shared" ref="L87:M87" si="129">L91+L97</f>
        <v>0</v>
      </c>
      <c r="M87" s="30">
        <f t="shared" si="129"/>
        <v>0</v>
      </c>
      <c r="N87" s="30">
        <f t="shared" ref="N87:P87" si="130">N91+N97</f>
        <v>0</v>
      </c>
      <c r="O87" s="30">
        <f t="shared" si="130"/>
        <v>0</v>
      </c>
      <c r="P87" s="30">
        <f t="shared" si="130"/>
        <v>0</v>
      </c>
      <c r="Q87" s="30">
        <f t="shared" si="126"/>
        <v>0</v>
      </c>
    </row>
    <row r="88" spans="1:22" s="1" customFormat="1" ht="24" customHeight="1" x14ac:dyDescent="0.25">
      <c r="A88" s="66" t="s">
        <v>67</v>
      </c>
      <c r="B88" s="63" t="s">
        <v>34</v>
      </c>
      <c r="C88" s="27" t="s">
        <v>42</v>
      </c>
      <c r="D88" s="29"/>
      <c r="E88" s="30">
        <f t="shared" si="107"/>
        <v>0</v>
      </c>
      <c r="F88" s="30">
        <f>F89+F90+F91</f>
        <v>0</v>
      </c>
      <c r="G88" s="30">
        <f t="shared" ref="G88:Q88" si="131">G89+G90+G91</f>
        <v>0</v>
      </c>
      <c r="H88" s="30">
        <f t="shared" si="131"/>
        <v>0</v>
      </c>
      <c r="I88" s="30">
        <f t="shared" si="131"/>
        <v>0</v>
      </c>
      <c r="J88" s="30">
        <f t="shared" si="131"/>
        <v>0</v>
      </c>
      <c r="K88" s="30">
        <f t="shared" si="131"/>
        <v>0</v>
      </c>
      <c r="L88" s="30">
        <f t="shared" ref="L88:M88" si="132">L89+L90+L91</f>
        <v>0</v>
      </c>
      <c r="M88" s="30">
        <f t="shared" si="132"/>
        <v>0</v>
      </c>
      <c r="N88" s="30">
        <f t="shared" ref="N88:P88" si="133">N89+N90+N91</f>
        <v>0</v>
      </c>
      <c r="O88" s="30">
        <f t="shared" si="133"/>
        <v>0</v>
      </c>
      <c r="P88" s="30">
        <f t="shared" si="133"/>
        <v>0</v>
      </c>
      <c r="Q88" s="30">
        <f t="shared" si="131"/>
        <v>0</v>
      </c>
    </row>
    <row r="89" spans="1:22" s="1" customFormat="1" ht="18.600000000000001" customHeight="1" x14ac:dyDescent="0.25">
      <c r="A89" s="75"/>
      <c r="B89" s="77"/>
      <c r="C89" s="27" t="s">
        <v>43</v>
      </c>
      <c r="D89" s="29">
        <v>829</v>
      </c>
      <c r="E89" s="30">
        <f t="shared" si="107"/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</row>
    <row r="90" spans="1:22" s="1" customFormat="1" ht="19.2" customHeight="1" x14ac:dyDescent="0.25">
      <c r="A90" s="75"/>
      <c r="B90" s="77"/>
      <c r="C90" s="27" t="s">
        <v>41</v>
      </c>
      <c r="D90" s="39">
        <v>829</v>
      </c>
      <c r="E90" s="30">
        <f t="shared" si="107"/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</row>
    <row r="91" spans="1:22" s="1" customFormat="1" ht="43.2" customHeight="1" x14ac:dyDescent="0.25">
      <c r="A91" s="76"/>
      <c r="B91" s="78"/>
      <c r="C91" s="32" t="s">
        <v>78</v>
      </c>
      <c r="D91" s="29"/>
      <c r="E91" s="30">
        <f t="shared" si="107"/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</row>
    <row r="92" spans="1:22" ht="24.6" customHeight="1" x14ac:dyDescent="0.25">
      <c r="A92" s="54" t="s">
        <v>68</v>
      </c>
      <c r="B92" s="56" t="s">
        <v>35</v>
      </c>
      <c r="C92" s="28" t="s">
        <v>42</v>
      </c>
      <c r="D92" s="29"/>
      <c r="E92" s="30">
        <f t="shared" si="107"/>
        <v>78201.665629999989</v>
      </c>
      <c r="F92" s="30">
        <f t="shared" ref="F92:Q92" si="134">F93+F95</f>
        <v>0</v>
      </c>
      <c r="G92" s="30">
        <f t="shared" si="134"/>
        <v>12000</v>
      </c>
      <c r="H92" s="30">
        <f t="shared" si="134"/>
        <v>7500</v>
      </c>
      <c r="I92" s="30">
        <f t="shared" si="134"/>
        <v>26866.7</v>
      </c>
      <c r="J92" s="30">
        <f t="shared" si="134"/>
        <v>25260.210630000001</v>
      </c>
      <c r="K92" s="30">
        <f t="shared" si="134"/>
        <v>886.52499999999998</v>
      </c>
      <c r="L92" s="30">
        <f t="shared" ref="L92:M92" si="135">L93+L95</f>
        <v>886.52499999999998</v>
      </c>
      <c r="M92" s="30">
        <f t="shared" si="135"/>
        <v>886.52499999999998</v>
      </c>
      <c r="N92" s="30">
        <f t="shared" ref="N92:P92" si="136">N93+N95</f>
        <v>921.98599999999999</v>
      </c>
      <c r="O92" s="30">
        <f t="shared" si="136"/>
        <v>958.86500000000001</v>
      </c>
      <c r="P92" s="30">
        <f t="shared" si="136"/>
        <v>997.22</v>
      </c>
      <c r="Q92" s="30">
        <f t="shared" si="134"/>
        <v>1037.1089999999999</v>
      </c>
    </row>
    <row r="93" spans="1:22" ht="33" customHeight="1" x14ac:dyDescent="0.25">
      <c r="A93" s="54"/>
      <c r="B93" s="56"/>
      <c r="C93" s="28" t="s">
        <v>80</v>
      </c>
      <c r="D93" s="29"/>
      <c r="E93" s="30">
        <f t="shared" si="107"/>
        <v>71451.665629999989</v>
      </c>
      <c r="F93" s="30">
        <f t="shared" ref="F93:Q93" si="137">F94+F96+F97</f>
        <v>0</v>
      </c>
      <c r="G93" s="30">
        <f t="shared" si="137"/>
        <v>5250</v>
      </c>
      <c r="H93" s="30">
        <f t="shared" si="137"/>
        <v>7500</v>
      </c>
      <c r="I93" s="30">
        <f t="shared" si="137"/>
        <v>26866.7</v>
      </c>
      <c r="J93" s="30">
        <f t="shared" si="137"/>
        <v>25260.210630000001</v>
      </c>
      <c r="K93" s="30">
        <f t="shared" si="137"/>
        <v>886.52499999999998</v>
      </c>
      <c r="L93" s="30">
        <f t="shared" ref="L93:M93" si="138">L94+L96+L97</f>
        <v>886.52499999999998</v>
      </c>
      <c r="M93" s="30">
        <f t="shared" si="138"/>
        <v>886.52499999999998</v>
      </c>
      <c r="N93" s="30">
        <f t="shared" ref="N93:P93" si="139">N94+N96+N97</f>
        <v>921.98599999999999</v>
      </c>
      <c r="O93" s="30">
        <f t="shared" si="139"/>
        <v>958.86500000000001</v>
      </c>
      <c r="P93" s="30">
        <f t="shared" si="139"/>
        <v>997.22</v>
      </c>
      <c r="Q93" s="30">
        <f t="shared" si="137"/>
        <v>1037.1089999999999</v>
      </c>
    </row>
    <row r="94" spans="1:22" ht="24" customHeight="1" x14ac:dyDescent="0.25">
      <c r="A94" s="54"/>
      <c r="B94" s="56"/>
      <c r="C94" s="28" t="s">
        <v>43</v>
      </c>
      <c r="D94" s="29">
        <v>829</v>
      </c>
      <c r="E94" s="30">
        <f t="shared" si="107"/>
        <v>42484.15</v>
      </c>
      <c r="F94" s="30">
        <v>0</v>
      </c>
      <c r="G94" s="30">
        <v>0</v>
      </c>
      <c r="H94" s="30">
        <v>5343.75</v>
      </c>
      <c r="I94" s="30">
        <v>19142.5</v>
      </c>
      <c r="J94" s="30">
        <v>17997.900000000001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</row>
    <row r="95" spans="1:22" ht="31.95" customHeight="1" x14ac:dyDescent="0.25">
      <c r="A95" s="54"/>
      <c r="B95" s="56"/>
      <c r="C95" s="28" t="s">
        <v>79</v>
      </c>
      <c r="D95" s="29"/>
      <c r="E95" s="30">
        <f t="shared" si="107"/>
        <v>6750</v>
      </c>
      <c r="F95" s="30">
        <v>0</v>
      </c>
      <c r="G95" s="30">
        <v>6750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49"/>
    </row>
    <row r="96" spans="1:22" ht="23.4" customHeight="1" x14ac:dyDescent="0.25">
      <c r="A96" s="55"/>
      <c r="B96" s="56"/>
      <c r="C96" s="28" t="s">
        <v>41</v>
      </c>
      <c r="D96" s="29">
        <v>829</v>
      </c>
      <c r="E96" s="30">
        <f t="shared" si="107"/>
        <v>11060.762999999999</v>
      </c>
      <c r="F96" s="30">
        <v>0</v>
      </c>
      <c r="G96" s="30">
        <v>2250</v>
      </c>
      <c r="H96" s="30">
        <v>281.25</v>
      </c>
      <c r="I96" s="30">
        <v>1007.5</v>
      </c>
      <c r="J96" s="30">
        <v>947.25800000000004</v>
      </c>
      <c r="K96" s="30">
        <v>886.52499999999998</v>
      </c>
      <c r="L96" s="30">
        <v>886.52499999999998</v>
      </c>
      <c r="M96" s="30">
        <v>886.52499999999998</v>
      </c>
      <c r="N96" s="30">
        <v>921.98599999999999</v>
      </c>
      <c r="O96" s="30">
        <v>958.86500000000001</v>
      </c>
      <c r="P96" s="30">
        <v>997.22</v>
      </c>
      <c r="Q96" s="30">
        <v>1037.1089999999999</v>
      </c>
      <c r="R96" s="49"/>
    </row>
    <row r="97" spans="1:17" ht="31.95" customHeight="1" x14ac:dyDescent="0.25">
      <c r="A97" s="55"/>
      <c r="B97" s="56"/>
      <c r="C97" s="28" t="s">
        <v>78</v>
      </c>
      <c r="D97" s="29"/>
      <c r="E97" s="30">
        <f t="shared" si="107"/>
        <v>17906.752630000003</v>
      </c>
      <c r="F97" s="30">
        <v>0</v>
      </c>
      <c r="G97" s="30">
        <v>3000</v>
      </c>
      <c r="H97" s="30">
        <v>1875</v>
      </c>
      <c r="I97" s="30">
        <v>6716.7</v>
      </c>
      <c r="J97" s="30">
        <v>6315.0526300000001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</row>
    <row r="98" spans="1:17" ht="20.399999999999999" customHeight="1" x14ac:dyDescent="0.25">
      <c r="A98" s="54" t="s">
        <v>90</v>
      </c>
      <c r="B98" s="56" t="s">
        <v>91</v>
      </c>
      <c r="C98" s="28" t="s">
        <v>42</v>
      </c>
      <c r="D98" s="29"/>
      <c r="E98" s="30">
        <f t="shared" si="107"/>
        <v>1397.8700000000001</v>
      </c>
      <c r="F98" s="30">
        <f>F99+F100</f>
        <v>0</v>
      </c>
      <c r="G98" s="30">
        <f t="shared" ref="G98:Q98" si="140">G99+G100</f>
        <v>0</v>
      </c>
      <c r="H98" s="30">
        <f t="shared" si="140"/>
        <v>0</v>
      </c>
      <c r="I98" s="30">
        <f t="shared" si="140"/>
        <v>20</v>
      </c>
      <c r="J98" s="30">
        <f t="shared" si="140"/>
        <v>150</v>
      </c>
      <c r="K98" s="30">
        <f t="shared" si="140"/>
        <v>150</v>
      </c>
      <c r="L98" s="30">
        <f t="shared" ref="L98:M98" si="141">L99+L100</f>
        <v>150</v>
      </c>
      <c r="M98" s="30">
        <f t="shared" si="141"/>
        <v>171.31</v>
      </c>
      <c r="N98" s="30">
        <f t="shared" ref="N98:P98" si="142">N99+N100</f>
        <v>178.16200000000001</v>
      </c>
      <c r="O98" s="30">
        <f t="shared" si="142"/>
        <v>185.29</v>
      </c>
      <c r="P98" s="30">
        <f t="shared" si="142"/>
        <v>192.7</v>
      </c>
      <c r="Q98" s="30">
        <f t="shared" si="140"/>
        <v>200.40799999999999</v>
      </c>
    </row>
    <row r="99" spans="1:17" ht="23.4" customHeight="1" x14ac:dyDescent="0.25">
      <c r="A99" s="54"/>
      <c r="B99" s="56"/>
      <c r="C99" s="28" t="s">
        <v>43</v>
      </c>
      <c r="D99" s="29">
        <v>829</v>
      </c>
      <c r="E99" s="30">
        <f t="shared" si="107"/>
        <v>0</v>
      </c>
      <c r="F99" s="30">
        <f t="shared" ref="F99:Q100" si="143">F102+F105+F108</f>
        <v>0</v>
      </c>
      <c r="G99" s="30">
        <f t="shared" si="143"/>
        <v>0</v>
      </c>
      <c r="H99" s="30">
        <f t="shared" si="143"/>
        <v>0</v>
      </c>
      <c r="I99" s="30">
        <f t="shared" si="143"/>
        <v>0</v>
      </c>
      <c r="J99" s="30">
        <f t="shared" si="143"/>
        <v>0</v>
      </c>
      <c r="K99" s="30">
        <f t="shared" si="143"/>
        <v>0</v>
      </c>
      <c r="L99" s="30">
        <f t="shared" ref="L99:M99" si="144">L102+L105+L108</f>
        <v>0</v>
      </c>
      <c r="M99" s="30">
        <f t="shared" si="144"/>
        <v>0</v>
      </c>
      <c r="N99" s="30">
        <f t="shared" ref="N99:P99" si="145">N102+N105+N108</f>
        <v>0</v>
      </c>
      <c r="O99" s="30">
        <f t="shared" si="145"/>
        <v>0</v>
      </c>
      <c r="P99" s="30">
        <f t="shared" si="145"/>
        <v>0</v>
      </c>
      <c r="Q99" s="30">
        <f t="shared" si="143"/>
        <v>0</v>
      </c>
    </row>
    <row r="100" spans="1:17" ht="32.4" customHeight="1" x14ac:dyDescent="0.25">
      <c r="A100" s="55"/>
      <c r="B100" s="57"/>
      <c r="C100" s="28" t="s">
        <v>41</v>
      </c>
      <c r="D100" s="29">
        <v>829</v>
      </c>
      <c r="E100" s="30">
        <f t="shared" si="107"/>
        <v>1397.8700000000001</v>
      </c>
      <c r="F100" s="30">
        <f t="shared" si="143"/>
        <v>0</v>
      </c>
      <c r="G100" s="30">
        <f t="shared" si="143"/>
        <v>0</v>
      </c>
      <c r="H100" s="30">
        <f t="shared" si="143"/>
        <v>0</v>
      </c>
      <c r="I100" s="30">
        <f t="shared" si="143"/>
        <v>20</v>
      </c>
      <c r="J100" s="30">
        <f t="shared" si="143"/>
        <v>150</v>
      </c>
      <c r="K100" s="30">
        <f t="shared" si="143"/>
        <v>150</v>
      </c>
      <c r="L100" s="30">
        <f t="shared" ref="L100:M100" si="146">L103+L106+L109</f>
        <v>150</v>
      </c>
      <c r="M100" s="30">
        <f t="shared" si="146"/>
        <v>171.31</v>
      </c>
      <c r="N100" s="30">
        <f t="shared" ref="N100:P100" si="147">N103+N106+N109</f>
        <v>178.16200000000001</v>
      </c>
      <c r="O100" s="30">
        <f t="shared" si="147"/>
        <v>185.29</v>
      </c>
      <c r="P100" s="30">
        <f t="shared" si="147"/>
        <v>192.7</v>
      </c>
      <c r="Q100" s="30">
        <f t="shared" si="143"/>
        <v>200.40799999999999</v>
      </c>
    </row>
    <row r="101" spans="1:17" ht="22.95" customHeight="1" x14ac:dyDescent="0.25">
      <c r="A101" s="91" t="s">
        <v>89</v>
      </c>
      <c r="B101" s="56" t="s">
        <v>88</v>
      </c>
      <c r="C101" s="28" t="s">
        <v>42</v>
      </c>
      <c r="D101" s="29"/>
      <c r="E101" s="30">
        <f t="shared" si="107"/>
        <v>0</v>
      </c>
      <c r="F101" s="30">
        <f t="shared" ref="F101:Q101" si="148">SUM(F102:F103)</f>
        <v>0</v>
      </c>
      <c r="G101" s="30">
        <f t="shared" si="148"/>
        <v>0</v>
      </c>
      <c r="H101" s="30">
        <f t="shared" si="148"/>
        <v>0</v>
      </c>
      <c r="I101" s="30">
        <f t="shared" si="148"/>
        <v>0</v>
      </c>
      <c r="J101" s="30">
        <f t="shared" si="148"/>
        <v>0</v>
      </c>
      <c r="K101" s="30">
        <f t="shared" si="148"/>
        <v>0</v>
      </c>
      <c r="L101" s="30">
        <f t="shared" ref="L101:M101" si="149">SUM(L102:L103)</f>
        <v>0</v>
      </c>
      <c r="M101" s="30">
        <f t="shared" si="149"/>
        <v>0</v>
      </c>
      <c r="N101" s="30">
        <f t="shared" ref="N101:P101" si="150">SUM(N102:N103)</f>
        <v>0</v>
      </c>
      <c r="O101" s="30">
        <f t="shared" si="150"/>
        <v>0</v>
      </c>
      <c r="P101" s="30">
        <f t="shared" si="150"/>
        <v>0</v>
      </c>
      <c r="Q101" s="30">
        <f t="shared" si="148"/>
        <v>0</v>
      </c>
    </row>
    <row r="102" spans="1:17" ht="21.6" customHeight="1" x14ac:dyDescent="0.25">
      <c r="A102" s="54"/>
      <c r="B102" s="56"/>
      <c r="C102" s="28" t="s">
        <v>43</v>
      </c>
      <c r="D102" s="29">
        <v>829</v>
      </c>
      <c r="E102" s="30">
        <f t="shared" si="107"/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</row>
    <row r="103" spans="1:17" ht="23.4" customHeight="1" x14ac:dyDescent="0.25">
      <c r="A103" s="55"/>
      <c r="B103" s="57"/>
      <c r="C103" s="28" t="s">
        <v>41</v>
      </c>
      <c r="D103" s="29">
        <v>829</v>
      </c>
      <c r="E103" s="30">
        <f t="shared" si="107"/>
        <v>0</v>
      </c>
      <c r="F103" s="30">
        <v>0</v>
      </c>
      <c r="G103" s="3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</row>
    <row r="104" spans="1:17" ht="23.4" customHeight="1" x14ac:dyDescent="0.25">
      <c r="A104" s="54" t="s">
        <v>87</v>
      </c>
      <c r="B104" s="56" t="s">
        <v>86</v>
      </c>
      <c r="C104" s="28" t="s">
        <v>42</v>
      </c>
      <c r="D104" s="29"/>
      <c r="E104" s="30">
        <f t="shared" si="107"/>
        <v>1397.8700000000001</v>
      </c>
      <c r="F104" s="30">
        <f>F105+F106</f>
        <v>0</v>
      </c>
      <c r="G104" s="30">
        <f t="shared" ref="G104:Q104" si="151">G105+G106</f>
        <v>0</v>
      </c>
      <c r="H104" s="30">
        <f t="shared" si="151"/>
        <v>0</v>
      </c>
      <c r="I104" s="30">
        <f t="shared" si="151"/>
        <v>20</v>
      </c>
      <c r="J104" s="30">
        <f t="shared" si="151"/>
        <v>150</v>
      </c>
      <c r="K104" s="30">
        <f t="shared" si="151"/>
        <v>150</v>
      </c>
      <c r="L104" s="30">
        <f t="shared" ref="L104:M104" si="152">L105+L106</f>
        <v>150</v>
      </c>
      <c r="M104" s="30">
        <f t="shared" si="152"/>
        <v>171.31</v>
      </c>
      <c r="N104" s="30">
        <f t="shared" ref="N104:P104" si="153">N105+N106</f>
        <v>178.16200000000001</v>
      </c>
      <c r="O104" s="30">
        <f t="shared" si="153"/>
        <v>185.29</v>
      </c>
      <c r="P104" s="30">
        <f t="shared" si="153"/>
        <v>192.7</v>
      </c>
      <c r="Q104" s="30">
        <f t="shared" si="151"/>
        <v>200.40799999999999</v>
      </c>
    </row>
    <row r="105" spans="1:17" ht="29.4" customHeight="1" x14ac:dyDescent="0.25">
      <c r="A105" s="54"/>
      <c r="B105" s="56"/>
      <c r="C105" s="28" t="s">
        <v>43</v>
      </c>
      <c r="D105" s="29">
        <v>829</v>
      </c>
      <c r="E105" s="30">
        <f t="shared" si="107"/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</row>
    <row r="106" spans="1:17" ht="35.4" customHeight="1" x14ac:dyDescent="0.25">
      <c r="A106" s="55"/>
      <c r="B106" s="57"/>
      <c r="C106" s="28" t="s">
        <v>41</v>
      </c>
      <c r="D106" s="29">
        <v>829</v>
      </c>
      <c r="E106" s="30">
        <f t="shared" si="107"/>
        <v>1397.8700000000001</v>
      </c>
      <c r="F106" s="30">
        <v>0</v>
      </c>
      <c r="G106" s="30">
        <v>0</v>
      </c>
      <c r="H106" s="30">
        <v>0</v>
      </c>
      <c r="I106" s="30">
        <v>20</v>
      </c>
      <c r="J106" s="30">
        <v>150</v>
      </c>
      <c r="K106" s="30">
        <v>150</v>
      </c>
      <c r="L106" s="30">
        <v>150</v>
      </c>
      <c r="M106" s="30">
        <v>171.31</v>
      </c>
      <c r="N106" s="30">
        <v>178.16200000000001</v>
      </c>
      <c r="O106" s="30">
        <v>185.29</v>
      </c>
      <c r="P106" s="30">
        <v>192.7</v>
      </c>
      <c r="Q106" s="30">
        <v>200.40799999999999</v>
      </c>
    </row>
    <row r="107" spans="1:17" ht="27" customHeight="1" x14ac:dyDescent="0.25">
      <c r="A107" s="54" t="s">
        <v>85</v>
      </c>
      <c r="B107" s="56" t="s">
        <v>84</v>
      </c>
      <c r="C107" s="28" t="s">
        <v>42</v>
      </c>
      <c r="D107" s="29"/>
      <c r="E107" s="30">
        <f t="shared" si="107"/>
        <v>0</v>
      </c>
      <c r="F107" s="30">
        <f t="shared" ref="F107:Q107" si="154">SUM(F108:F109)</f>
        <v>0</v>
      </c>
      <c r="G107" s="30">
        <f t="shared" si="154"/>
        <v>0</v>
      </c>
      <c r="H107" s="30">
        <f t="shared" si="154"/>
        <v>0</v>
      </c>
      <c r="I107" s="30">
        <f t="shared" si="154"/>
        <v>0</v>
      </c>
      <c r="J107" s="30">
        <f t="shared" si="154"/>
        <v>0</v>
      </c>
      <c r="K107" s="30">
        <f t="shared" si="154"/>
        <v>0</v>
      </c>
      <c r="L107" s="30">
        <f t="shared" ref="L107:M107" si="155">SUM(L108:L109)</f>
        <v>0</v>
      </c>
      <c r="M107" s="30">
        <f t="shared" si="155"/>
        <v>0</v>
      </c>
      <c r="N107" s="30">
        <f t="shared" ref="N107:P107" si="156">SUM(N108:N109)</f>
        <v>0</v>
      </c>
      <c r="O107" s="30">
        <f t="shared" si="156"/>
        <v>0</v>
      </c>
      <c r="P107" s="30">
        <f t="shared" si="156"/>
        <v>0</v>
      </c>
      <c r="Q107" s="30">
        <f t="shared" si="154"/>
        <v>0</v>
      </c>
    </row>
    <row r="108" spans="1:17" ht="21" customHeight="1" x14ac:dyDescent="0.25">
      <c r="A108" s="54"/>
      <c r="B108" s="56"/>
      <c r="C108" s="28" t="s">
        <v>43</v>
      </c>
      <c r="D108" s="29">
        <v>829</v>
      </c>
      <c r="E108" s="30">
        <f t="shared" si="107"/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</row>
    <row r="109" spans="1:17" ht="22.2" customHeight="1" x14ac:dyDescent="0.25">
      <c r="A109" s="55"/>
      <c r="B109" s="57"/>
      <c r="C109" s="28" t="s">
        <v>41</v>
      </c>
      <c r="D109" s="29">
        <v>829</v>
      </c>
      <c r="E109" s="30">
        <f t="shared" si="107"/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</row>
    <row r="110" spans="1:17" ht="21.6" customHeight="1" x14ac:dyDescent="0.25">
      <c r="A110" s="54" t="s">
        <v>92</v>
      </c>
      <c r="B110" s="56" t="s">
        <v>93</v>
      </c>
      <c r="C110" s="28" t="s">
        <v>42</v>
      </c>
      <c r="D110" s="29"/>
      <c r="E110" s="30">
        <f t="shared" si="107"/>
        <v>7977.1755000000003</v>
      </c>
      <c r="F110" s="30">
        <f>F111+F112</f>
        <v>0</v>
      </c>
      <c r="G110" s="30">
        <f t="shared" ref="G110:Q110" si="157">G111+G112</f>
        <v>0</v>
      </c>
      <c r="H110" s="30">
        <f t="shared" si="157"/>
        <v>0</v>
      </c>
      <c r="I110" s="30">
        <f t="shared" si="157"/>
        <v>20</v>
      </c>
      <c r="J110" s="30">
        <f t="shared" si="157"/>
        <v>1214.1295</v>
      </c>
      <c r="K110" s="30">
        <f t="shared" si="157"/>
        <v>150</v>
      </c>
      <c r="L110" s="30">
        <f t="shared" ref="L110:M110" si="158">L111+L112</f>
        <v>150</v>
      </c>
      <c r="M110" s="30">
        <f t="shared" si="158"/>
        <v>1189.5609999999999</v>
      </c>
      <c r="N110" s="30">
        <f t="shared" ref="N110:P110" si="159">N111+N112</f>
        <v>1237.144</v>
      </c>
      <c r="O110" s="30">
        <f t="shared" si="159"/>
        <v>1286.627</v>
      </c>
      <c r="P110" s="30">
        <f t="shared" si="159"/>
        <v>1338.095</v>
      </c>
      <c r="Q110" s="30">
        <f t="shared" si="157"/>
        <v>1391.6190000000001</v>
      </c>
    </row>
    <row r="111" spans="1:17" ht="19.95" customHeight="1" x14ac:dyDescent="0.25">
      <c r="A111" s="54"/>
      <c r="B111" s="56"/>
      <c r="C111" s="28" t="s">
        <v>43</v>
      </c>
      <c r="D111" s="29">
        <v>829</v>
      </c>
      <c r="E111" s="30">
        <f t="shared" si="107"/>
        <v>0</v>
      </c>
      <c r="F111" s="30">
        <f t="shared" ref="F111:Q112" si="160">F114+F117</f>
        <v>0</v>
      </c>
      <c r="G111" s="30">
        <f t="shared" si="160"/>
        <v>0</v>
      </c>
      <c r="H111" s="30">
        <f t="shared" si="160"/>
        <v>0</v>
      </c>
      <c r="I111" s="30">
        <f t="shared" si="160"/>
        <v>0</v>
      </c>
      <c r="J111" s="30">
        <f t="shared" si="160"/>
        <v>0</v>
      </c>
      <c r="K111" s="30">
        <f t="shared" si="160"/>
        <v>0</v>
      </c>
      <c r="L111" s="30">
        <f t="shared" ref="L111:M111" si="161">L114+L117</f>
        <v>0</v>
      </c>
      <c r="M111" s="30">
        <f t="shared" si="161"/>
        <v>0</v>
      </c>
      <c r="N111" s="30">
        <f t="shared" ref="N111:P111" si="162">N114+N117</f>
        <v>0</v>
      </c>
      <c r="O111" s="30">
        <f t="shared" si="162"/>
        <v>0</v>
      </c>
      <c r="P111" s="30">
        <f t="shared" si="162"/>
        <v>0</v>
      </c>
      <c r="Q111" s="30">
        <f t="shared" si="160"/>
        <v>0</v>
      </c>
    </row>
    <row r="112" spans="1:17" ht="40.950000000000003" customHeight="1" x14ac:dyDescent="0.25">
      <c r="A112" s="55"/>
      <c r="B112" s="57"/>
      <c r="C112" s="28" t="s">
        <v>41</v>
      </c>
      <c r="D112" s="29">
        <v>829</v>
      </c>
      <c r="E112" s="30">
        <f t="shared" si="107"/>
        <v>7977.1755000000003</v>
      </c>
      <c r="F112" s="30">
        <f t="shared" si="160"/>
        <v>0</v>
      </c>
      <c r="G112" s="30">
        <f t="shared" si="160"/>
        <v>0</v>
      </c>
      <c r="H112" s="30">
        <f t="shared" si="160"/>
        <v>0</v>
      </c>
      <c r="I112" s="30">
        <f t="shared" si="160"/>
        <v>20</v>
      </c>
      <c r="J112" s="30">
        <f t="shared" si="160"/>
        <v>1214.1295</v>
      </c>
      <c r="K112" s="30">
        <f t="shared" si="160"/>
        <v>150</v>
      </c>
      <c r="L112" s="30">
        <f t="shared" ref="L112" si="163">L115+L118</f>
        <v>150</v>
      </c>
      <c r="M112" s="30">
        <f>M115+M118</f>
        <v>1189.5609999999999</v>
      </c>
      <c r="N112" s="30">
        <f t="shared" ref="N112:P112" si="164">N115+N118</f>
        <v>1237.144</v>
      </c>
      <c r="O112" s="30">
        <f t="shared" si="164"/>
        <v>1286.627</v>
      </c>
      <c r="P112" s="30">
        <f t="shared" si="164"/>
        <v>1338.095</v>
      </c>
      <c r="Q112" s="30">
        <f t="shared" si="160"/>
        <v>1391.6190000000001</v>
      </c>
    </row>
    <row r="113" spans="1:17" ht="26.4" customHeight="1" x14ac:dyDescent="0.25">
      <c r="A113" s="54" t="s">
        <v>94</v>
      </c>
      <c r="B113" s="56" t="s">
        <v>95</v>
      </c>
      <c r="C113" s="28" t="s">
        <v>42</v>
      </c>
      <c r="D113" s="29"/>
      <c r="E113" s="30">
        <f t="shared" si="107"/>
        <v>1848.1280000000002</v>
      </c>
      <c r="F113" s="30">
        <f>F114+F115</f>
        <v>0</v>
      </c>
      <c r="G113" s="30">
        <f t="shared" ref="G113:Q113" si="165">G114+G115</f>
        <v>0</v>
      </c>
      <c r="H113" s="30">
        <f t="shared" si="165"/>
        <v>0</v>
      </c>
      <c r="I113" s="30">
        <f t="shared" si="165"/>
        <v>20</v>
      </c>
      <c r="J113" s="30">
        <f t="shared" si="165"/>
        <v>150</v>
      </c>
      <c r="K113" s="30">
        <f t="shared" si="165"/>
        <v>150</v>
      </c>
      <c r="L113" s="30">
        <f t="shared" ref="L113:M113" si="166">L114+L115</f>
        <v>150</v>
      </c>
      <c r="M113" s="30">
        <f t="shared" si="166"/>
        <v>254.44</v>
      </c>
      <c r="N113" s="30">
        <f t="shared" ref="N113:P113" si="167">N114+N115</f>
        <v>264.61799999999999</v>
      </c>
      <c r="O113" s="30">
        <f t="shared" si="167"/>
        <v>275.2</v>
      </c>
      <c r="P113" s="30">
        <f t="shared" si="167"/>
        <v>286.20999999999998</v>
      </c>
      <c r="Q113" s="30">
        <f t="shared" si="165"/>
        <v>297.66000000000003</v>
      </c>
    </row>
    <row r="114" spans="1:17" ht="26.4" customHeight="1" x14ac:dyDescent="0.25">
      <c r="A114" s="54"/>
      <c r="B114" s="56"/>
      <c r="C114" s="28" t="s">
        <v>43</v>
      </c>
      <c r="D114" s="29">
        <v>829</v>
      </c>
      <c r="E114" s="30">
        <f t="shared" si="107"/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</row>
    <row r="115" spans="1:17" ht="35.4" customHeight="1" x14ac:dyDescent="0.25">
      <c r="A115" s="55"/>
      <c r="B115" s="57"/>
      <c r="C115" s="28" t="s">
        <v>41</v>
      </c>
      <c r="D115" s="29">
        <v>829</v>
      </c>
      <c r="E115" s="30">
        <f>F115+G115+H115+I115+J115+K115+Q115+L115+M115+N115+O115+P115</f>
        <v>1848.1280000000002</v>
      </c>
      <c r="F115" s="30">
        <v>0</v>
      </c>
      <c r="G115" s="30">
        <v>0</v>
      </c>
      <c r="H115" s="30">
        <v>0</v>
      </c>
      <c r="I115" s="30">
        <v>20</v>
      </c>
      <c r="J115" s="30">
        <v>150</v>
      </c>
      <c r="K115" s="30">
        <v>150</v>
      </c>
      <c r="L115" s="30">
        <v>150</v>
      </c>
      <c r="M115" s="30">
        <v>254.44</v>
      </c>
      <c r="N115" s="30">
        <v>264.61799999999999</v>
      </c>
      <c r="O115" s="30">
        <v>275.2</v>
      </c>
      <c r="P115" s="30">
        <v>286.20999999999998</v>
      </c>
      <c r="Q115" s="30">
        <v>297.66000000000003</v>
      </c>
    </row>
    <row r="116" spans="1:17" ht="21" customHeight="1" x14ac:dyDescent="0.25">
      <c r="A116" s="54" t="s">
        <v>96</v>
      </c>
      <c r="B116" s="56" t="s">
        <v>97</v>
      </c>
      <c r="C116" s="28" t="s">
        <v>42</v>
      </c>
      <c r="D116" s="29"/>
      <c r="E116" s="30">
        <f t="shared" si="107"/>
        <v>6129.0474999999997</v>
      </c>
      <c r="F116" s="30">
        <f t="shared" ref="F116:Q116" si="168">SUM(F117:F118)</f>
        <v>0</v>
      </c>
      <c r="G116" s="30">
        <f t="shared" si="168"/>
        <v>0</v>
      </c>
      <c r="H116" s="30">
        <f t="shared" si="168"/>
        <v>0</v>
      </c>
      <c r="I116" s="30">
        <f t="shared" si="168"/>
        <v>0</v>
      </c>
      <c r="J116" s="30">
        <f t="shared" si="168"/>
        <v>1064.1295</v>
      </c>
      <c r="K116" s="30">
        <f t="shared" si="168"/>
        <v>0</v>
      </c>
      <c r="L116" s="30">
        <f t="shared" ref="L116:M116" si="169">SUM(L117:L118)</f>
        <v>0</v>
      </c>
      <c r="M116" s="30">
        <f t="shared" si="169"/>
        <v>935.12099999999998</v>
      </c>
      <c r="N116" s="30">
        <f t="shared" ref="N116:P116" si="170">SUM(N117:N118)</f>
        <v>972.52599999999995</v>
      </c>
      <c r="O116" s="30">
        <f t="shared" si="170"/>
        <v>1011.427</v>
      </c>
      <c r="P116" s="30">
        <f t="shared" si="170"/>
        <v>1051.885</v>
      </c>
      <c r="Q116" s="30">
        <f t="shared" si="168"/>
        <v>1093.9590000000001</v>
      </c>
    </row>
    <row r="117" spans="1:17" ht="19.2" customHeight="1" x14ac:dyDescent="0.25">
      <c r="A117" s="54"/>
      <c r="B117" s="56"/>
      <c r="C117" s="28" t="s">
        <v>43</v>
      </c>
      <c r="D117" s="29">
        <v>829</v>
      </c>
      <c r="E117" s="30">
        <f t="shared" si="107"/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</row>
    <row r="118" spans="1:17" ht="19.95" customHeight="1" x14ac:dyDescent="0.25">
      <c r="A118" s="55"/>
      <c r="B118" s="57"/>
      <c r="C118" s="28" t="s">
        <v>41</v>
      </c>
      <c r="D118" s="29">
        <v>829</v>
      </c>
      <c r="E118" s="30">
        <f t="shared" si="107"/>
        <v>6129.0474999999997</v>
      </c>
      <c r="F118" s="30">
        <v>0</v>
      </c>
      <c r="G118" s="30">
        <v>0</v>
      </c>
      <c r="H118" s="30">
        <v>0</v>
      </c>
      <c r="I118" s="30">
        <v>0</v>
      </c>
      <c r="J118" s="30">
        <v>1064.1295</v>
      </c>
      <c r="K118" s="30">
        <v>0</v>
      </c>
      <c r="L118" s="30">
        <v>0</v>
      </c>
      <c r="M118" s="30">
        <v>935.12099999999998</v>
      </c>
      <c r="N118" s="30">
        <v>972.52599999999995</v>
      </c>
      <c r="O118" s="30">
        <v>1011.427</v>
      </c>
      <c r="P118" s="30">
        <v>1051.885</v>
      </c>
      <c r="Q118" s="30">
        <v>1093.9590000000001</v>
      </c>
    </row>
    <row r="119" spans="1:17" x14ac:dyDescent="0.25">
      <c r="Q119" s="43" t="s">
        <v>74</v>
      </c>
    </row>
  </sheetData>
  <mergeCells count="68">
    <mergeCell ref="A107:A109"/>
    <mergeCell ref="B107:B109"/>
    <mergeCell ref="A98:A100"/>
    <mergeCell ref="B98:B100"/>
    <mergeCell ref="A101:A103"/>
    <mergeCell ref="B101:B103"/>
    <mergeCell ref="A104:A106"/>
    <mergeCell ref="B104:B106"/>
    <mergeCell ref="B67:B69"/>
    <mergeCell ref="A67:A69"/>
    <mergeCell ref="A73:A75"/>
    <mergeCell ref="B76:B78"/>
    <mergeCell ref="A76:A78"/>
    <mergeCell ref="A3:Q3"/>
    <mergeCell ref="B5:B6"/>
    <mergeCell ref="E5:Q5"/>
    <mergeCell ref="C5:C6"/>
    <mergeCell ref="B61:B63"/>
    <mergeCell ref="A8:A16"/>
    <mergeCell ref="B8:B16"/>
    <mergeCell ref="A17:A22"/>
    <mergeCell ref="B17:B22"/>
    <mergeCell ref="A5:A6"/>
    <mergeCell ref="A61:A63"/>
    <mergeCell ref="A28:A30"/>
    <mergeCell ref="B28:B30"/>
    <mergeCell ref="A31:A33"/>
    <mergeCell ref="A23:A27"/>
    <mergeCell ref="B23:B27"/>
    <mergeCell ref="A92:A97"/>
    <mergeCell ref="B92:B97"/>
    <mergeCell ref="B70:B72"/>
    <mergeCell ref="A70:A72"/>
    <mergeCell ref="B73:B75"/>
    <mergeCell ref="A88:A91"/>
    <mergeCell ref="B88:B91"/>
    <mergeCell ref="B79:B81"/>
    <mergeCell ref="A79:A81"/>
    <mergeCell ref="A82:A87"/>
    <mergeCell ref="B82:B87"/>
    <mergeCell ref="B31:B33"/>
    <mergeCell ref="A52:A54"/>
    <mergeCell ref="B52:B54"/>
    <mergeCell ref="A55:A57"/>
    <mergeCell ref="B55:B57"/>
    <mergeCell ref="A58:A60"/>
    <mergeCell ref="B58:B60"/>
    <mergeCell ref="A40:A42"/>
    <mergeCell ref="A46:A48"/>
    <mergeCell ref="B46:B48"/>
    <mergeCell ref="A49:A51"/>
    <mergeCell ref="B49:B51"/>
    <mergeCell ref="O1:Q1"/>
    <mergeCell ref="A110:A112"/>
    <mergeCell ref="A113:A115"/>
    <mergeCell ref="A116:A118"/>
    <mergeCell ref="B110:B112"/>
    <mergeCell ref="B113:B115"/>
    <mergeCell ref="B116:B118"/>
    <mergeCell ref="A34:A36"/>
    <mergeCell ref="B34:B36"/>
    <mergeCell ref="A37:A39"/>
    <mergeCell ref="B37:B39"/>
    <mergeCell ref="B40:B42"/>
    <mergeCell ref="A43:A45"/>
    <mergeCell ref="B43:B45"/>
    <mergeCell ref="A64:A66"/>
    <mergeCell ref="B64:B66"/>
  </mergeCells>
  <pageMargins left="0.39370078740157483" right="0.39370078740157483" top="0.39370078740157483" bottom="0.39370078740157483" header="0.19685039370078741" footer="0.19685039370078741"/>
  <pageSetup paperSize="9" scale="52" fitToHeight="0" orientation="landscape" r:id="rId1"/>
  <headerFooter alignWithMargins="0"/>
  <rowBreaks count="3" manualBreakCount="3">
    <brk id="36" max="16" man="1"/>
    <brk id="72" max="16" man="1"/>
    <brk id="10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4" customWidth="1"/>
    <col min="2" max="2" width="21.33203125" style="4" customWidth="1"/>
    <col min="3" max="3" width="25.44140625" style="4" customWidth="1"/>
    <col min="4" max="4" width="12" style="4" customWidth="1"/>
    <col min="5" max="5" width="11.33203125" style="4" customWidth="1"/>
    <col min="6" max="6" width="15.6640625" style="4" customWidth="1"/>
    <col min="7" max="7" width="13.33203125" style="4" customWidth="1"/>
    <col min="8" max="8" width="12.6640625" style="4" customWidth="1"/>
    <col min="9" max="9" width="16.6640625" style="4" customWidth="1"/>
    <col min="10" max="10" width="13.6640625" style="4" customWidth="1"/>
    <col min="11" max="11" width="12.33203125" style="4" customWidth="1"/>
    <col min="12" max="12" width="21.33203125" style="4" customWidth="1"/>
    <col min="13" max="16384" width="9.109375" style="4"/>
  </cols>
  <sheetData>
    <row r="1" spans="1:20" ht="27.75" customHeight="1" x14ac:dyDescent="0.3">
      <c r="A1" s="3"/>
      <c r="B1" s="3"/>
      <c r="C1" s="92"/>
      <c r="D1" s="92"/>
      <c r="E1" s="92"/>
      <c r="F1" s="92"/>
      <c r="G1" s="92"/>
      <c r="H1" s="92"/>
      <c r="I1" s="92"/>
      <c r="J1" s="92"/>
      <c r="K1" s="3"/>
      <c r="L1" s="6" t="s">
        <v>20</v>
      </c>
      <c r="M1" s="5"/>
      <c r="N1" s="5"/>
      <c r="O1" s="5"/>
      <c r="P1" s="5"/>
      <c r="Q1" s="5"/>
      <c r="R1" s="5"/>
      <c r="S1" s="5"/>
      <c r="T1" s="5"/>
    </row>
    <row r="2" spans="1:20" ht="32.25" customHeight="1" x14ac:dyDescent="0.3">
      <c r="A2" s="3"/>
      <c r="B2" s="93" t="s">
        <v>19</v>
      </c>
      <c r="C2" s="93"/>
      <c r="D2" s="93"/>
      <c r="E2" s="93"/>
      <c r="F2" s="93"/>
      <c r="G2" s="93"/>
      <c r="H2" s="93"/>
      <c r="I2" s="93"/>
      <c r="J2" s="93"/>
      <c r="K2" s="3"/>
      <c r="L2" s="3"/>
      <c r="M2" s="3"/>
      <c r="N2" s="3"/>
      <c r="O2" s="3"/>
      <c r="P2" s="3"/>
    </row>
    <row r="3" spans="1:20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3"/>
      <c r="N3" s="3"/>
      <c r="O3" s="3"/>
      <c r="P3" s="3"/>
    </row>
    <row r="4" spans="1:20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0" ht="82.8" x14ac:dyDescent="0.3">
      <c r="A5" s="19" t="s">
        <v>9</v>
      </c>
      <c r="B5" s="20" t="s">
        <v>16</v>
      </c>
      <c r="C5" s="20" t="s">
        <v>17</v>
      </c>
      <c r="D5" s="20" t="s">
        <v>13</v>
      </c>
      <c r="E5" s="20" t="s">
        <v>14</v>
      </c>
      <c r="F5" s="20" t="s">
        <v>15</v>
      </c>
      <c r="G5" s="20" t="s">
        <v>18</v>
      </c>
      <c r="H5" s="20" t="s">
        <v>21</v>
      </c>
      <c r="I5" s="20" t="s">
        <v>22</v>
      </c>
      <c r="J5" s="20" t="s">
        <v>7</v>
      </c>
      <c r="K5" s="20" t="s">
        <v>23</v>
      </c>
      <c r="L5" s="21" t="s">
        <v>24</v>
      </c>
      <c r="M5" s="3"/>
      <c r="N5" s="3"/>
      <c r="O5" s="3"/>
      <c r="P5" s="3"/>
    </row>
    <row r="6" spans="1:20" x14ac:dyDescent="0.3">
      <c r="A6" s="16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3"/>
      <c r="N6" s="3"/>
      <c r="O6" s="3"/>
      <c r="P6" s="3"/>
    </row>
    <row r="7" spans="1:20" x14ac:dyDescent="0.3">
      <c r="A7" s="7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9"/>
      <c r="M7" s="3"/>
      <c r="N7" s="3"/>
      <c r="O7" s="3"/>
      <c r="P7" s="3"/>
    </row>
    <row r="8" spans="1:20" x14ac:dyDescent="0.3">
      <c r="A8" s="7" t="s">
        <v>11</v>
      </c>
      <c r="B8" s="8"/>
      <c r="C8" s="8"/>
      <c r="D8" s="8"/>
      <c r="E8" s="8"/>
      <c r="F8" s="8"/>
      <c r="G8" s="8"/>
      <c r="H8" s="8"/>
      <c r="I8" s="8"/>
      <c r="J8" s="8"/>
      <c r="K8" s="8"/>
      <c r="L8" s="9"/>
      <c r="M8" s="3"/>
      <c r="N8" s="3"/>
      <c r="O8" s="3"/>
      <c r="P8" s="3"/>
    </row>
    <row r="9" spans="1:20" x14ac:dyDescent="0.3">
      <c r="A9" s="7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9"/>
      <c r="M9" s="3"/>
      <c r="N9" s="3"/>
      <c r="O9" s="3"/>
      <c r="P9" s="3"/>
    </row>
    <row r="10" spans="1:20" x14ac:dyDescent="0.3">
      <c r="A10" s="7" t="s">
        <v>2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9"/>
      <c r="M10" s="3"/>
      <c r="N10" s="3"/>
      <c r="O10" s="3"/>
      <c r="P10" s="3"/>
    </row>
    <row r="11" spans="1:20" x14ac:dyDescent="0.3">
      <c r="A11" s="7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9"/>
      <c r="M11" s="3"/>
      <c r="N11" s="3"/>
      <c r="O11" s="3"/>
      <c r="P11" s="3"/>
    </row>
    <row r="12" spans="1:20" x14ac:dyDescent="0.3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  <c r="M12" s="3"/>
      <c r="N12" s="3"/>
      <c r="O12" s="3"/>
      <c r="P12" s="3"/>
    </row>
    <row r="13" spans="1:20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3"/>
      <c r="N13" s="3"/>
      <c r="O13" s="3"/>
      <c r="P13" s="3"/>
    </row>
    <row r="14" spans="1:20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20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20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</vt:lpstr>
      <vt:lpstr>15 внебюджет</vt:lpstr>
      <vt:lpstr>'5'!Область_печати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2018-10-23T20:23:06Z</cp:lastPrinted>
  <dcterms:created xsi:type="dcterms:W3CDTF">2011-03-10T10:26:24Z</dcterms:created>
  <dcterms:modified xsi:type="dcterms:W3CDTF">2018-10-23T20:54:24Z</dcterms:modified>
</cp:coreProperties>
</file>