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_ГОСПРОГРАММА, Мониторинги  до  10 числа\Годовые отчеты наш и КО\2021\"/>
    </mc:Choice>
  </mc:AlternateContent>
  <bookViews>
    <workbookView xWindow="0" yWindow="1032" windowWidth="19068" windowHeight="11460"/>
  </bookViews>
  <sheets>
    <sheet name="10" sheetId="25" r:id="rId1"/>
    <sheet name="11" sheetId="10" r:id="rId2"/>
    <sheet name="12" sheetId="11" r:id="rId3"/>
    <sheet name="15" sheetId="22" r:id="rId4"/>
    <sheet name="15 внебюджет" sheetId="23" state="hidden" r:id="rId5"/>
  </sheets>
  <definedNames>
    <definedName name="_xlnm._FilterDatabase" localSheetId="0" hidden="1">'10'!$A$1:$I$439</definedName>
    <definedName name="_xlnm._FilterDatabase" localSheetId="1" hidden="1">'11'!$A$5:$G$48</definedName>
    <definedName name="_xlnm.Print_Titles" localSheetId="0">'10'!$8:$8</definedName>
    <definedName name="_xlnm.Print_Titles" localSheetId="1">'11'!$5:$8</definedName>
    <definedName name="_xlnm.Print_Titles" localSheetId="3">'15'!$5:$7</definedName>
    <definedName name="_xlnm.Print_Area" localSheetId="0">'10'!$A$1:$I$480</definedName>
    <definedName name="_xlnm.Print_Area" localSheetId="3">'15'!$A$1:$H$238</definedName>
  </definedNames>
  <calcPr calcId="152511"/>
</workbook>
</file>

<file path=xl/calcChain.xml><?xml version="1.0" encoding="utf-8"?>
<calcChain xmlns="http://schemas.openxmlformats.org/spreadsheetml/2006/main">
  <c r="H10" i="22" l="1"/>
  <c r="H11" i="22"/>
  <c r="H12" i="22"/>
  <c r="H13" i="22"/>
  <c r="H14" i="22"/>
  <c r="G10" i="22"/>
  <c r="G11" i="22"/>
  <c r="G12" i="22"/>
  <c r="G13" i="22"/>
  <c r="G14" i="22"/>
  <c r="F10" i="22"/>
  <c r="F11" i="22"/>
  <c r="F12" i="22"/>
  <c r="F13" i="22"/>
  <c r="F14" i="22"/>
  <c r="F9" i="22"/>
  <c r="G9" i="22"/>
  <c r="H9" i="22"/>
  <c r="E11" i="22"/>
  <c r="E12" i="22"/>
  <c r="E13" i="22"/>
  <c r="E14" i="22"/>
  <c r="E9" i="22"/>
  <c r="H237" i="22"/>
  <c r="G237" i="22"/>
  <c r="F237" i="22"/>
  <c r="F230" i="22" s="1"/>
  <c r="H236" i="22"/>
  <c r="H229" i="22" s="1"/>
  <c r="G236" i="22"/>
  <c r="F236" i="22"/>
  <c r="H235" i="22"/>
  <c r="H228" i="22" s="1"/>
  <c r="G235" i="22"/>
  <c r="F235" i="22"/>
  <c r="H232" i="22"/>
  <c r="G232" i="22"/>
  <c r="F232" i="22"/>
  <c r="E232" i="22"/>
  <c r="H231" i="22"/>
  <c r="G231" i="22"/>
  <c r="F231" i="22"/>
  <c r="E231" i="22"/>
  <c r="H230" i="22"/>
  <c r="G230" i="22"/>
  <c r="E230" i="22"/>
  <c r="G229" i="22"/>
  <c r="F229" i="22"/>
  <c r="E229" i="22"/>
  <c r="G228" i="22"/>
  <c r="F228" i="22"/>
  <c r="E228" i="22"/>
  <c r="H227" i="22"/>
  <c r="G227" i="22"/>
  <c r="F227" i="22"/>
  <c r="E227" i="22"/>
  <c r="H226" i="22"/>
  <c r="G226" i="22"/>
  <c r="F226" i="22"/>
  <c r="E226" i="22"/>
  <c r="H225" i="22"/>
  <c r="G225" i="22"/>
  <c r="F225" i="22"/>
  <c r="E225" i="22"/>
  <c r="E206" i="22"/>
  <c r="E205" i="22"/>
  <c r="H218" i="22"/>
  <c r="G218" i="22"/>
  <c r="F218" i="22"/>
  <c r="E218" i="22"/>
  <c r="H216" i="22"/>
  <c r="G216" i="22"/>
  <c r="F216" i="22"/>
  <c r="H215" i="22"/>
  <c r="H208" i="22" s="1"/>
  <c r="G215" i="22"/>
  <c r="F215" i="22"/>
  <c r="H214" i="22"/>
  <c r="G214" i="22"/>
  <c r="G207" i="22" s="1"/>
  <c r="F214" i="22"/>
  <c r="H211" i="22"/>
  <c r="G211" i="22"/>
  <c r="F211" i="22"/>
  <c r="E211" i="22"/>
  <c r="H210" i="22"/>
  <c r="G210" i="22"/>
  <c r="F210" i="22"/>
  <c r="E210" i="22"/>
  <c r="H209" i="22"/>
  <c r="G209" i="22"/>
  <c r="F209" i="22"/>
  <c r="E209" i="22"/>
  <c r="G208" i="22"/>
  <c r="F208" i="22"/>
  <c r="E208" i="22"/>
  <c r="H207" i="22"/>
  <c r="F207" i="22"/>
  <c r="E207" i="22"/>
  <c r="H206" i="22"/>
  <c r="G206" i="22"/>
  <c r="F206" i="22"/>
  <c r="F204" i="22" s="1"/>
  <c r="H205" i="22"/>
  <c r="G205" i="22"/>
  <c r="F205" i="22"/>
  <c r="H204" i="22"/>
  <c r="G204" i="22"/>
  <c r="E204" i="22"/>
  <c r="H122" i="22" l="1"/>
  <c r="H123" i="22"/>
  <c r="H124" i="22"/>
  <c r="H125" i="22"/>
  <c r="H126" i="22"/>
  <c r="G122" i="22"/>
  <c r="G123" i="22"/>
  <c r="G124" i="22"/>
  <c r="G125" i="22"/>
  <c r="G126" i="22"/>
  <c r="F122" i="22"/>
  <c r="F123" i="22"/>
  <c r="F124" i="22"/>
  <c r="F125" i="22"/>
  <c r="F126" i="22"/>
  <c r="E122" i="22"/>
  <c r="E123" i="22"/>
  <c r="E124" i="22"/>
  <c r="E125" i="22"/>
  <c r="E126" i="22"/>
  <c r="F121" i="22"/>
  <c r="G121" i="22"/>
  <c r="G120" i="22" s="1"/>
  <c r="H121" i="22"/>
  <c r="H120" i="22" s="1"/>
  <c r="E121" i="22"/>
  <c r="H155" i="22"/>
  <c r="G155" i="22"/>
  <c r="F155" i="22"/>
  <c r="E155" i="22"/>
  <c r="H148" i="22"/>
  <c r="G148" i="22"/>
  <c r="F148" i="22"/>
  <c r="E148" i="22"/>
  <c r="H141" i="22"/>
  <c r="G141" i="22"/>
  <c r="F141" i="22"/>
  <c r="E141" i="22"/>
  <c r="H134" i="22"/>
  <c r="G134" i="22"/>
  <c r="F134" i="22"/>
  <c r="E134" i="22"/>
  <c r="H127" i="22"/>
  <c r="G127" i="22"/>
  <c r="F127" i="22"/>
  <c r="E127" i="22"/>
  <c r="F86" i="22"/>
  <c r="G86" i="22"/>
  <c r="H86" i="22"/>
  <c r="E86" i="22"/>
  <c r="H91" i="22"/>
  <c r="H88" i="22"/>
  <c r="H89" i="22"/>
  <c r="H90" i="22"/>
  <c r="G88" i="22"/>
  <c r="G89" i="22"/>
  <c r="G90" i="22"/>
  <c r="G91" i="22"/>
  <c r="F88" i="22"/>
  <c r="F89" i="22"/>
  <c r="F90" i="22"/>
  <c r="F91" i="22"/>
  <c r="E88" i="22"/>
  <c r="E89" i="22"/>
  <c r="E90" i="22"/>
  <c r="E91" i="22"/>
  <c r="F87" i="22"/>
  <c r="F85" i="22" s="1"/>
  <c r="G87" i="22"/>
  <c r="H87" i="22"/>
  <c r="E87" i="22"/>
  <c r="H92" i="22"/>
  <c r="G92" i="22"/>
  <c r="F92" i="22"/>
  <c r="E92" i="22"/>
  <c r="J12" i="25"/>
  <c r="K12" i="25"/>
  <c r="G85" i="22" l="1"/>
  <c r="E85" i="22"/>
  <c r="H85" i="22"/>
  <c r="F120" i="22"/>
  <c r="E120" i="22"/>
  <c r="C467" i="25"/>
  <c r="E482" i="25"/>
  <c r="D482" i="25"/>
  <c r="C482" i="25"/>
  <c r="D27" i="25" l="1"/>
  <c r="E27" i="25"/>
  <c r="C27" i="25"/>
  <c r="D28" i="25"/>
  <c r="E28" i="25"/>
  <c r="C28" i="25"/>
  <c r="E366" i="25"/>
  <c r="D366" i="25"/>
  <c r="C366" i="25"/>
  <c r="D311" i="25"/>
  <c r="D310" i="25" s="1"/>
  <c r="E311" i="25"/>
  <c r="C311" i="25"/>
  <c r="D312" i="25"/>
  <c r="E312" i="25"/>
  <c r="E310" i="25" s="1"/>
  <c r="C312" i="25"/>
  <c r="E318" i="25"/>
  <c r="D318" i="25"/>
  <c r="C318" i="25"/>
  <c r="E390" i="25"/>
  <c r="D390" i="25"/>
  <c r="C390" i="25"/>
  <c r="E382" i="25"/>
  <c r="D382" i="25"/>
  <c r="C382" i="25"/>
  <c r="E374" i="25"/>
  <c r="D374" i="25"/>
  <c r="C374" i="25"/>
  <c r="E358" i="25"/>
  <c r="D358" i="25"/>
  <c r="C358" i="25"/>
  <c r="E352" i="25"/>
  <c r="D352" i="25"/>
  <c r="C352" i="25"/>
  <c r="E351" i="25"/>
  <c r="D351" i="25"/>
  <c r="C351" i="25"/>
  <c r="C350" i="25" l="1"/>
  <c r="D350" i="25"/>
  <c r="C310" i="25"/>
  <c r="E350" i="25"/>
  <c r="F17" i="22" l="1"/>
  <c r="G17" i="22"/>
  <c r="H17" i="22"/>
  <c r="F16" i="22"/>
  <c r="G16" i="22"/>
  <c r="H16" i="22"/>
  <c r="E17" i="22"/>
  <c r="E16" i="22"/>
  <c r="F50" i="22"/>
  <c r="G50" i="22"/>
  <c r="H50" i="22"/>
  <c r="E50" i="22"/>
  <c r="D203" i="25" l="1"/>
  <c r="E203" i="25"/>
  <c r="C203" i="25"/>
  <c r="D204" i="25"/>
  <c r="E204" i="25"/>
  <c r="C204" i="25"/>
  <c r="E218" i="25"/>
  <c r="D218" i="25"/>
  <c r="C218" i="25"/>
  <c r="C202" i="25" l="1"/>
  <c r="E202" i="25"/>
  <c r="D202" i="25"/>
  <c r="E15" i="22" l="1"/>
  <c r="F15" i="22"/>
  <c r="H15" i="22" l="1"/>
  <c r="G15" i="22"/>
  <c r="H185" i="22"/>
  <c r="G185" i="22"/>
  <c r="F185" i="22"/>
  <c r="E185" i="22"/>
  <c r="E10" i="22" s="1"/>
  <c r="E186" i="22"/>
  <c r="E187" i="22"/>
  <c r="E188" i="22"/>
  <c r="E189" i="22"/>
  <c r="F184" i="22"/>
  <c r="G184" i="22"/>
  <c r="H184" i="22"/>
  <c r="E184" i="22"/>
  <c r="E473" i="25" l="1"/>
  <c r="D473" i="25"/>
  <c r="C473" i="25"/>
  <c r="E467" i="25"/>
  <c r="D467" i="25"/>
  <c r="E466" i="25"/>
  <c r="D466" i="25"/>
  <c r="C466" i="25"/>
  <c r="E457" i="25"/>
  <c r="D457" i="25"/>
  <c r="C457" i="25"/>
  <c r="E455" i="25"/>
  <c r="D455" i="25"/>
  <c r="D447" i="25" s="1"/>
  <c r="C455" i="25"/>
  <c r="C447" i="25" s="1"/>
  <c r="E454" i="25"/>
  <c r="E446" i="25" s="1"/>
  <c r="D454" i="25"/>
  <c r="D446" i="25" s="1"/>
  <c r="C454" i="25"/>
  <c r="C446" i="25" s="1"/>
  <c r="E453" i="25"/>
  <c r="E445" i="25" s="1"/>
  <c r="D453" i="25"/>
  <c r="D445" i="25" s="1"/>
  <c r="C453" i="25"/>
  <c r="C445" i="25" s="1"/>
  <c r="E452" i="25"/>
  <c r="E444" i="25" s="1"/>
  <c r="D452" i="25"/>
  <c r="D444" i="25" s="1"/>
  <c r="C452" i="25"/>
  <c r="C444" i="25" s="1"/>
  <c r="E451" i="25"/>
  <c r="D451" i="25"/>
  <c r="C451" i="25"/>
  <c r="D450" i="25"/>
  <c r="D442" i="25" s="1"/>
  <c r="E447" i="25"/>
  <c r="E431" i="25"/>
  <c r="D431" i="25"/>
  <c r="C431" i="25"/>
  <c r="E429" i="25"/>
  <c r="D429" i="25"/>
  <c r="C429" i="25"/>
  <c r="E428" i="25"/>
  <c r="D428" i="25"/>
  <c r="C428" i="25"/>
  <c r="E427" i="25"/>
  <c r="D427" i="25"/>
  <c r="C427" i="25"/>
  <c r="E426" i="25"/>
  <c r="D426" i="25"/>
  <c r="C426" i="25"/>
  <c r="E425" i="25"/>
  <c r="D425" i="25"/>
  <c r="C425" i="25"/>
  <c r="E424" i="25"/>
  <c r="D424" i="25"/>
  <c r="C424" i="25"/>
  <c r="E414" i="25"/>
  <c r="D414" i="25"/>
  <c r="C414" i="25"/>
  <c r="E412" i="25"/>
  <c r="D412" i="25"/>
  <c r="C412" i="25"/>
  <c r="E411" i="25"/>
  <c r="D411" i="25"/>
  <c r="C411" i="25"/>
  <c r="E410" i="25"/>
  <c r="D410" i="25"/>
  <c r="C410" i="25"/>
  <c r="E409" i="25"/>
  <c r="D409" i="25"/>
  <c r="C409" i="25"/>
  <c r="E408" i="25"/>
  <c r="D408" i="25"/>
  <c r="C408" i="25"/>
  <c r="E407" i="25"/>
  <c r="D407" i="25"/>
  <c r="C407" i="25"/>
  <c r="E342" i="25"/>
  <c r="D342" i="25"/>
  <c r="C342" i="25"/>
  <c r="E334" i="25"/>
  <c r="D334" i="25"/>
  <c r="C334" i="25"/>
  <c r="E328" i="25"/>
  <c r="D328" i="25"/>
  <c r="C328" i="25"/>
  <c r="E327" i="25"/>
  <c r="D327" i="25"/>
  <c r="C327" i="25"/>
  <c r="E302" i="25"/>
  <c r="E294" i="25" s="1"/>
  <c r="D302" i="25"/>
  <c r="D294" i="25" s="1"/>
  <c r="C302" i="25"/>
  <c r="C294" i="25" s="1"/>
  <c r="E296" i="25"/>
  <c r="D296" i="25"/>
  <c r="C296" i="25"/>
  <c r="E286" i="25"/>
  <c r="D286" i="25"/>
  <c r="C286" i="25"/>
  <c r="C269" i="25" s="1"/>
  <c r="E277" i="25"/>
  <c r="D277" i="25"/>
  <c r="E271" i="25"/>
  <c r="D271" i="25"/>
  <c r="C271" i="25"/>
  <c r="E270" i="25"/>
  <c r="D270" i="25"/>
  <c r="C270" i="25"/>
  <c r="E260" i="25"/>
  <c r="D260" i="25"/>
  <c r="C260" i="25"/>
  <c r="E251" i="25"/>
  <c r="D251" i="25"/>
  <c r="C251" i="25"/>
  <c r="E242" i="25"/>
  <c r="D242" i="25"/>
  <c r="C242" i="25"/>
  <c r="E236" i="25"/>
  <c r="D236" i="25"/>
  <c r="C236" i="25"/>
  <c r="E235" i="25"/>
  <c r="D235" i="25"/>
  <c r="C235" i="25"/>
  <c r="E210" i="25"/>
  <c r="D210" i="25"/>
  <c r="C210" i="25"/>
  <c r="E193" i="25"/>
  <c r="E185" i="25" s="1"/>
  <c r="D193" i="25"/>
  <c r="D185" i="25" s="1"/>
  <c r="C193" i="25"/>
  <c r="C185" i="25" s="1"/>
  <c r="E187" i="25"/>
  <c r="D187" i="25"/>
  <c r="C187" i="25"/>
  <c r="C20" i="25" s="1"/>
  <c r="E186" i="25"/>
  <c r="D186" i="25"/>
  <c r="C186" i="25"/>
  <c r="E177" i="25"/>
  <c r="E169" i="25" s="1"/>
  <c r="D177" i="25"/>
  <c r="D169" i="25" s="1"/>
  <c r="C177" i="25"/>
  <c r="E170" i="25"/>
  <c r="D170" i="25"/>
  <c r="C170" i="25"/>
  <c r="E160" i="25"/>
  <c r="D160" i="25"/>
  <c r="C160" i="25"/>
  <c r="E152" i="25"/>
  <c r="D152" i="25"/>
  <c r="C152" i="25"/>
  <c r="E144" i="25"/>
  <c r="D144" i="25"/>
  <c r="C144" i="25"/>
  <c r="E135" i="25"/>
  <c r="D135" i="25"/>
  <c r="C135" i="25"/>
  <c r="E126" i="25"/>
  <c r="D126" i="25"/>
  <c r="C126" i="25"/>
  <c r="E117" i="25"/>
  <c r="D117" i="25"/>
  <c r="C117" i="25"/>
  <c r="E108" i="25"/>
  <c r="D108" i="25"/>
  <c r="C108" i="25"/>
  <c r="E99" i="25"/>
  <c r="D99" i="25"/>
  <c r="C99" i="25"/>
  <c r="E90" i="25"/>
  <c r="D90" i="25"/>
  <c r="C90" i="25"/>
  <c r="E80" i="25"/>
  <c r="D80" i="25"/>
  <c r="C80" i="25"/>
  <c r="E71" i="25"/>
  <c r="D71" i="25"/>
  <c r="C71" i="25"/>
  <c r="E61" i="25"/>
  <c r="D61" i="25"/>
  <c r="C61" i="25"/>
  <c r="E51" i="25"/>
  <c r="D51" i="25"/>
  <c r="C51" i="25"/>
  <c r="E42" i="25"/>
  <c r="D42" i="25"/>
  <c r="C42" i="25"/>
  <c r="E34" i="25"/>
  <c r="D34" i="25"/>
  <c r="C34" i="25"/>
  <c r="D20" i="25" l="1"/>
  <c r="D19" i="25"/>
  <c r="C169" i="25"/>
  <c r="C19" i="25"/>
  <c r="E20" i="25"/>
  <c r="E19" i="25"/>
  <c r="E11" i="25" s="1"/>
  <c r="E269" i="25"/>
  <c r="E400" i="25"/>
  <c r="C402" i="25"/>
  <c r="C14" i="25" s="1"/>
  <c r="D403" i="25"/>
  <c r="D15" i="25" s="1"/>
  <c r="E404" i="25"/>
  <c r="E16" i="25" s="1"/>
  <c r="D227" i="25"/>
  <c r="E227" i="25"/>
  <c r="E443" i="25"/>
  <c r="C227" i="25"/>
  <c r="D228" i="25"/>
  <c r="E234" i="25"/>
  <c r="C26" i="25"/>
  <c r="D402" i="25"/>
  <c r="D14" i="25" s="1"/>
  <c r="E399" i="25"/>
  <c r="C401" i="25"/>
  <c r="C13" i="25" s="1"/>
  <c r="E403" i="25"/>
  <c r="E15" i="25" s="1"/>
  <c r="C465" i="25"/>
  <c r="D326" i="25"/>
  <c r="C406" i="25"/>
  <c r="E401" i="25"/>
  <c r="E13" i="25" s="1"/>
  <c r="D404" i="25"/>
  <c r="D16" i="25" s="1"/>
  <c r="D269" i="25"/>
  <c r="C443" i="25"/>
  <c r="D406" i="25"/>
  <c r="C423" i="25"/>
  <c r="E465" i="25"/>
  <c r="C234" i="25"/>
  <c r="C226" i="25" s="1"/>
  <c r="D400" i="25"/>
  <c r="C403" i="25"/>
  <c r="C15" i="25" s="1"/>
  <c r="C399" i="25"/>
  <c r="E228" i="25"/>
  <c r="D465" i="25"/>
  <c r="C326" i="25"/>
  <c r="C450" i="25"/>
  <c r="C449" i="25" s="1"/>
  <c r="D443" i="25"/>
  <c r="D441" i="25" s="1"/>
  <c r="E26" i="25"/>
  <c r="C400" i="25"/>
  <c r="D401" i="25"/>
  <c r="D13" i="25" s="1"/>
  <c r="E402" i="25"/>
  <c r="E14" i="25" s="1"/>
  <c r="C404" i="25"/>
  <c r="C16" i="25" s="1"/>
  <c r="D423" i="25"/>
  <c r="E423" i="25"/>
  <c r="C228" i="25"/>
  <c r="C12" i="25" s="1"/>
  <c r="D234" i="25"/>
  <c r="E326" i="25"/>
  <c r="E450" i="25"/>
  <c r="E442" i="25" s="1"/>
  <c r="D26" i="25"/>
  <c r="D399" i="25"/>
  <c r="E406" i="25"/>
  <c r="D449" i="25"/>
  <c r="E12" i="25" l="1"/>
  <c r="D12" i="25"/>
  <c r="D11" i="25"/>
  <c r="C18" i="25"/>
  <c r="E226" i="25"/>
  <c r="J202" i="25"/>
  <c r="E18" i="25"/>
  <c r="E441" i="25"/>
  <c r="D18" i="25"/>
  <c r="D226" i="25"/>
  <c r="E449" i="25"/>
  <c r="C442" i="25"/>
  <c r="C441" i="25" s="1"/>
  <c r="D398" i="25"/>
  <c r="E398" i="25"/>
  <c r="C398" i="25"/>
  <c r="C11" i="25" l="1"/>
  <c r="C10" i="25"/>
  <c r="J398" i="25"/>
  <c r="D10" i="25"/>
  <c r="E10" i="25"/>
  <c r="J11" i="25" l="1"/>
  <c r="J10" i="25"/>
  <c r="E168" i="22" l="1"/>
  <c r="E164" i="22"/>
  <c r="E163" i="22"/>
  <c r="E113" i="22"/>
  <c r="E64" i="22"/>
  <c r="G64" i="22"/>
  <c r="H64" i="22"/>
  <c r="F64" i="22"/>
  <c r="F22" i="22"/>
  <c r="G22" i="22"/>
  <c r="H22" i="22"/>
  <c r="E162" i="22" l="1"/>
  <c r="E22" i="22"/>
  <c r="F29" i="22"/>
  <c r="G29" i="22"/>
  <c r="H29" i="22"/>
  <c r="E29" i="22"/>
  <c r="F43" i="22"/>
  <c r="G43" i="22"/>
  <c r="H43" i="22"/>
  <c r="E43" i="22"/>
  <c r="E106" i="22"/>
  <c r="H106" i="22"/>
  <c r="G106" i="22"/>
  <c r="F106" i="22"/>
  <c r="H113" i="22"/>
  <c r="G113" i="22"/>
  <c r="F113" i="22"/>
  <c r="E176" i="22"/>
  <c r="H176" i="22"/>
  <c r="G176" i="22"/>
  <c r="F176" i="22"/>
  <c r="H189" i="22"/>
  <c r="G189" i="22"/>
  <c r="G183" i="22" s="1"/>
  <c r="F189" i="22"/>
  <c r="H195" i="22"/>
  <c r="H188" i="22" s="1"/>
  <c r="G195" i="22"/>
  <c r="G188" i="22" s="1"/>
  <c r="F195" i="22"/>
  <c r="F188" i="22" s="1"/>
  <c r="H194" i="22"/>
  <c r="H187" i="22" s="1"/>
  <c r="G194" i="22"/>
  <c r="G187" i="22" s="1"/>
  <c r="F194" i="22"/>
  <c r="F187" i="22" s="1"/>
  <c r="H193" i="22"/>
  <c r="H186" i="22" s="1"/>
  <c r="G193" i="22"/>
  <c r="G186" i="22" s="1"/>
  <c r="F193" i="22"/>
  <c r="F186" i="22" s="1"/>
  <c r="G190" i="22"/>
  <c r="F190" i="22"/>
  <c r="H190" i="22"/>
  <c r="F197" i="22"/>
  <c r="G197" i="22"/>
  <c r="H197" i="22"/>
  <c r="E190" i="22"/>
  <c r="E197" i="22"/>
  <c r="E165" i="22"/>
  <c r="E166" i="22"/>
  <c r="E167" i="22"/>
  <c r="E101" i="22"/>
  <c r="E102" i="22"/>
  <c r="E103" i="22"/>
  <c r="E104" i="22"/>
  <c r="E105" i="22"/>
  <c r="E100" i="22"/>
  <c r="H100" i="22"/>
  <c r="H101" i="22"/>
  <c r="H102" i="22"/>
  <c r="H103" i="22"/>
  <c r="H104" i="22"/>
  <c r="G100" i="22"/>
  <c r="G101" i="22"/>
  <c r="G102" i="22"/>
  <c r="G103" i="22"/>
  <c r="G104" i="22"/>
  <c r="F100" i="22"/>
  <c r="F101" i="22"/>
  <c r="F102" i="22"/>
  <c r="F103" i="22"/>
  <c r="F104" i="22"/>
  <c r="G105" i="22"/>
  <c r="H105" i="22"/>
  <c r="F105" i="22"/>
  <c r="G163" i="22"/>
  <c r="H163" i="22"/>
  <c r="G164" i="22"/>
  <c r="H164" i="22"/>
  <c r="G168" i="22"/>
  <c r="H168" i="22"/>
  <c r="F168" i="22"/>
  <c r="F164" i="22"/>
  <c r="F163" i="22"/>
  <c r="F18" i="22"/>
  <c r="G18" i="22"/>
  <c r="H18" i="22"/>
  <c r="F19" i="22"/>
  <c r="G19" i="22"/>
  <c r="H19" i="22"/>
  <c r="F20" i="22"/>
  <c r="G20" i="22"/>
  <c r="H20" i="22"/>
  <c r="F21" i="22"/>
  <c r="G21" i="22"/>
  <c r="H21" i="22"/>
  <c r="E18" i="22"/>
  <c r="E19" i="22"/>
  <c r="E20" i="22"/>
  <c r="E21" i="22"/>
  <c r="F58" i="22"/>
  <c r="G58" i="22"/>
  <c r="H58" i="22"/>
  <c r="F59" i="22"/>
  <c r="G59" i="22"/>
  <c r="H59" i="22"/>
  <c r="F60" i="22"/>
  <c r="G60" i="22"/>
  <c r="H60" i="22"/>
  <c r="F61" i="22"/>
  <c r="G61" i="22"/>
  <c r="H61" i="22"/>
  <c r="F62" i="22"/>
  <c r="G62" i="22"/>
  <c r="H62" i="22"/>
  <c r="F63" i="22"/>
  <c r="G63" i="22"/>
  <c r="H63" i="22"/>
  <c r="E58" i="22"/>
  <c r="E60" i="22"/>
  <c r="E61" i="22"/>
  <c r="E62" i="22"/>
  <c r="E63" i="22"/>
  <c r="E59" i="22"/>
  <c r="E99" i="22" l="1"/>
  <c r="F57" i="22"/>
  <c r="G57" i="22"/>
  <c r="E57" i="22"/>
  <c r="H99" i="22"/>
  <c r="F99" i="22"/>
  <c r="G99" i="22"/>
  <c r="H162" i="22"/>
  <c r="F183" i="22"/>
  <c r="E183" i="22"/>
  <c r="H183" i="22"/>
  <c r="G162" i="22"/>
  <c r="H57" i="22"/>
  <c r="F162" i="22"/>
  <c r="F8" i="22" l="1"/>
  <c r="E8" i="22"/>
  <c r="H8" i="22"/>
  <c r="G8" i="22"/>
</calcChain>
</file>

<file path=xl/sharedStrings.xml><?xml version="1.0" encoding="utf-8"?>
<sst xmlns="http://schemas.openxmlformats.org/spreadsheetml/2006/main" count="2018" uniqueCount="482">
  <si>
    <t>Подпрограмма 1</t>
  </si>
  <si>
    <t>Показатель
(индикатор)
(наименование)</t>
  </si>
  <si>
    <t>ГРБС</t>
  </si>
  <si>
    <t>Х</t>
  </si>
  <si>
    <t>Подпрограмма 2</t>
  </si>
  <si>
    <t>1.1.</t>
  </si>
  <si>
    <t>краевой бюджет</t>
  </si>
  <si>
    <t>местные бюджеты</t>
  </si>
  <si>
    <t>государственные внебюджетные фонды</t>
  </si>
  <si>
    <t>Таблица 10</t>
  </si>
  <si>
    <t>Таблица 12</t>
  </si>
  <si>
    <t>Наименование государственной программы:</t>
  </si>
  <si>
    <t>Сведения о достижении значений показателей (индикаторов)</t>
  </si>
  <si>
    <t>№ 
п/п</t>
  </si>
  <si>
    <t>Ед. измерения</t>
  </si>
  <si>
    <t>Обоснование отклонений значений показателя (индикатора) на конец отчетного года (при наличии)</t>
  </si>
  <si>
    <t>план</t>
  </si>
  <si>
    <t>факт</t>
  </si>
  <si>
    <t>окончания реализации</t>
  </si>
  <si>
    <t>начала реализации</t>
  </si>
  <si>
    <t>Результаты</t>
  </si>
  <si>
    <t>Фактический срок</t>
  </si>
  <si>
    <t>Плановый срок</t>
  </si>
  <si>
    <t>Ответственный исполнитель</t>
  </si>
  <si>
    <t>о степени выполнения ведомственных целевых программ,</t>
  </si>
  <si>
    <t xml:space="preserve">Сведения </t>
  </si>
  <si>
    <t xml:space="preserve">Код бюджетной классификации </t>
  </si>
  <si>
    <t>Всего:</t>
  </si>
  <si>
    <t>Значения показателей (индикаторов) государственной программы, подпрограммы государственной программы</t>
  </si>
  <si>
    <t>Наименование ведомственной целевой программы, основного мероприятия</t>
  </si>
  <si>
    <t>за счет средств внебюджетных фондов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</si>
  <si>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</si>
  <si>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</si>
  <si>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</si>
  <si>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1.</t>
  </si>
  <si>
    <t>№ п/п</t>
  </si>
  <si>
    <t>1.1.1.</t>
  </si>
  <si>
    <t>1.2.</t>
  </si>
  <si>
    <t>1.3.</t>
  </si>
  <si>
    <t>2.1.</t>
  </si>
  <si>
    <t>2.2.</t>
  </si>
  <si>
    <t>Таблица 11</t>
  </si>
  <si>
    <t xml:space="preserve">предусмотрено на отчетную дату </t>
  </si>
  <si>
    <t>освоено</t>
  </si>
  <si>
    <t>профинансировано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</si>
  <si>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</si>
  <si>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</si>
  <si>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</si>
  <si>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</si>
  <si>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</si>
  <si>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</si>
  <si>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</si>
  <si>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</si>
  <si>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</si>
  <si>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</si>
  <si>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</si>
  <si>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</si>
  <si>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</si>
  <si>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</si>
  <si>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</si>
  <si>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</si>
  <si>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</si>
  <si>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</si>
  <si>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Всего, в том числе:</t>
  </si>
  <si>
    <t>Информация об использовании бюджетных и внебюджетных средств государственной программы</t>
  </si>
  <si>
    <t xml:space="preserve">освоено </t>
  </si>
  <si>
    <t>за счет средств государственных внебюджетных фондов</t>
  </si>
  <si>
    <t>за счет средств прочих внебюджетных источников</t>
  </si>
  <si>
    <t>внебюджетные фонды</t>
  </si>
  <si>
    <t>прочие внебюджетные источники</t>
  </si>
  <si>
    <t>Фактические: дата окончания реализации мероприятия; дата наступления контрольного события</t>
  </si>
  <si>
    <t>Наименование государственной программы, подпрограммы, мероприятия</t>
  </si>
  <si>
    <t>Фактическая дата начала реализации мероприятия</t>
  </si>
  <si>
    <t>Отчетный период</t>
  </si>
  <si>
    <t>№п/п</t>
  </si>
  <si>
    <t>Наименование КВЦП, основного мероприятия, контрольного события программы, объекта закупки, субсидии</t>
  </si>
  <si>
    <t>Расходы на реализацию государственной программы (тыс. руб.)</t>
  </si>
  <si>
    <t>Примечание</t>
  </si>
  <si>
    <t>предусмотрено</t>
  </si>
  <si>
    <t>Всего (по государственной программе):</t>
  </si>
  <si>
    <t xml:space="preserve">федеральный бюджет </t>
  </si>
  <si>
    <t>Подпрограмма 1 "Активная политика занятости населения и социальная поддержка безработных граждан"</t>
  </si>
  <si>
    <t>Всего (по подпрограмме):</t>
  </si>
  <si>
    <t xml:space="preserve">Основное мероприятие 1.1 "Реализация мероприятий активной политики занятости населения и дополнительных мероприятий в сфере занятости населения" </t>
  </si>
  <si>
    <t xml:space="preserve">Всего:         </t>
  </si>
  <si>
    <t xml:space="preserve">федеральный бюджет         </t>
  </si>
  <si>
    <t xml:space="preserve">краевой бюджет </t>
  </si>
  <si>
    <t>1.1.2.</t>
  </si>
  <si>
    <t>1.1.3.</t>
  </si>
  <si>
    <t xml:space="preserve">
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</si>
  <si>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</si>
  <si>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</si>
  <si>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</si>
  <si>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</si>
  <si>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</si>
  <si>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</si>
  <si>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</si>
  <si>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</si>
  <si>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</si>
  <si>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</si>
  <si>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 xml:space="preserve">
</t>
  </si>
  <si>
    <t>1.1.14.</t>
  </si>
  <si>
    <t>1.1.15.</t>
  </si>
  <si>
    <t>Основное мероприятие 1.2. "Социальные выплаты безработным гражданам"</t>
  </si>
  <si>
    <t>1.2.1.</t>
  </si>
  <si>
    <t>1.2.2.</t>
  </si>
  <si>
    <t>1.2.3.</t>
  </si>
  <si>
    <t>1.3.1.</t>
  </si>
  <si>
    <t>1.4.</t>
  </si>
  <si>
    <t>1.4.1.</t>
  </si>
  <si>
    <t>Подпрограмма 2  "Управление миграционными потоками в Камчатском крае"</t>
  </si>
  <si>
    <t>Основное мероприятие 2.1. "Разработка комплексного подхода к управлению миграционными потоками в Камчатском крае"</t>
  </si>
  <si>
    <t>2.1.1.</t>
  </si>
  <si>
    <t>Мероприятие 2.1.1 "Проведение мониторинга миграционной ситуации в Камчатском крае"</t>
  </si>
  <si>
    <t>2.1.2.</t>
  </si>
  <si>
    <t>Мероприятие 2.1.2 "Организация взаимодействия исполнительных органов государственной власти Камчатского края, бизнеса, гражданского общества в решении вопросов регулирования миграционных потоков"</t>
  </si>
  <si>
    <t>2.1.3.</t>
  </si>
  <si>
    <t>Мероприятие 2.1.3 "Организация информационного сопровождения процесса регулирования миграционными потоками"</t>
  </si>
  <si>
    <t>Основное мероприятие 2.2 "Обеспечение принципа приоритетного использования региональных трудовых ресурсов"</t>
  </si>
  <si>
    <t>2.2.1.</t>
  </si>
  <si>
    <t>2.2.2.</t>
  </si>
  <si>
    <t>Мероприятие 2.2.2 "Обеспечение информирования незанятого населения Камчатского края о вакантных рабочих местах, на которые планируется привлечение иностранных работников, создание системы "обратная связь"</t>
  </si>
  <si>
    <t>2.3.</t>
  </si>
  <si>
    <t>Основное мероприятие 2.3. "Повышение эффективности привлечения и использования иностранной рабочей силы в Камчатском крае, противодействие незаконной миграции"</t>
  </si>
  <si>
    <t>2.3.1.</t>
  </si>
  <si>
    <t>3.1.</t>
  </si>
  <si>
    <t>4.1.</t>
  </si>
  <si>
    <t>4.2.</t>
  </si>
  <si>
    <t>6.1.</t>
  </si>
  <si>
    <t>основных мероприятий, мероприятий и контрольных событий подпрограмм государственной программы</t>
  </si>
  <si>
    <t>запланированные</t>
  </si>
  <si>
    <t>достигнутые</t>
  </si>
  <si>
    <t>нет</t>
  </si>
  <si>
    <t>5.1.</t>
  </si>
  <si>
    <t>Уровень безработицы (по методологии МОТ)</t>
  </si>
  <si>
    <t>%</t>
  </si>
  <si>
    <t>Уровень регистрируемой безработицы</t>
  </si>
  <si>
    <t>чел.</t>
  </si>
  <si>
    <t>Количество оборудованных (оснащенных) рабочих мест для трудоустройства инвалидов</t>
  </si>
  <si>
    <t>1.5.</t>
  </si>
  <si>
    <t>Подпрограмма 2   "Управление миграционными потоками в Камчатском крае"</t>
  </si>
  <si>
    <t>Численность российских граждан, осуществивших переезд в Камчатский край в рамках межрегиональной миграции для трудоустройства, в том числе на временные работы</t>
  </si>
  <si>
    <t>6.2.</t>
  </si>
  <si>
    <t>ед.</t>
  </si>
  <si>
    <t xml:space="preserve">Проблемы, возникшие 
в ходе реализации мероприятия </t>
  </si>
  <si>
    <t>5.2.</t>
  </si>
  <si>
    <t>1.4.2.</t>
  </si>
  <si>
    <t>1.5.1.</t>
  </si>
  <si>
    <t>829</t>
  </si>
  <si>
    <t>профинанси-ровано</t>
  </si>
  <si>
    <t>Мероприятие 1.1.2 "Организация ярмарок вакансий и учебных рабочих мест"</t>
  </si>
  <si>
    <t>Основное мероприятие 1.3 "Повышение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населения"</t>
  </si>
  <si>
    <t>Мероприятие 1.3.1 "Оказание услуг по технической поддержке и сопровождению программных продуктов "Катарсис"</t>
  </si>
  <si>
    <t>Основное мероприятие 1.4 "Финансовое обеспечение деятельности центров занятости населения для оказания государственных услуг в сфере занятости населения"</t>
  </si>
  <si>
    <t>Мероприятие 1.4.1 "Освоение финансовых средств, выделенных на содержание краевых государственных казенных учреждений центров занятости населения, обеспечивающих на территории Камчатского края реализацию гарантированных прав граждан на защиту от безработицы"</t>
  </si>
  <si>
    <t>Мероприятие 2.3.1 "Проведение обследований работодателей, привлекающих и использующих иностранную рабочую силу, на предмет обеспечения прироста в трудоустройстве российских граждан, в том числе в удаленных населенных пунктах"</t>
  </si>
  <si>
    <t>Основное мероприятие 4.1 "Освоение финансовых средств, направленных на оплату труда и дополнительных выплат и компенсаций  с учетом страховых взносов"</t>
  </si>
  <si>
    <t>Основное мероприятие 4.2 "Освоение финансовых средств, направленных на обеспечение государственных нужд"</t>
  </si>
  <si>
    <t>"Содействие занятости населения Камчатского края"</t>
  </si>
  <si>
    <t>Государственная программа "Содействие занятости населения  Камчатского края"</t>
  </si>
  <si>
    <t>Подпрограмма 6  "Повышение мобильности трудовых ресурсов Камчатского края"</t>
  </si>
  <si>
    <t>Отношение численности безработных граждан, зарегистрированных в органах службы занятости, к численности безработных граждан (по методологии МОТ)</t>
  </si>
  <si>
    <t>Удельный вес безработных граждан, ищущих работу 12 и более месяцев, в общей численности безработных граждан, зарегистрированных в органах службы занятости</t>
  </si>
  <si>
    <t>Доля безработных граждан, которым назначено пособие по безработице, от общего количества незанятых граждан, обратившихся в органы службы занятости населения в поиске работы</t>
  </si>
  <si>
    <t>Доля освоенных финансовых средств, выделенных на обеспечение деятельности краевых государственных казенных учреждений центров занятости населения для оказания государственных услуг в сфере занятости населения</t>
  </si>
  <si>
    <t>Подпрограмма 6 "Повышение мобильности трудовых ресурсов Камчатского края"</t>
  </si>
  <si>
    <t>Минимизация уровней общей и регистрируемой безработицы; развитие государственной службы занятости населения как эффективного посредника между работодателями и гражданами, ищущими работу</t>
  </si>
  <si>
    <t>Повышение доступности оказания государственных услуг</t>
  </si>
  <si>
    <t>Повышение эффективности государственного управления миграционными потоками</t>
  </si>
  <si>
    <t>Снижение доли привлечения иностранных работников, повышение занятости и качества жизни местного населения в соответствии с потребностью экономики Камчатского края, повышение численности квалифицированных работников</t>
  </si>
  <si>
    <t>Снижение численности незаконных трудовых мигрантов в Камчатском крае; повышение качества привлекаемой иностранной рабочей силы</t>
  </si>
  <si>
    <t>Государственная программа Камчатского края "Содействие занятости населения Камчатского края"</t>
  </si>
  <si>
    <t>предусмотрено 
на 1 января &lt;1&gt;</t>
  </si>
  <si>
    <t>1.5.2.</t>
  </si>
  <si>
    <t>Мероприятие 1.1.1 "Информирование о положении на рынке труда Камчатского края"</t>
  </si>
  <si>
    <t>Основное мероприятие 2.1 "Разработка комплексного подхода к управлению миграционными потоками в Камчатском крае"</t>
  </si>
  <si>
    <t xml:space="preserve">Основное мероприятие  2.2 "Обеспечение принципа приоритетного использования региональных трудовых ресурсов" </t>
  </si>
  <si>
    <t>Мероприятие 2.2.1 "Реализация мер, направленных на привлечение в Камчатский край жителей из других регионов Российской Федерации"</t>
  </si>
  <si>
    <t>Основное мероприятие 2.3 "Повышение эффективности привлечения и использования иностранной рабочей силы в Камчатском крае, противодействие незаконной миграции"</t>
  </si>
  <si>
    <t>Отношение численности граждан, снятых с регистрационного учета в связи с трудоустройством, к общей численности граждан, обратившихся в органы службы занятости населения за содействием в поиске подходящей работы</t>
  </si>
  <si>
    <t>не менее 51,0</t>
  </si>
  <si>
    <t>не менее 30,0</t>
  </si>
  <si>
    <t>не менее 50,0</t>
  </si>
  <si>
    <t>не менее 80,0</t>
  </si>
  <si>
    <t xml:space="preserve">Создание условий для осуществления инвалидами молодого возраста трудовой деятельности, ускорение их профессиональной адаптации на рабочем месте </t>
  </si>
  <si>
    <t>Подпрограмма 6  "Повышение мобильности трудовых ресурсов Камчатского края "</t>
  </si>
  <si>
    <t>1.7.</t>
  </si>
  <si>
    <t>1.7.1.</t>
  </si>
  <si>
    <t>1.7.2.</t>
  </si>
  <si>
    <t>1.6.</t>
  </si>
  <si>
    <t>1.6.1.</t>
  </si>
  <si>
    <t>1.6.2.</t>
  </si>
  <si>
    <t>не менее 1000</t>
  </si>
  <si>
    <t>Доля выпускников из числа инвалидов молодого возраста, продолживших дальнейшее обучение после получения среднего профессионального образования</t>
  </si>
  <si>
    <t>не менее 3,0</t>
  </si>
  <si>
    <t>Основное мероприятие 1.1 "Реализация мероприятий активной политики занятости населения и дополнительных мероприятий в сфере занятости населения"</t>
  </si>
  <si>
    <t>Контрольное событие 5: финансовую помощь в период прохождения профессионального обучения и получения дополнительного профессионального образования получили не менее 10 граждан из числа коренных малочисленных народов Севера, получающие стипендию в  размере минимальной величины пособия по безработице, увеличенной на размер районного коэффициента</t>
  </si>
  <si>
    <t>Обеспечена техническая поддержка и сопровождение программных продуктов "Катарсис"</t>
  </si>
  <si>
    <t>Подпрограмма 4  "Обеспечение реализации Программы"</t>
  </si>
  <si>
    <t xml:space="preserve">Контрольное событие 6.2: выдан сертификат на привлечение трудовых ресурсов в Камчатском крае участникам подпрограммы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 </t>
  </si>
  <si>
    <t>5.3.</t>
  </si>
  <si>
    <t>6.1.1.</t>
  </si>
  <si>
    <t>6.2.1.</t>
  </si>
  <si>
    <t>Ответственный исполнитель:</t>
  </si>
  <si>
    <t xml:space="preserve">Форма мониторинга реализации государственной программы 
</t>
  </si>
  <si>
    <t xml:space="preserve">Доля работников, привлеченных работодателями - участниками Подпрограммы в отчетном периоде, в общей численности работников, предусмотренной в соглашении о предоставлении субсидии бюджету субъекта Российской Федерации из федерального бюджета </t>
  </si>
  <si>
    <t>Основное мероприятие 1.1 Реализация мероприятий активной политики занятости населения и дополнительных мероприятий в сфере занятости населения</t>
  </si>
  <si>
    <t>Мероприятие 1.1.1 Информирование о положении на рынке труда Камчатского края</t>
  </si>
  <si>
    <t xml:space="preserve">Мероприятие 1.1.2                               Организация ярмарок вакансий и учебных рабочих мест   </t>
  </si>
  <si>
    <t>Основное мероприятие 1.2                         Социальные выплаты безработным гражданам</t>
  </si>
  <si>
    <t>Основное мероприятие 1.3 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</si>
  <si>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Мероприятие 1.3.1                                   Оказание услуг по технической поддержке и сопровождению программных продуктов "Катарсис"</t>
  </si>
  <si>
    <t>Основное мероприятие 1.4 Финансовое обеспечение деятельности центров занятости населения для оказания государственных услуг в сфере занятости населения</t>
  </si>
  <si>
    <t>Мероприятие 1.4.1                                                Освоение финансовых средств, выделенных на содержание краевых государственных казенных учреждений центров занятости населения, обеспечивающих на территории Камчатского края реализацию гарантированных прав граждан на защиту от безработицы</t>
  </si>
  <si>
    <t>Основное мероприятие 2.1                    Разработка комплексного подхода к управлению миграционными потоками в Камчатском крае</t>
  </si>
  <si>
    <t>Мероприятие 2.1.1                                 Проведение мониторинга миграционной ситуации в Камчатском крае</t>
  </si>
  <si>
    <t>Мероприятие 2.1.2                                  Организация взаимодействия исполнительных органов государственной власти Камчатского края, бизнеса, гражданского общества в решении вопросов регулирования миграционных потоков</t>
  </si>
  <si>
    <t>Мероприятие 2.1.3                               Организация информационного сопровождения процесса регулирования миграционными потоками</t>
  </si>
  <si>
    <t xml:space="preserve">Основное мероприятие 2.2 Обеспечение принципа приоритетного использования региональных трудовых ресурсов </t>
  </si>
  <si>
    <t>Мероприятие 2.2.1                                   Реализация мер, направленных на привлечение в Камчатский край жителей из других регионов Российской Федерации</t>
  </si>
  <si>
    <t>Мероприятие 2.2.2                               Обеспечение информирования незанятого населения Камчатского края о вакантных рабочих местах, на которые планируется привлечение иностранных работников, создание системы "обратная связь"</t>
  </si>
  <si>
    <t>Основное мероприятие 2.3                   Повышение эффективности привлечения и использования иностранной рабочей силы в Камчатском крае, противодействие незаконной миграции</t>
  </si>
  <si>
    <t>Мероприятие 2.3.1                                Проведение обследований работодателей, привлекающих и использующих иностранную рабочую силу, на предмет обеспечения прироста в трудоустройстве российских граждан, в том числе в удаленных населенных пунктах</t>
  </si>
  <si>
    <t>Основное мероприятие 4.1                   Освоение финансовых средств, направленных на оплату труда и дополнительных выплат и компенсаций  с учетом страховых взносов</t>
  </si>
  <si>
    <t>Основное мероприятие 4.2 Освоение финансовых средств, направленных на обеспечение государственных нужд</t>
  </si>
  <si>
    <t>1.8.</t>
  </si>
  <si>
    <t>1.8.1.</t>
  </si>
  <si>
    <t>1.8.2.</t>
  </si>
  <si>
    <t>не менее 3</t>
  </si>
  <si>
    <t>Подпрограмма 8 "Сопровождение при содействии занятости инвалидов, включая инвалидов молодого возраста"</t>
  </si>
  <si>
    <t>Численность инвалидов, проинформированных о положении на рынке труда в Камчатском крае</t>
  </si>
  <si>
    <t xml:space="preserve">не менее 110 </t>
  </si>
  <si>
    <t>Численность инвалидов, признанных безработными, прошедших профессиональное обучение и (или) получивших дополнительное профессиональное образование</t>
  </si>
  <si>
    <t>Доля трудоустроенных инвалидов в общей численности инвалидов, обратившихся за содействием в поиске подходящей работы в органы службы занятости населения</t>
  </si>
  <si>
    <t>Доля работающих в отчетном периоде инвалидов в общей численности инвалидов трудоспособного возраста</t>
  </si>
  <si>
    <t>Доля занятых инвалидов молодого возраста, нашедших работу в течение 3 месяцев после получения высшего образования</t>
  </si>
  <si>
    <t>Доля занятых инвалидов молодого возраста, нашедших работу в течение 3 месяцев после получения среднего профессионального образования</t>
  </si>
  <si>
    <t>Доля занятых инвалидов молодого возраста, нашедших работу в течение 6 месяцев после получения высшего образования</t>
  </si>
  <si>
    <t>Доля занятых инвалидов молодого возраста, нашедших работу в течение 6 месяцев после получения среднего профессионального образования</t>
  </si>
  <si>
    <t>Доля занятых инвалидов молодого возраста, нашедших работу по прошествии 6 месяцев и более после получения высшего образования</t>
  </si>
  <si>
    <t>не менее 46,7</t>
  </si>
  <si>
    <t>Заключено контрактов на отчетную дату
 (количество/тыс.  руб.)*</t>
  </si>
  <si>
    <t xml:space="preserve">прочие внебюджетные источники </t>
  </si>
  <si>
    <t>Мероприятие 1.2.1 "Осуществление социальных выплат безработным гражданам"</t>
  </si>
  <si>
    <t>Контрольное событие 1.3: обеспечено техническое сопровождение и техническая поддержка программных продуктов "Катарсис"</t>
  </si>
  <si>
    <t>Контрольное событие 2.1: проведено совещание с работодателями по вопросам привлечения и использования иностранной рабочей силы в Камчатском крае</t>
  </si>
  <si>
    <t>Основное мероприятие 6.1 "Отбор работодателей, соответствующих установленным критериям, для включения в Подпрограмму"</t>
  </si>
  <si>
    <t xml:space="preserve">Мероприятие 6.1.1 "Проведение информационной работы с работодателями, планирующими привлечение трудовых ресурсов из других субъектов Российской Федерации" </t>
  </si>
  <si>
    <t>Основное мероприятие 6.2 "Содействие работодателям в привлечении трудовых ресурсов, в том числе для реализации в Камчатском крае инвестиционных проектов"</t>
  </si>
  <si>
    <t>Мероприятие 6.2.1 "Оказание работодателям финансовой поддержки на привлечение трудовых ресурсов из других субъектов Российской Федерации, в том числе для реализации инвестиционных проектов, включенных в Подпрограмму"</t>
  </si>
  <si>
    <t>Контрольное событие 6.1: заключено соглашение между Федеральной службой по труду и занятости и Правительством Камчатского края о предоставлении субсидии бюджету Камчатского края из федерального бюджета в целях софинансирования подпрограммы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</t>
  </si>
  <si>
    <t>Основное мероприятие 8.1 "Повышение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населения"</t>
  </si>
  <si>
    <t>Мероприятие 8.1.1 "Информационное освещение мероприятий, направленных на сопровождение инвалидов, включая инвалидов молодого возраста, при трудоустройстве"</t>
  </si>
  <si>
    <t>Основное мероприятие 8.2 "Сопровождение инвалидов, включая инвалидов молодого возраста, при трудоустройстве"</t>
  </si>
  <si>
    <t>Мероприятие 8.2.1 "Обеспечение взаимодействия участников, реализующих мероприятия, направленного на сопровождение инвалидов, включая инвалидов молодого возраста, при трудоустройстве"</t>
  </si>
  <si>
    <t>7.1.</t>
  </si>
  <si>
    <t>7.1.1.</t>
  </si>
  <si>
    <t>7.2.</t>
  </si>
  <si>
    <t>7.2.1.</t>
  </si>
  <si>
    <t>Выполнено.                                                                                                              Обеспечена техническая поддержка и сопровождение программных продуктов "Катарсис"</t>
  </si>
  <si>
    <t>31.12.2025</t>
  </si>
  <si>
    <t>Запланированный результат достигнут не в полном объеме в связи с низкой мотивацией инвалидов к труду, а также с  заявительным характером мероприятия</t>
  </si>
  <si>
    <t>Мероприятие 1.2.1      Осуществление социальных выплат безработным гражданам</t>
  </si>
  <si>
    <t>Обеспечена деятельность 14 краевых государственных казенных учреждений центров занятости населения, оказывающих гражданам государственные услуги в области содействия занятости населения</t>
  </si>
  <si>
    <t>Основное мероприятие 8.1                    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</si>
  <si>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 xml:space="preserve">Создание условий для осуществления инвалидами трудовой деятельности, ускорение их профессиональной адаптации на рабочем месте </t>
  </si>
  <si>
    <t xml:space="preserve">Мероприятие 8.1.1  Информационное освещение мероприятий, направленных на сопровождение инвалидов, включая инвалидов молодого возраста, при трудоустройстве </t>
  </si>
  <si>
    <t>Основное мероприятие 8.2 Сопровождение инвалидов, включая инвалидов молодого возраста, при трудоустройстве</t>
  </si>
  <si>
    <t>Мероприятие 8.2.1                     Обеспечение взаимодействия участников, реализующих мероприятия, направленного на сопровождение инвалидов, включая инвалидов молодого возраста, при трудоустройстве</t>
  </si>
  <si>
    <t>Расходы
(тыс. руб.)</t>
  </si>
  <si>
    <t>не менее 8</t>
  </si>
  <si>
    <t>Контрольное событие 1.2: заключен государственный контракт на оказание образовательных услуг в целях реализации мероприятий по профессиональному обучению и дополнительному профессиональному образованию безработных граждан, женщин в период отпуска по уходу за ребенком до достижения им возраста трех лет,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</t>
  </si>
  <si>
    <t xml:space="preserve"> декабрь 2020</t>
  </si>
  <si>
    <t>Контрольное событие 2.2: разработан проект Закона Камчатского края "О внесении изменения в статью 1 Закона Камчатского края от 30.07.2015 № 656 "Об установлении коэффициента, отражающего региональные особенности рынка труда Камчатского края"</t>
  </si>
  <si>
    <t>9Р3 Региональный проект "Старшее поколение (Организация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возраста)"</t>
  </si>
  <si>
    <t>Выполнено.                                                                               Итоги годового мониторинга миграционной ситуации в Камчатском крае размещены на странице Министерства труда и развития кадрового потенциала Камчатского края на официальном сайте Правительства Камчатского края</t>
  </si>
  <si>
    <t>-</t>
  </si>
  <si>
    <t>Количество выпускников из числа инвалидов, прошедших обучение по образовательным программам высшего образования</t>
  </si>
  <si>
    <t>не менее 1</t>
  </si>
  <si>
    <t>Количество выпускников из числа инвалидов, прошедших обучение по образовательным программам среднего профессионального образования</t>
  </si>
  <si>
    <t>Министерство труда и развития кадрового потенциала Камчатскогок рая</t>
  </si>
  <si>
    <t>31.12.2020</t>
  </si>
  <si>
    <t>В отчетном периоде к стажировке приступили 4 молодых специалиста</t>
  </si>
  <si>
    <t>Министерство труда и развития кадрового потенциала Камчатского края</t>
  </si>
  <si>
    <t xml:space="preserve"> Возмещены затраты работодателям на оборудование (оснащение) 4 рабочих мест  для трудоустройства незанятых инвалидов</t>
  </si>
  <si>
    <t>Итоги годового мониторинга миграционной ситуации в Камчатском крае размещены на странице Министерства труда и развития кадрового потенциала Камчатского края на официальном сайте Правительства Камчатского края</t>
  </si>
  <si>
    <t>Запланированный результат не достигнут в связи с заявительным характером мероприятия</t>
  </si>
  <si>
    <t>На достижение показателя повлияло введение ограничительных мер в Камчатском крае в виде самоизоляции отдельных категорий граждан, отсутствие потребности и мотивации инвалидов в трудоустройстве, нежелание работодателей принимать участие в мероприятиях по оборудованию (оснащению) рабочих мест для инвалидов и трудоустройству инвалидов, а также заявительный характер мероприятия</t>
  </si>
  <si>
    <t>1.9.</t>
  </si>
  <si>
    <t>1.9.1.</t>
  </si>
  <si>
    <t>829, 813</t>
  </si>
  <si>
    <t>Выполнено.                                                                                   В отчетном периоде к стажировке приступили 4 молодых специалиста</t>
  </si>
  <si>
    <t>Основное мероприятие выполнено в полном объеме</t>
  </si>
  <si>
    <t xml:space="preserve">Основное мероприятие выполнено </t>
  </si>
  <si>
    <t>Основное мероприятие выполнено</t>
  </si>
  <si>
    <t>2021 год</t>
  </si>
  <si>
    <t>Мероприятие 1.1.3 "Организация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образования. Психологическая поддержка безработных граждан"</t>
  </si>
  <si>
    <t>Контрольное событие: предоставлена государственная услуга по профессиональной ориентации не менее 7500 гражданам</t>
  </si>
  <si>
    <t>Контрольное событие: проведено не менее 116 ярмарок вакансий и учебных рабочих мест</t>
  </si>
  <si>
    <t>Контрольное событие: оказана психологическая поддержка не менее 680 безработным гражданам</t>
  </si>
  <si>
    <t>Мероприятие 1.1.4 "Профессиональное обучение и дополнительное профессиональное образование безработных граждан, включая обучение в другой местности"</t>
  </si>
  <si>
    <t>Контрольное событие: на профессиональное обучение и дополнительное профессиональное образование направлено не менее 816 безработных граждан</t>
  </si>
  <si>
    <t>Мероприятие 1.1.5 "Оказание финансовой помощи представителям КМНС в период прохождения профессионального обучения и получения дополнительного профессионального образоания по направлению органов службы занятости   и получающим стипендию в  размере минимальной величины пособия по безработице, увеличенной на размер районного коэффициента"</t>
  </si>
  <si>
    <t>Мероприятие 1.1.6 "Организация проведения оплачиваемых общественных работ"</t>
  </si>
  <si>
    <t>Контрольное событие 1.1: издан приказ Министерства труда и развития кадрового потенциала Камчатского края "Об определении видов и объемов общественных работ, организуемых в Камчатском крае в качестве дополнительной социальной поддержки граждан, ищущих работу" на текущий год</t>
  </si>
  <si>
    <t>Контрольное событие: приняли участие в оплачиваемых общественных работах не менее 375 граждан</t>
  </si>
  <si>
    <t>Мероприятие 1.1.7 "Организация временного трудоустройства несовершеннолетних граждан в возрасте от 14 до 18 лет в свободное от учебы время"</t>
  </si>
  <si>
    <t>Контрольное событие: организовано временное трудоустройство не менее 1800 несовершеннолетних граждан в возрасте от 14 до 18 лет в свободное от учебы время</t>
  </si>
  <si>
    <t>Мероприятие 1.1.8 "Организация временного трудоустройства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 "</t>
  </si>
  <si>
    <t>Контрольное событие: организовано временное трудоустройство не менее 136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</t>
  </si>
  <si>
    <t>Мероприятие 1.1.9 "Организация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организациях"</t>
  </si>
  <si>
    <t>Контрольное событие: организована стажировка не менее 4 молодых специалистов в организациях, территориально расположенных в Корякском округе</t>
  </si>
  <si>
    <t>Мероприятие 1.1.10 "Социальная адаптация безработных граждан на рынке труда"</t>
  </si>
  <si>
    <t>Контрольное событие: государственная услуга по социальной адаптации оказана не менее 680 безработным гражданам</t>
  </si>
  <si>
    <t>Мероприятие 1.1.11 "Содействие самозанятости безработных граждан"</t>
  </si>
  <si>
    <t>Контрольное событие: государственная услуга по содействию самозанятости безработных граждан оказана не менее 204 безработным гражданам</t>
  </si>
  <si>
    <t>Мероприятие 1.1.12 "Содействие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занятости"</t>
  </si>
  <si>
    <t>Контрольное событие: оказано содействие не менее 20 безработным гражданам в переезде (переселении) в другую местность для трудоустройства</t>
  </si>
  <si>
    <t>Мероприятие 1.1.13 "Профессиональное обучение и дополнительное профессиональное образование женщин в период отпуска по уходу за ребенком до достижения им возраста 3-х лет по направлению органов службы занятости"</t>
  </si>
  <si>
    <t>Мероприятие 1.1.14 "Организация прохождения профессионального обучения или получения дополнительного профессионального образования незанятых граждан, которым в соответствии с законодательством РФ  назначена страховая пенсия по старости и которые стремятся возобновить трудовую деятельность"</t>
  </si>
  <si>
    <t>Мероприятие 1.1.15 "Создание условий для совмещения незанятыми многодетными родителями, родителями, воспитывающими детей-инвалидов, обязанностей по воспитанию детей с трудовой деятельностью"</t>
  </si>
  <si>
    <t>Контрольное событие: созданы условия для совмещения обязанностей по воспитанию детей с трудовой деятельностью не менее, чем для 2 незанятых многодетных  родителей, родителей, воспитывающих детей-инвалидов</t>
  </si>
  <si>
    <t>Основное мероприятие 1P2 Региональный проект "Содействие занятости". Повышение эффективности службы занятости.</t>
  </si>
  <si>
    <t xml:space="preserve">Контрольное событие: проведен годовой мониторинг миграционной ситуации в Камчатском крае  </t>
  </si>
  <si>
    <t>Контрольное событие: обеспечено информационное взаимодействие работодателей, граждан, ищущих работу, через общероссийский интернет-портал "Работа в России"</t>
  </si>
  <si>
    <t>Подпрограмма 5  "Безопасный труд в Камчатском крае"</t>
  </si>
  <si>
    <t>Основное мероприятие 5.1 "Финансовое обеспечение деятельности подведомственного учреждения в сфере охраны труда"</t>
  </si>
  <si>
    <t>Основное мероприятие 5.3 "Обеспечение непрерывной подготовки работников по охране труда, в том числе на основе современных технологий обучения"</t>
  </si>
  <si>
    <t>Основное мероприятие 5.4 "Информационное обеспечение и пропаганда охраны труда"</t>
  </si>
  <si>
    <t>Основное мероприятие 5.5 "Содействие развитию социального партнерства в сфере труда в Камчатском крае"</t>
  </si>
  <si>
    <t>Подпрограмма 3  "Целевое обучение граждан"</t>
  </si>
  <si>
    <t>Основное мероприятие 3.1 "Организация целевого обучения граждан"</t>
  </si>
  <si>
    <t>Основное мероприятие 5.2 "Содействие реализации превентивных мер, направленных на снижение производственного травматизма и профессиональной заболеваемости"</t>
  </si>
  <si>
    <t>5.4.</t>
  </si>
  <si>
    <t>5.5.</t>
  </si>
  <si>
    <t>6.2.1</t>
  </si>
  <si>
    <t>Контрольное событие: издан приказ Министерства труда и развития кадрового потенциала Камчатского края о включении работодателей в подпрограмму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</t>
  </si>
  <si>
    <t>Контрольное событие: доля трудоустроенных инвалидов в общей численности инвалидов, обратившихся за содействием в поиске подходящей работы в органы службы занятости населения, составила не менее 51,0%</t>
  </si>
  <si>
    <t xml:space="preserve">Предоставлено 3052 услуги по информированию гражданам, обратившимся в органы государственной службы занятости населения Камчатского края.
В целях информирования неопределенного круга лиц в отчетном периоде подготовлены информационные материалы (буклеты, брошюры, листовки) общим тиражом 11500 экз.,  а также размещено 56 публикаций в печатных СМИ, 899 публикаций на интернет-ресурсах  
</t>
  </si>
  <si>
    <t>31 декабря 2021</t>
  </si>
  <si>
    <t xml:space="preserve">Выполнено.                                                                             Оказано 8625 государственных услуг по организации профессиональной ориентации  в целях выбора сферы деятельности (профессии), трудоустройства, прохождения профобучения и получения дополнительного профессионального образования 
</t>
  </si>
  <si>
    <t>Выполнено.                                                                                    Оказана 821 государственная услуга по психологической поддержке 805 безработным гражданам</t>
  </si>
  <si>
    <t xml:space="preserve">февраль 2021,                                                                                                                                                                                                           май 2021,                            август 2021,
ноябрь 2021
</t>
  </si>
  <si>
    <t>Выполнено.                                                                                                            В 2021 году заключено государственных контрактов по профессиональному обучению и дополнительному профессиональному образованию:                                       безработных граждан - 188,                                              женщин в период отпуска по уходу за ребенком до достижения им возраста трех лет - 21,                      незанятых граждан,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деятельность, - 7</t>
  </si>
  <si>
    <t>Выполнено не в полном объеме.                                                                                По результатам предоставления государственной услуги приступил к профессиональному обучению 731 безработный гражданин</t>
  </si>
  <si>
    <t>Выполнено не в полном объеме.                                                                           Финансовую помощь в период прохождения профессионального обучения и получения дополнительного профессионального образования получили 9 граждан из числа коренных малочисленных народов Севера</t>
  </si>
  <si>
    <t>февраль 2021</t>
  </si>
  <si>
    <t>Выполнено.                                                                             Издан приказ Министерства труда и развития кадрового потенциала Камчатского края от 26.02.2021 № 74 "Об определении видов и объема общественных работ, организуемых в Камчатском крае в 2021 году в качестве дополнительной социальной поддержки граждан, ищущих работу"</t>
  </si>
  <si>
    <t>Выполнено.                                                                                      В 2021 году в общественных работах приняли участие 400 человек</t>
  </si>
  <si>
    <t>Выполнено.                                                                                         Организовано временное трудоустройство 2764 подростков</t>
  </si>
  <si>
    <t>Выполнено не в полном объеме.                                                                                                    Организовано временное трудоустройство 103 безработных граждан, испытывающих трудности в поиске работы</t>
  </si>
  <si>
    <t>Выполнено.                                                                     Оказано 813 государственных услуг по социальной адаптации на рынке труда 806 безработным гражданам</t>
  </si>
  <si>
    <t>Выполнено.                                                                                                          В отчетном периоде государственная услуга по содействию самозанятости оказана 377 безработным гражданам</t>
  </si>
  <si>
    <t>Выполнено.                                                                                                          В течение 2021 года оказано содействие 10 безработным гражданам и 8 членам их семей, переселившимся в Камчатский край из других субъектов Российской Федерации для трудоустройства по направлению службы занятости, 2 безработным гражданам и 2 членам их семей, переселившимся внутри региона, а также 5 безработным гражданам, переехавшим внутри региона для трудоустройства</t>
  </si>
  <si>
    <t>В 2021 году к прохождению профессионального обучения и получению дополнительного профессионального образования приступили 32 женщины</t>
  </si>
  <si>
    <t>В 2021 году к прохождению профессионального обучения и получению дополнительного профессионального образования приступили 7 незанятых пенсионеров</t>
  </si>
  <si>
    <t>Выполнено не в полном объеме.                                                                                     Созданы условия для совмещения обязанностей по воспитанию детей с трудовой деятельностью для 1 незанятого многодетного  родителя</t>
  </si>
  <si>
    <t>Выполнено.                                                                                 Принят Закон Камчатского края от 23.06.2021 № 619 "О внесении изменения в статью 1 Закона Камчатского края "Об установлении коэффициента, отражающего региональные особенности рынка труда Камчатского края"</t>
  </si>
  <si>
    <t>июнь 2021</t>
  </si>
  <si>
    <t xml:space="preserve">май 2021,           ноябрь 2021
</t>
  </si>
  <si>
    <t>Выполнено.                                                                                                        27.05.2021 и 30.11.2021 проведены совещания с работодателями, привлекающими и использующими иностранную рабочую силу в Камчатском крае</t>
  </si>
  <si>
    <t xml:space="preserve">Выполнено.                                                                                        В течение 2021 года информационное взаимодействие работодателей, граждан, ищущих работу, через общероссийский интернет-портал "Работа в России" осуществлялось на постоянной основе </t>
  </si>
  <si>
    <t>Выполнено.                                                                                       Соглашение о предоставлении субсидии из федерального бюджета бюджету Камчатского края от 24.12.2020 № 150-09-2020-002/2</t>
  </si>
  <si>
    <t xml:space="preserve">Выполнено.                                                                                             Выданы сертификаты на привлечение трудовых ресурсов 10 работодателям - участникам подпрограммы "Повышение мобильности трудовых ресурсов Камчатского края" </t>
  </si>
  <si>
    <t xml:space="preserve"> июнь 2021</t>
  </si>
  <si>
    <t>Выполнено.                                                                                 Приказ Министерства труда и развития кадрового потенциала Камчатского края от 08.06.2021 № 181 "О включении работодателей в подпрограмму 6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</t>
  </si>
  <si>
    <t>В 2021 году  проинформировано о положении на рынке труда в Камчатском крае 180 инвалидов, в том числе 98 молодых инвалидов в возрасте от 18 до 44 лет</t>
  </si>
  <si>
    <t>Выполнено не в полном объеме.                                                                              Доля трудоустроенных инвалидов в общей численности инвалидов, обратившихся за содействием в поиске подходящей работы в органы службы занятости населения, составила 35,6%</t>
  </si>
  <si>
    <t xml:space="preserve"> декабрь 2021</t>
  </si>
  <si>
    <t>Мероприятие 8.2.2 "Организация дополнительных мероприятий по содействию трудоустройству незанятых инвалидов на оборудованные (оснащенные) для них  рабочие места, включая привлечение наставников"</t>
  </si>
  <si>
    <t>Контрольное событие: возмещены затраты работодателям на оборудование (оснащение) не менее 9 рабочих мест для трудоустройства незанятых инвалидов</t>
  </si>
  <si>
    <t>7.2.2.</t>
  </si>
  <si>
    <t>Выполнено не в полном объеме.                                                   Возмещены затраты работодателям на оборудование (оснащение) 4 рабочих мест  для трудоустройства незанятых инвалидов</t>
  </si>
  <si>
    <t>Выполнено.                                                                             Проведено 132 ярмарки вакансий и учебных рабочих мест</t>
  </si>
  <si>
    <t>В отчетном периоде проведено обследование двух работодателей, привлекающих и использующих иностранную рабочую силу</t>
  </si>
  <si>
    <t>Количество центров занятости населения в Камчатском крае, в которых реализуются или реализованы проекты по модернизации</t>
  </si>
  <si>
    <t>Подпрограмма 3   "Целевое обучение граждан"</t>
  </si>
  <si>
    <t>Численность граждан, заключивших с Министерством труда и развития кадрового потенциала Камчатского края договор о целевом обучении</t>
  </si>
  <si>
    <t>Численность пострадавших в результате несчастных случаев на производстве со смертельным исходом</t>
  </si>
  <si>
    <t>Численность пострадавших в результате несчастных случаев на производстве с утратой трудоспособности на 1 рабочий день и более</t>
  </si>
  <si>
    <t>Количество дней временной нетрудоспособности в связи с несчастным случаем на производстве в расчете на 1 пострадавшего</t>
  </si>
  <si>
    <t>день</t>
  </si>
  <si>
    <t>Численность работников с впервые установленным профессиональным заболеванием</t>
  </si>
  <si>
    <t>Количество рабочих мест, на которых проведена специальная оценка условий труда</t>
  </si>
  <si>
    <t>Численность работников, занятых во вредных и (или) опасных условиях труда</t>
  </si>
  <si>
    <t>Удельный вес работников, занятых во вредных и (или) опасных условиях труда, в общей численности работников</t>
  </si>
  <si>
    <t xml:space="preserve">Численность лиц, прошедших подготовку в сфере охраны труда в аккредитованных организациях Камчатского края </t>
  </si>
  <si>
    <t>Количество организаций, заключивших коллективные договоры, в том числе в которых содержатся инструменты общественного контроля, направленного на выявление нарушений в сфере охраны труда и их устранение</t>
  </si>
  <si>
    <t>Подпрограмма 5 "Безопасный труд в Камчатском крае"</t>
  </si>
  <si>
    <t>Численность работников, привлеченных работодателями из других субъектов Российской Федерации, в том числе для реализации инвестиционных проектов</t>
  </si>
  <si>
    <t>Доля работников, продолжающих осуществлять трудовую деятельность на конец отчетного периода, в общей численности работников, привлеченных работодателями из других субъектов Российской Федерации, в том числе для реализации инвестиционных проектов</t>
  </si>
  <si>
    <t>Количество работодателей, получивших финансовую поддержку на привлечение трудовых ресурсов из других субъектов Российской Федерации, в том числе для реализации инвестиционных проектов</t>
  </si>
  <si>
    <t>не менее 23,0</t>
  </si>
  <si>
    <t>не менее 5</t>
  </si>
  <si>
    <t>В 2021 году было организовано обучение 9 инвалидов, из них приступили к учебе 7 инвалидов, т.к. 1 инвалид, желающий получить обучение по профессии "повар", не прошел медицинскую комиссию, 1 инвалид, направленный на обучение, снят с учета за длительную неявку. Из 7 инвалидов, приступивших к учебе, 1 инвалид отказался от дальнейшего обучения. Итого в 2021 году завершили профобучение 6 инвалидов</t>
  </si>
  <si>
    <t xml:space="preserve">На недостижение показателя повлияло введение ограничительных мер в Камчатском крае в виде самоизоляции отдельных категорий граждан, отсутствие потребности и мотивации инвалидов в трудоустройстве, нежелание работодателей принимать на работу граждан с ограниченными возможностями здоровья, а также формальный подход со стороны работодателей при квотировании рабочих мест </t>
  </si>
  <si>
    <t xml:space="preserve">Данный показатель сложился ниже запланированного в связи с дисбалансом спроса инвалидов на определенные профессии и предложенными работодателями вакансиями для данной категории граждан, а также низкой мотивацией инвалидов к труду, связанной с потерей в случае трудоустройства социальных выплат из регионального бюджета в виде доплаты к пенсии до уровня прожиточного минимума. Следует отметить, что работодатели под разными предлогами не трудоустраивают инвалидов, предлагают неквалифицированную и низкооплачиваемую работу. Многие работодатели не заинтересованы в заключении трудового договора с инвалидом и создании необходимых условий труда в соответствии с ИПРА инвалида, а также в соблюдении предусмотренные для этой категории граждан гарантий и преференций </t>
  </si>
  <si>
    <t>01.01.2021</t>
  </si>
  <si>
    <t>31.12.2021</t>
  </si>
  <si>
    <t xml:space="preserve">Предоставлено 3052 услуги по информированию гражданам, обратившимся в органы государственной службы занятости населения Камчатского края.
В целях информирования неопределенного круга лиц в отчетном периоде подготовлены информационные материалы (буклеты, брошюры, листовки) общим тиражом 11500 экз.,  а также размещено 56 публикаций в печатных СМИ, 899 публикаций на интернет-ресурсах  
</t>
  </si>
  <si>
    <t>Проведено 132 ярмарки вакансий и учебных рабочих мест</t>
  </si>
  <si>
    <t>Мероприятие 1.1.3                               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образования. Психологическая поддержка безработных гражданя</t>
  </si>
  <si>
    <t>Оказано 8625 государственных услуг по организации профессиональной ориентации  в целях выбора сферы деятельности (профессии), трудоустройства, прохождения профобучения и получения дополнительного профессионального образования. Оказана 821 государственная услуга по психологической поддержке 805 безработным гражданам</t>
  </si>
  <si>
    <t>Мероприятие  1.1.4 Профессиональное обучение и дополнительное профессиональное образование безработных граждан, включая обучение в другой местности</t>
  </si>
  <si>
    <t>В 2021 году приступил к профессиональному обучению и дополнительному профессиональному образованию 731 безработный гражданин</t>
  </si>
  <si>
    <t xml:space="preserve">Мероприятие 1.1.5                               Оказание финансовой помощи представителям КМНС в период прохождения профессионального обучения и получения дополнительного профессионального образования по направлению органов службы занятости   и получающим стипендию в  размере минимальной величины пособия по безработице, увеличенной на размер районного коэффициента </t>
  </si>
  <si>
    <t>Финансовую помощь в период прохождения профессионального обучения и получения дополнительного профессионального образования получили 9 граждан из числа коренных малочисленных народов Севера</t>
  </si>
  <si>
    <t>Контрольное событие: финансовую помощь в период прохождения профессионального обучения и получения дополнительного профессионального образования получили не менее 10 граждан из числа коренных малочисленных народов Севера, получающие стипендию в  размере минимальной величины пособия по безработице, увеличенной на размер районного коэффициента</t>
  </si>
  <si>
    <t>Мероприятие 1.1.6                Организация проведения оплачиваемых общественных работ</t>
  </si>
  <si>
    <t>Издан приказ Министерства труда и развития кадрового потенциала Камчатского края от 26.02.2021 № 74 "Об определении видов и объема общественных работ, организуемых в Камчатском крае в 2021 году в качестве дополнительной социальной поддержки граждан, ищущих работу". В общественных работах в 2021 году приняли участие 400 человек</t>
  </si>
  <si>
    <t>Мероприятие 1.1.7                              Организация временного трудоустройства несовершеннолетних граждан в возрасте от 14 до 18 лет в свободное от учебы время</t>
  </si>
  <si>
    <t>Организовано временное трудоустройство 2764 несовершеннолетних граждан в возрасте от 14 до 18 лет в свободное от учебы время</t>
  </si>
  <si>
    <t>Мероприятие 1.1.8                                 Организация временного трудоустройства безработных граждан, испытывающих трудности в поиске работы, и безработных граждан в возрасте от 18 до 20 лет, имеющих среднее профессиональное образование и ищущих работу впервые</t>
  </si>
  <si>
    <t>Организовано временное трудоустройство 103 безработных граждан, испытывающих трудности в поиске работы</t>
  </si>
  <si>
    <t>Мероприятие 1.1.9                 Организация стажировки молодых специалистов в организациях, территориально расположенных в Корякском округе, после завершения обучения в образовательных организациях высшего образования и профессиональных образовательных организациях</t>
  </si>
  <si>
    <t>Мероприятие 1.1.10                Социальная адаптация безработных граждан на рынке труда</t>
  </si>
  <si>
    <t xml:space="preserve"> Оказано 813 государственных услуг по социальной адаптации на рынке труда 806 безработным гражданам</t>
  </si>
  <si>
    <t>Мероприятие 1.1.11                                    Содействие самозанятости безработных граждан</t>
  </si>
  <si>
    <t>В отчетном периоде государственная услуга по содействию самозанятости оказана 377 безработным гражданам</t>
  </si>
  <si>
    <t>Мероприятие 1.1.12                              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</t>
  </si>
  <si>
    <t>В течение 2021 года оказано содействие 10 безработным гражданам и 8 членам их семей, переселившимся в Камчатский край из других субъектов Российской Федерации для трудоустройства по направлению службы занятости, 2 безработным гражданам и 2 членам их семей, переселившимся внутри региона, а также 5 безработным гражданам, переехавшим внутри региона для трудоустройства</t>
  </si>
  <si>
    <t>Мероприятие 1.1.13 Профессиональное обучение и дополнительное профессиональное образование женщин в период отпуска по уходу за ребенком до достижения им возраста 3-х лет по направлению органов службы занятости</t>
  </si>
  <si>
    <t>В 2021 году к прохождению профессионального обучения и получению дополнительного профессионального образования приступили 32 женщины, находящиеся в отпуске по уходу за ребенком до достижения им возраста 3-х лет</t>
  </si>
  <si>
    <t>Мероприятие 1.1.14                             Организация прохождения профессионального обучения или получения дополнительного профессионального образования незанятых граждан, которым в соответствии с законодательством РФ  назначена страховая пенсия по старости и которые стремятся возобновить трудовую деятельность</t>
  </si>
  <si>
    <t>Мероприятие 1.1.15                    Создание условий для совмещения незанятыми многодетными родителями, родителями, воспитывающими детей-инвалидов, обязанностей по воспитанию детей с трудовой деятельностью</t>
  </si>
  <si>
    <t>Созданы условия для совмещения обязанностей по воспитанию детей с трудовой деятельностью для 1 незанятого многодетного  родителя</t>
  </si>
  <si>
    <t xml:space="preserve">Поддержание доходов безработных граждан,
обеспечение адресности и повышение уровня социальной поддержки, предоставляемой безработным гражданам
</t>
  </si>
  <si>
    <t>Назначены социальные выплаты в виде пособия по безработице 5926 гражданам, стипендии в период профессионального обучения или получения дополнительного профессионального образования по направлению органов службы занятости населения – 523 гражданам, произведена 2621 выплата материальной помощи в связи с истечением установленного периода выплаты пособия по безработице, а также в период профессионального обучения или получения дополнительного профессионального образования по направлению органов службы занятости населения</t>
  </si>
  <si>
    <t>Обеспечение доступности информационных ресурсов в сфере занятости населения, совершенствование механизма информирования населения о возможностях трудоустройства, повышение доступности информации о рынке труда</t>
  </si>
  <si>
    <t xml:space="preserve">декабрь 2021
</t>
  </si>
  <si>
    <t xml:space="preserve">Обеспечение предоставления гражданам и работодателям государственных услуг в сфере занятости населения </t>
  </si>
  <si>
    <t>Основное мероприятие 1P2 Региональный проект "Содействие занятости". Повышение эффективности службы занятости</t>
  </si>
  <si>
    <t>31.12.2024</t>
  </si>
  <si>
    <t>Развитие инфраструктуры занятости, внедрение организационных и технологических инноваций, повышение уровня занятости населения</t>
  </si>
  <si>
    <t>Основное мероприятие выполнено в полном объеме. Осуществлена модернизация краевого государственного казенного учреждения «Центр занятости населения города Петропавловска-Камчатского»</t>
  </si>
  <si>
    <t>Контрольное событие 2.2: разработан проект Закона Камчатского края "О внесении изменения в статью 1 Закона Камчатского края от 30.07.2015             № 656 "Об установлении коэффициента, отражающего региональные особенности рынка труда Камчатского края"</t>
  </si>
  <si>
    <t>сентябрь 2021</t>
  </si>
  <si>
    <t>Принят Закон Камчатского края от 23.06.2021 № 619                      "О внесении изменения в статью 1 Закона Камчатского края "Об установлении коэффициента, отражающего региональные особенности рынка труда Камчатского края"</t>
  </si>
  <si>
    <t>27.05.2021 и 30.11.2021 проведены совещания с работодателями, привлекающими и использующими иностранную рабочую силу в Камчатском крае</t>
  </si>
  <si>
    <t xml:space="preserve">В течение 2021 года информационное взаимодействие работодателей, граждан, ищущих работу, через общероссийский интернет-портал "Работа в России" осуществлялось на постоянной основе </t>
  </si>
  <si>
    <t>Информация о вакансиях, на которые планируется привлечение иностранных работников, находится в открытом доступе на портпле "Работа в России". На постоянной основе проводится работа по приглашению граждан из других субъектов Российской Федерации, желающих переселиться в другую местность с целью трудоустройства, путем направления гражданам писем-приглашений для работы в Камчатском крае по профессиям (специальностям), востребованным на региональном рынке труда. В 2021 году  гражданам направлено 197 писем-приглашений  для работы в Камчатском крае</t>
  </si>
  <si>
    <t>Основное мероприятие 3.1 Организация целевого обучения граждан</t>
  </si>
  <si>
    <t>Снижение дефицита кадров в регионе, обеспечение работодателей Камчатского края кадрами необходимой квалификации</t>
  </si>
  <si>
    <t>Основное мероприятие выполнено в полном объеме.                       В 2021 году по итогам конкурсного отбора договоры о целевом обучении заключены  с 27 гражданами</t>
  </si>
  <si>
    <t>Обеспечение деятельности Министерства труда и развития кадрового потенциала Камчатского края</t>
  </si>
  <si>
    <t xml:space="preserve">Обеспечение качественного выполнения основных мероприятий Программы </t>
  </si>
  <si>
    <t>Основное мероприятие 5.1 Финансовое обеспечение деятельности подведомственного учреждения в сфере охраны труда</t>
  </si>
  <si>
    <t xml:space="preserve">Выполнение работ, оказание услуг, осуществление мероприятий в области охраны труда, предусмотренных трудовым законодательством, предоставляемых подведомственным учреждением в сфере охраны труда </t>
  </si>
  <si>
    <t>Основное мероприятие 5.2 Содействие реализации превентивных мер, направленных на снижение производственного травматизма и профессиональной заболеваемости</t>
  </si>
  <si>
    <t xml:space="preserve">Повышение заинтересованности работодателей в обеспечении охраны труда, снижение показателей производственного травматизма от предотвратимых причин </t>
  </si>
  <si>
    <t>Основное мероприятие 5.3 Обеспечение непрерывной подготовки работников по охране труда, в том числе на основе современных технологий обучения</t>
  </si>
  <si>
    <t>Содействие доступности подготовки руководителей и работников по вопросам охраны труда, в том числе на основе современных технологий обучения. Повышение заинтересованности в непрерывной подготовке в области охраны труда</t>
  </si>
  <si>
    <t>Основное мероприятие 5.4 Информационное обеспечение и пропаганда охраны труда</t>
  </si>
  <si>
    <t>Обеспечение доступности информации по вопросам обеспечения трудовых прав и гарантий граждан в области охраны труда, обеспечения безопасных и благоприятных условий труда. Вовлечение работодателей в процесс непрерывного совершенствования вопросов безопасности с труда</t>
  </si>
  <si>
    <t>Основное мероприятие 5.5 Содействие развитию социального партнерства в сфере труда в Камчатском крае</t>
  </si>
  <si>
    <t>Повышение значения общественного контроля, направленного на выявление нарушений в сфере охраны труда и их устранение; обеспечение согласованности интересов работников и работодателей по вопросам регулирования трудовых отношений</t>
  </si>
  <si>
    <t>Основное мероприятие 6.1              Отбор работодателей, соответствующих установленным критериям, для включения в Подпрограмму</t>
  </si>
  <si>
    <t>Обеспечение качественного выполнения Подпрограммы 6</t>
  </si>
  <si>
    <t xml:space="preserve"> май 2021</t>
  </si>
  <si>
    <t>Приказ Министерства труда и развития кадрового потенциала Камчатского края от 08.06.2021 № 181 "О включении работодателей в подпрограмму 6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</t>
  </si>
  <si>
    <t>Основное мероприятие 6.2                    Содействие работодателям в привлечении трудовых ресурсов, в том числе для реализации в Камчатском крае инвестиционных проектов</t>
  </si>
  <si>
    <t>Создание условий для обеспечения работодателей кадрами необходимой квалификации, повышение мобильности трудовых ресурсов</t>
  </si>
  <si>
    <t>Мероприятие 6.2.1                    Оказание работодателям финансовой поддержки на привлечение трудовых ресурсов из других субъектов Российской Федерации, в том числе для реализации инвестиционных проектов, включенных в Подпрограмму</t>
  </si>
  <si>
    <t xml:space="preserve"> март 2021</t>
  </si>
  <si>
    <t xml:space="preserve">Соглашение о предоставлении субсидии из федерального бюджета бюджету Камчатского края от 24.12.2020 № 150-09-2020-002/2. Выданы сертификаты на привлечение трудовых ресурсов 10 работодателям - участникам подпрограммы "Повышение мобильности трудовых ресурсов Камчатского края" </t>
  </si>
  <si>
    <t xml:space="preserve">Контрольное событие 6.2:            выдан сертификат на привлечение трудовых ресурсов в Камчатском крае участникам подпрограммы "Повышение мобильности трудовых ресурсов Камчатского края" государственной программы Камчатского края "Содействие занятости населения Камчатского края" </t>
  </si>
  <si>
    <t>Разработаны и реализуются 180 программ индивидуального сопровождения инвалидов при трудоустройстве, включая 98 программ на инвалидов молодого возраста, трудоустроено 64 инвалида, в том числе 35 инвалидов молодого возраста. Доля трудоустроенных инвалидов в общей численности инвалидов, обратившихся за содействием в поиске подходящей работы в органы службы занятости населения, составила 35,6%</t>
  </si>
  <si>
    <t>Запланированный результат достигнут не в полном объеме в связи с низкой мотивацией инвалидов к труду, с  заявительным характером мероприятия, а также со сложной эпидемиологической обстановкой в 2021 году</t>
  </si>
  <si>
    <t>Мероприятие 8.2.2                                    Организация дополнительных мероприятий по содействию трудоустройству незанятых инвалидов на оборудованные (оснащенные) для них  рабочие места, включая привлечение наставников</t>
  </si>
  <si>
    <t>Контрольное событие:    возмещены затраты работодателям на оборудование (оснащение) не менее 9 рабочих мест для трудоустройства незанятых инвалидов</t>
  </si>
  <si>
    <t>Показатель достигнут</t>
  </si>
  <si>
    <t>Значительное увеличение численности пострадавших в результате несчастных случаев на производстве со смертельным исходом связано с авиакатастрофами: крушение пассажирского самолета АН-26 в Тигильском районе Камчатского края, где погибло 9 работников, и  крушение вертолета МИ-8 на Курильском озере Усть-Большерецкого района Камчатского края, где погиб 1 работник. Причины крушения авиатранспортных средств не установлены органами следствиями по настоящее время</t>
  </si>
  <si>
    <t>1.5.3.</t>
  </si>
  <si>
    <t>1.5.4.</t>
  </si>
  <si>
    <t>1.5.5.</t>
  </si>
  <si>
    <t>Подпрограмма 5 "Поддержка занятости и повышение эффективности рынка труда для обеспечения роста производительности труда"</t>
  </si>
  <si>
    <t>5L3 Региональный проект "Поддержка занятости и повышение эффективности рынка труда для обеспечения роста производительности труда (Повышение эффективности службы занятости)"</t>
  </si>
  <si>
    <t>5L3 Региональный проект "Поддержка занятости и повышение эффективности рынка труда для обеспечения роста производительности труда (Переобучение, повышение квалификации работников предприятий в целях поддержки занятости и повышения эффективности рынка труда)"</t>
  </si>
  <si>
    <t>Подпрограмма 9 "Организация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возраста"</t>
  </si>
  <si>
    <t>Доля занятых инвалидов молодого возраста, нашедших работу по прошествии 6 месяцев и более после получения среднего профессионального образования</t>
  </si>
  <si>
    <t xml:space="preserve">
В 2021 году завершили обучение по программам среднего профессионального образования 12 инвалидов, из них было трудоустроено 5 инвалидов в течение 6 месяцев после получения образования. Все инвалиды были проинформированы об услугах службы занятости населения с целью содействия в трудоустройстве.  Из числа нетрудоустроенных 7 инвалидов: 1 выехал за пределы Камчатского края на постоянное место жительства, 1 продолжает обучение по программе высшего образования, 2 состоят на учете в центре занятости населения в поиске подходящей работы, 1 находится в самостоятельном поиске подходящей работы, 2 не имеют возможности трудоустроиться по причине тяжелого состояния здоровья. Следует отметить, что работодатели под разными предлогами не трудоустраивают инвалидов, предлагают неквалифицированную и низкооплачиваемую работу. Многие работодатели не заинтересованы в заключении трудового договора с инвалидом и создании необходимых условий труда, в том числе,  из-за отсутствия опыта работы
</t>
  </si>
  <si>
    <t>В 2021 году завершили обучение по программам среднего профессионального образования 12 инвалидов, из них было трудоустроено 5 инвалидов в течение 6 месяцев после получения образования. Все инвалиды были проинформированы об услугах службы занятости населения с целью содействия в трудоустройстве.  Из числа нетрудоустроенных 7 инвалидов: 1 выехал за пределы Камчатского края на постоянное место жительства, 1 продолжает обучение по программе высшего образования, 2 состоят на учете в центре занятости населения в поиске подходящей работы, 1 находится в самостоятельном поиске подходящей работы, 2 не имеют возможности трудоустроиться по причине тяжелого состояния здоровья. Следует отметить, что работодатели под разными предлогами не трудоустраивают инвалидов, предлагают неквалифицированную и низкооплачиваемую работу. Многие работодатели не заинтересованы в заключении трудового договора с инвалидом и создании необходимых условий труда, в том числе,  из-за отсутствия опыта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</si>
</sst>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"/>
    <numFmt numFmtId="166" formatCode="#,##0.00000"/>
    <numFmt numFmtId="167" formatCode="###\ ###\ ###\ ###\ ##0.00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273">
    <xf numFmtId="0" fontId="0" fillId="0" borderId="0" xfId="0"/>
    <xf numFmtId="0" fontId="5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9" fillId="0" borderId="0" xfId="1" applyAlignment="1">
      <alignment vertical="top" wrapText="1"/>
    </xf>
    <xf numFmtId="0" fontId="9" fillId="0" borderId="0" xfId="1"/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center" wrapText="1"/>
    </xf>
    <xf numFmtId="0" fontId="11" fillId="0" borderId="2" xfId="1" applyFont="1" applyBorder="1" applyAlignment="1">
      <alignment vertical="top" wrapText="1"/>
    </xf>
    <xf numFmtId="0" fontId="11" fillId="0" borderId="3" xfId="1" applyFont="1" applyBorder="1" applyAlignment="1">
      <alignment vertical="top" wrapText="1"/>
    </xf>
    <xf numFmtId="0" fontId="11" fillId="0" borderId="4" xfId="1" applyFont="1" applyBorder="1" applyAlignment="1">
      <alignment vertical="top" wrapText="1"/>
    </xf>
    <xf numFmtId="0" fontId="10" fillId="0" borderId="2" xfId="1" applyFont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9" fillId="0" borderId="4" xfId="1" applyBorder="1" applyAlignment="1">
      <alignment vertical="top" wrapText="1"/>
    </xf>
    <xf numFmtId="0" fontId="10" fillId="0" borderId="5" xfId="1" applyFont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9" fillId="0" borderId="7" xfId="1" applyBorder="1" applyAlignment="1">
      <alignment vertical="top" wrapText="1"/>
    </xf>
    <xf numFmtId="0" fontId="11" fillId="0" borderId="8" xfId="1" applyFont="1" applyBorder="1" applyAlignment="1">
      <alignment vertical="top" wrapText="1"/>
    </xf>
    <xf numFmtId="0" fontId="11" fillId="0" borderId="9" xfId="1" applyFont="1" applyBorder="1" applyAlignment="1">
      <alignment vertical="top" wrapText="1"/>
    </xf>
    <xf numFmtId="0" fontId="11" fillId="0" borderId="10" xfId="1" applyFont="1" applyBorder="1" applyAlignment="1">
      <alignment vertical="top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Fill="1"/>
    <xf numFmtId="0" fontId="5" fillId="2" borderId="0" xfId="0" applyFont="1" applyFill="1" applyAlignment="1">
      <alignment horizontal="center" vertical="top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vertical="top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Border="1" applyAlignment="1">
      <alignment horizontal="center" vertical="top" wrapText="1" shrinkToFit="1"/>
    </xf>
    <xf numFmtId="0" fontId="5" fillId="2" borderId="17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 shrinkToFit="1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top" wrapText="1" shrinkToFit="1"/>
    </xf>
    <xf numFmtId="16" fontId="5" fillId="0" borderId="1" xfId="0" applyNumberFormat="1" applyFont="1" applyBorder="1" applyAlignment="1">
      <alignment horizontal="center" vertical="top" wrapText="1" shrinkToFit="1"/>
    </xf>
    <xf numFmtId="164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right" vertical="top"/>
    </xf>
    <xf numFmtId="164" fontId="19" fillId="0" borderId="0" xfId="2" applyNumberFormat="1" applyFont="1" applyFill="1"/>
    <xf numFmtId="164" fontId="20" fillId="0" borderId="0" xfId="2" applyNumberFormat="1" applyFont="1" applyFill="1"/>
    <xf numFmtId="0" fontId="4" fillId="0" borderId="0" xfId="2" applyFont="1" applyFill="1" applyAlignment="1">
      <alignment horizontal="center" vertical="top"/>
    </xf>
    <xf numFmtId="49" fontId="4" fillId="0" borderId="0" xfId="2" applyNumberFormat="1" applyFont="1" applyFill="1" applyAlignment="1">
      <alignment horizontal="center" vertical="top"/>
    </xf>
    <xf numFmtId="164" fontId="19" fillId="0" borderId="0" xfId="2" applyNumberFormat="1" applyFont="1" applyFill="1" applyBorder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0" xfId="3" applyFont="1" applyFill="1" applyAlignment="1">
      <alignment vertical="top"/>
    </xf>
    <xf numFmtId="0" fontId="13" fillId="0" borderId="0" xfId="3" applyFont="1" applyFill="1"/>
    <xf numFmtId="164" fontId="14" fillId="0" borderId="0" xfId="3" applyNumberFormat="1" applyFont="1" applyFill="1"/>
    <xf numFmtId="164" fontId="13" fillId="0" borderId="0" xfId="3" applyNumberFormat="1" applyFont="1" applyFill="1"/>
    <xf numFmtId="0" fontId="12" fillId="0" borderId="0" xfId="3" applyFont="1" applyFill="1" applyAlignment="1">
      <alignment wrapText="1"/>
    </xf>
    <xf numFmtId="0" fontId="13" fillId="0" borderId="0" xfId="3" applyFont="1" applyFill="1" applyAlignment="1">
      <alignment horizontal="left" vertical="top"/>
    </xf>
    <xf numFmtId="2" fontId="1" fillId="0" borderId="0" xfId="3" applyNumberFormat="1" applyFill="1"/>
    <xf numFmtId="165" fontId="1" fillId="0" borderId="0" xfId="3" applyNumberFormat="1" applyFill="1"/>
    <xf numFmtId="0" fontId="1" fillId="0" borderId="0" xfId="3" applyFill="1"/>
    <xf numFmtId="164" fontId="7" fillId="0" borderId="1" xfId="3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2" fontId="16" fillId="0" borderId="0" xfId="3" applyNumberFormat="1" applyFont="1" applyFill="1"/>
    <xf numFmtId="165" fontId="16" fillId="0" borderId="0" xfId="3" applyNumberFormat="1" applyFont="1" applyFill="1"/>
    <xf numFmtId="0" fontId="16" fillId="0" borderId="0" xfId="3" applyFont="1" applyFill="1"/>
    <xf numFmtId="0" fontId="6" fillId="0" borderId="1" xfId="3" applyFont="1" applyFill="1" applyBorder="1" applyAlignment="1">
      <alignment vertical="center" wrapText="1"/>
    </xf>
    <xf numFmtId="166" fontId="3" fillId="0" borderId="1" xfId="3" applyNumberFormat="1" applyFont="1" applyFill="1" applyBorder="1" applyAlignment="1">
      <alignment horizontal="right"/>
    </xf>
    <xf numFmtId="166" fontId="3" fillId="0" borderId="1" xfId="3" applyNumberFormat="1" applyFont="1" applyFill="1" applyBorder="1" applyAlignment="1">
      <alignment vertical="center" wrapText="1"/>
    </xf>
    <xf numFmtId="166" fontId="15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left" vertical="top" wrapText="1"/>
    </xf>
    <xf numFmtId="166" fontId="3" fillId="0" borderId="1" xfId="3" applyNumberFormat="1" applyFont="1" applyFill="1" applyBorder="1" applyAlignment="1">
      <alignment vertical="top"/>
    </xf>
    <xf numFmtId="166" fontId="21" fillId="0" borderId="1" xfId="3" applyNumberFormat="1" applyFont="1" applyFill="1" applyBorder="1" applyAlignment="1">
      <alignment horizontal="center" vertical="center"/>
    </xf>
    <xf numFmtId="166" fontId="3" fillId="0" borderId="1" xfId="3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top" wrapText="1"/>
    </xf>
    <xf numFmtId="49" fontId="3" fillId="0" borderId="1" xfId="3" applyNumberFormat="1" applyFont="1" applyFill="1" applyBorder="1" applyAlignment="1">
      <alignment horizontal="center" vertical="top" wrapText="1"/>
    </xf>
    <xf numFmtId="166" fontId="3" fillId="0" borderId="1" xfId="3" applyNumberFormat="1" applyFont="1" applyFill="1" applyBorder="1" applyAlignment="1">
      <alignment horizontal="right" vertical="center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vertical="top" wrapText="1"/>
    </xf>
    <xf numFmtId="166" fontId="15" fillId="0" borderId="1" xfId="3" applyNumberFormat="1" applyFont="1" applyFill="1" applyBorder="1" applyAlignment="1">
      <alignment horizontal="right" vertical="center" wrapText="1"/>
    </xf>
    <xf numFmtId="166" fontId="15" fillId="0" borderId="1" xfId="3" applyNumberFormat="1" applyFont="1" applyFill="1" applyBorder="1" applyAlignment="1">
      <alignment vertical="top"/>
    </xf>
    <xf numFmtId="164" fontId="3" fillId="0" borderId="1" xfId="3" applyNumberFormat="1" applyFont="1" applyFill="1" applyBorder="1" applyAlignment="1">
      <alignment vertical="center" wrapText="1"/>
    </xf>
    <xf numFmtId="164" fontId="3" fillId="0" borderId="1" xfId="3" applyNumberFormat="1" applyFont="1" applyFill="1" applyBorder="1" applyAlignment="1">
      <alignment vertical="top" wrapText="1"/>
    </xf>
    <xf numFmtId="164" fontId="15" fillId="0" borderId="1" xfId="3" applyNumberFormat="1" applyFont="1" applyFill="1" applyBorder="1" applyAlignment="1">
      <alignment vertical="center" wrapText="1"/>
    </xf>
    <xf numFmtId="167" fontId="17" fillId="0" borderId="24" xfId="3" applyNumberFormat="1" applyFont="1" applyFill="1" applyBorder="1" applyAlignment="1" applyProtection="1">
      <alignment horizontal="right" vertical="center"/>
    </xf>
    <xf numFmtId="164" fontId="16" fillId="0" borderId="0" xfId="3" applyNumberFormat="1" applyFont="1" applyFill="1"/>
    <xf numFmtId="0" fontId="12" fillId="0" borderId="0" xfId="3" applyFont="1" applyFill="1" applyAlignment="1">
      <alignment horizontal="center" vertical="top"/>
    </xf>
    <xf numFmtId="49" fontId="12" fillId="0" borderId="0" xfId="3" applyNumberFormat="1" applyFont="1" applyFill="1" applyAlignment="1">
      <alignment horizontal="center" vertical="top"/>
    </xf>
    <xf numFmtId="0" fontId="12" fillId="0" borderId="0" xfId="3" applyFont="1" applyFill="1" applyAlignment="1">
      <alignment horizontal="left" vertical="top"/>
    </xf>
    <xf numFmtId="49" fontId="5" fillId="0" borderId="1" xfId="3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top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6" fontId="2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3" fillId="0" borderId="14" xfId="3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top"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left" vertical="top" wrapText="1"/>
    </xf>
    <xf numFmtId="0" fontId="3" fillId="0" borderId="15" xfId="3" applyFont="1" applyFill="1" applyBorder="1" applyAlignment="1">
      <alignment horizontal="left" vertical="top" wrapText="1"/>
    </xf>
    <xf numFmtId="0" fontId="3" fillId="0" borderId="16" xfId="3" applyFont="1" applyFill="1" applyBorder="1" applyAlignment="1">
      <alignment horizontal="left" vertical="top" wrapText="1"/>
    </xf>
    <xf numFmtId="49" fontId="3" fillId="0" borderId="14" xfId="3" applyNumberFormat="1" applyFont="1" applyFill="1" applyBorder="1" applyAlignment="1">
      <alignment horizontal="center" vertical="top" wrapText="1"/>
    </xf>
    <xf numFmtId="49" fontId="3" fillId="0" borderId="15" xfId="3" applyNumberFormat="1" applyFont="1" applyFill="1" applyBorder="1" applyAlignment="1">
      <alignment horizontal="center" vertical="top" wrapText="1"/>
    </xf>
    <xf numFmtId="0" fontId="3" fillId="0" borderId="14" xfId="3" applyFont="1" applyFill="1" applyBorder="1" applyAlignment="1">
      <alignment horizontal="center" vertical="top" wrapText="1"/>
    </xf>
    <xf numFmtId="0" fontId="3" fillId="0" borderId="15" xfId="3" applyFont="1" applyFill="1" applyBorder="1" applyAlignment="1">
      <alignment horizontal="center" vertical="top" wrapText="1"/>
    </xf>
    <xf numFmtId="0" fontId="3" fillId="0" borderId="16" xfId="3" applyFont="1" applyFill="1" applyBorder="1" applyAlignment="1">
      <alignment horizontal="center" vertical="top" wrapText="1"/>
    </xf>
    <xf numFmtId="0" fontId="18" fillId="0" borderId="0" xfId="2" applyFont="1" applyFill="1" applyAlignment="1">
      <alignment horizontal="center" vertical="justify" wrapText="1"/>
    </xf>
    <xf numFmtId="0" fontId="18" fillId="0" borderId="0" xfId="2" applyFont="1" applyFill="1" applyAlignment="1">
      <alignment horizontal="center" vertical="justify"/>
    </xf>
    <xf numFmtId="0" fontId="19" fillId="0" borderId="0" xfId="2" applyFont="1" applyFill="1" applyAlignment="1">
      <alignment horizontal="right"/>
    </xf>
    <xf numFmtId="0" fontId="19" fillId="0" borderId="0" xfId="2" applyFont="1" applyFill="1" applyBorder="1" applyAlignment="1">
      <alignment horizontal="right"/>
    </xf>
    <xf numFmtId="166" fontId="15" fillId="0" borderId="14" xfId="3" applyNumberFormat="1" applyFont="1" applyFill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164" fontId="3" fillId="0" borderId="14" xfId="3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top" wrapText="1"/>
    </xf>
    <xf numFmtId="0" fontId="3" fillId="0" borderId="14" xfId="2" applyNumberFormat="1" applyFont="1" applyFill="1" applyBorder="1" applyAlignment="1">
      <alignment horizontal="left" vertical="top" wrapText="1"/>
    </xf>
    <xf numFmtId="0" fontId="3" fillId="0" borderId="15" xfId="2" applyNumberFormat="1" applyFont="1" applyFill="1" applyBorder="1" applyAlignment="1">
      <alignment horizontal="left" vertical="top" wrapText="1"/>
    </xf>
    <xf numFmtId="0" fontId="3" fillId="0" borderId="16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left" vertical="top" wrapText="1"/>
    </xf>
    <xf numFmtId="0" fontId="3" fillId="0" borderId="1" xfId="4" applyFont="1" applyFill="1" applyBorder="1" applyAlignment="1">
      <alignment horizontal="justify" vertical="top" wrapText="1"/>
    </xf>
    <xf numFmtId="14" fontId="3" fillId="0" borderId="14" xfId="3" applyNumberFormat="1" applyFont="1" applyFill="1" applyBorder="1" applyAlignment="1">
      <alignment horizontal="center" vertical="top" wrapText="1"/>
    </xf>
    <xf numFmtId="14" fontId="3" fillId="0" borderId="15" xfId="3" applyNumberFormat="1" applyFont="1" applyFill="1" applyBorder="1" applyAlignment="1">
      <alignment horizontal="center" vertical="top" wrapText="1"/>
    </xf>
    <xf numFmtId="0" fontId="19" fillId="0" borderId="21" xfId="2" applyFont="1" applyFill="1" applyBorder="1" applyAlignment="1">
      <alignment horizontal="right"/>
    </xf>
    <xf numFmtId="0" fontId="3" fillId="0" borderId="1" xfId="3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4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top"/>
    </xf>
    <xf numFmtId="0" fontId="3" fillId="0" borderId="14" xfId="3" applyFont="1" applyFill="1" applyBorder="1" applyAlignment="1">
      <alignment horizontal="center" vertical="top"/>
    </xf>
    <xf numFmtId="0" fontId="3" fillId="0" borderId="15" xfId="3" applyFont="1" applyFill="1" applyBorder="1" applyAlignment="1">
      <alignment horizontal="center" vertical="top"/>
    </xf>
    <xf numFmtId="0" fontId="3" fillId="0" borderId="16" xfId="3" applyFont="1" applyFill="1" applyBorder="1" applyAlignment="1">
      <alignment horizontal="center" vertical="top"/>
    </xf>
    <xf numFmtId="49" fontId="3" fillId="0" borderId="14" xfId="3" applyNumberFormat="1" applyFont="1" applyFill="1" applyBorder="1" applyAlignment="1">
      <alignment horizontal="center" vertical="top"/>
    </xf>
    <xf numFmtId="49" fontId="3" fillId="0" borderId="15" xfId="3" applyNumberFormat="1" applyFont="1" applyFill="1" applyBorder="1" applyAlignment="1">
      <alignment horizontal="center" vertical="top"/>
    </xf>
    <xf numFmtId="49" fontId="3" fillId="0" borderId="16" xfId="3" applyNumberFormat="1" applyFont="1" applyFill="1" applyBorder="1" applyAlignment="1">
      <alignment horizontal="center" vertical="top"/>
    </xf>
    <xf numFmtId="0" fontId="15" fillId="0" borderId="18" xfId="3" applyFont="1" applyFill="1" applyBorder="1" applyAlignment="1">
      <alignment horizontal="center" vertical="top"/>
    </xf>
    <xf numFmtId="0" fontId="15" fillId="0" borderId="19" xfId="3" applyFont="1" applyFill="1" applyBorder="1" applyAlignment="1">
      <alignment horizontal="center" vertical="top"/>
    </xf>
    <xf numFmtId="0" fontId="15" fillId="0" borderId="20" xfId="3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5" fillId="0" borderId="14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16" fontId="5" fillId="2" borderId="14" xfId="0" applyNumberFormat="1" applyFont="1" applyFill="1" applyBorder="1" applyAlignment="1">
      <alignment horizontal="center" vertical="top" wrapText="1"/>
    </xf>
    <xf numFmtId="16" fontId="5" fillId="2" borderId="15" xfId="0" applyNumberFormat="1" applyFont="1" applyFill="1" applyBorder="1" applyAlignment="1">
      <alignment horizontal="center" vertical="top" wrapText="1"/>
    </xf>
    <xf numFmtId="16" fontId="5" fillId="2" borderId="16" xfId="0" applyNumberFormat="1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11" fillId="0" borderId="0" xfId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89"/>
  <sheetViews>
    <sheetView tabSelected="1" zoomScale="90" zoomScaleNormal="90" zoomScaleSheetLayoutView="90" workbookViewId="0">
      <selection activeCell="A2" sqref="A2:I2"/>
    </sheetView>
  </sheetViews>
  <sheetFormatPr defaultRowHeight="14.4" x14ac:dyDescent="0.3"/>
  <cols>
    <col min="1" max="1" width="6.33203125" style="87" customWidth="1"/>
    <col min="2" max="2" width="50.6640625" style="88" customWidth="1"/>
    <col min="3" max="3" width="13.88671875" style="89" customWidth="1"/>
    <col min="4" max="4" width="15.6640625" style="90" customWidth="1"/>
    <col min="5" max="5" width="13" style="90" customWidth="1"/>
    <col min="6" max="6" width="13.88671875" style="125" customWidth="1"/>
    <col min="7" max="7" width="16" style="126" customWidth="1"/>
    <col min="8" max="8" width="15.5546875" style="92" customWidth="1"/>
    <col min="9" max="9" width="47.109375" style="127" customWidth="1"/>
    <col min="10" max="10" width="7.6640625" style="93" customWidth="1"/>
    <col min="11" max="11" width="12.21875" style="94" bestFit="1" customWidth="1"/>
    <col min="12" max="244" width="8.88671875" style="95"/>
    <col min="245" max="245" width="6.88671875" style="95" customWidth="1"/>
    <col min="246" max="246" width="33.33203125" style="95" customWidth="1"/>
    <col min="247" max="247" width="12.6640625" style="95" customWidth="1"/>
    <col min="248" max="248" width="13.5546875" style="95" customWidth="1"/>
    <col min="249" max="249" width="12.44140625" style="95" customWidth="1"/>
    <col min="250" max="250" width="13" style="95" customWidth="1"/>
    <col min="251" max="252" width="11.33203125" style="95" customWidth="1"/>
    <col min="253" max="253" width="13" style="95" customWidth="1"/>
    <col min="254" max="254" width="18.6640625" style="95" customWidth="1"/>
    <col min="255" max="255" width="4.6640625" style="95" customWidth="1"/>
    <col min="256" max="256" width="7.44140625" style="95" customWidth="1"/>
    <col min="257" max="257" width="7.5546875" style="95" customWidth="1"/>
    <col min="258" max="500" width="8.88671875" style="95"/>
    <col min="501" max="501" width="6.88671875" style="95" customWidth="1"/>
    <col min="502" max="502" width="33.33203125" style="95" customWidth="1"/>
    <col min="503" max="503" width="12.6640625" style="95" customWidth="1"/>
    <col min="504" max="504" width="13.5546875" style="95" customWidth="1"/>
    <col min="505" max="505" width="12.44140625" style="95" customWidth="1"/>
    <col min="506" max="506" width="13" style="95" customWidth="1"/>
    <col min="507" max="508" width="11.33203125" style="95" customWidth="1"/>
    <col min="509" max="509" width="13" style="95" customWidth="1"/>
    <col min="510" max="510" width="18.6640625" style="95" customWidth="1"/>
    <col min="511" max="511" width="4.6640625" style="95" customWidth="1"/>
    <col min="512" max="512" width="7.44140625" style="95" customWidth="1"/>
    <col min="513" max="513" width="7.5546875" style="95" customWidth="1"/>
    <col min="514" max="756" width="8.88671875" style="95"/>
    <col min="757" max="757" width="6.88671875" style="95" customWidth="1"/>
    <col min="758" max="758" width="33.33203125" style="95" customWidth="1"/>
    <col min="759" max="759" width="12.6640625" style="95" customWidth="1"/>
    <col min="760" max="760" width="13.5546875" style="95" customWidth="1"/>
    <col min="761" max="761" width="12.44140625" style="95" customWidth="1"/>
    <col min="762" max="762" width="13" style="95" customWidth="1"/>
    <col min="763" max="764" width="11.33203125" style="95" customWidth="1"/>
    <col min="765" max="765" width="13" style="95" customWidth="1"/>
    <col min="766" max="766" width="18.6640625" style="95" customWidth="1"/>
    <col min="767" max="767" width="4.6640625" style="95" customWidth="1"/>
    <col min="768" max="768" width="7.44140625" style="95" customWidth="1"/>
    <col min="769" max="769" width="7.5546875" style="95" customWidth="1"/>
    <col min="770" max="1012" width="8.88671875" style="95"/>
    <col min="1013" max="1013" width="6.88671875" style="95" customWidth="1"/>
    <col min="1014" max="1014" width="33.33203125" style="95" customWidth="1"/>
    <col min="1015" max="1015" width="12.6640625" style="95" customWidth="1"/>
    <col min="1016" max="1016" width="13.5546875" style="95" customWidth="1"/>
    <col min="1017" max="1017" width="12.44140625" style="95" customWidth="1"/>
    <col min="1018" max="1018" width="13" style="95" customWidth="1"/>
    <col min="1019" max="1020" width="11.33203125" style="95" customWidth="1"/>
    <col min="1021" max="1021" width="13" style="95" customWidth="1"/>
    <col min="1022" max="1022" width="18.6640625" style="95" customWidth="1"/>
    <col min="1023" max="1023" width="4.6640625" style="95" customWidth="1"/>
    <col min="1024" max="1024" width="7.44140625" style="95" customWidth="1"/>
    <col min="1025" max="1025" width="7.5546875" style="95" customWidth="1"/>
    <col min="1026" max="1268" width="8.88671875" style="95"/>
    <col min="1269" max="1269" width="6.88671875" style="95" customWidth="1"/>
    <col min="1270" max="1270" width="33.33203125" style="95" customWidth="1"/>
    <col min="1271" max="1271" width="12.6640625" style="95" customWidth="1"/>
    <col min="1272" max="1272" width="13.5546875" style="95" customWidth="1"/>
    <col min="1273" max="1273" width="12.44140625" style="95" customWidth="1"/>
    <col min="1274" max="1274" width="13" style="95" customWidth="1"/>
    <col min="1275" max="1276" width="11.33203125" style="95" customWidth="1"/>
    <col min="1277" max="1277" width="13" style="95" customWidth="1"/>
    <col min="1278" max="1278" width="18.6640625" style="95" customWidth="1"/>
    <col min="1279" max="1279" width="4.6640625" style="95" customWidth="1"/>
    <col min="1280" max="1280" width="7.44140625" style="95" customWidth="1"/>
    <col min="1281" max="1281" width="7.5546875" style="95" customWidth="1"/>
    <col min="1282" max="1524" width="8.88671875" style="95"/>
    <col min="1525" max="1525" width="6.88671875" style="95" customWidth="1"/>
    <col min="1526" max="1526" width="33.33203125" style="95" customWidth="1"/>
    <col min="1527" max="1527" width="12.6640625" style="95" customWidth="1"/>
    <col min="1528" max="1528" width="13.5546875" style="95" customWidth="1"/>
    <col min="1529" max="1529" width="12.44140625" style="95" customWidth="1"/>
    <col min="1530" max="1530" width="13" style="95" customWidth="1"/>
    <col min="1531" max="1532" width="11.33203125" style="95" customWidth="1"/>
    <col min="1533" max="1533" width="13" style="95" customWidth="1"/>
    <col min="1534" max="1534" width="18.6640625" style="95" customWidth="1"/>
    <col min="1535" max="1535" width="4.6640625" style="95" customWidth="1"/>
    <col min="1536" max="1536" width="7.44140625" style="95" customWidth="1"/>
    <col min="1537" max="1537" width="7.5546875" style="95" customWidth="1"/>
    <col min="1538" max="1780" width="8.88671875" style="95"/>
    <col min="1781" max="1781" width="6.88671875" style="95" customWidth="1"/>
    <col min="1782" max="1782" width="33.33203125" style="95" customWidth="1"/>
    <col min="1783" max="1783" width="12.6640625" style="95" customWidth="1"/>
    <col min="1784" max="1784" width="13.5546875" style="95" customWidth="1"/>
    <col min="1785" max="1785" width="12.44140625" style="95" customWidth="1"/>
    <col min="1786" max="1786" width="13" style="95" customWidth="1"/>
    <col min="1787" max="1788" width="11.33203125" style="95" customWidth="1"/>
    <col min="1789" max="1789" width="13" style="95" customWidth="1"/>
    <col min="1790" max="1790" width="18.6640625" style="95" customWidth="1"/>
    <col min="1791" max="1791" width="4.6640625" style="95" customWidth="1"/>
    <col min="1792" max="1792" width="7.44140625" style="95" customWidth="1"/>
    <col min="1793" max="1793" width="7.5546875" style="95" customWidth="1"/>
    <col min="1794" max="2036" width="8.88671875" style="95"/>
    <col min="2037" max="2037" width="6.88671875" style="95" customWidth="1"/>
    <col min="2038" max="2038" width="33.33203125" style="95" customWidth="1"/>
    <col min="2039" max="2039" width="12.6640625" style="95" customWidth="1"/>
    <col min="2040" max="2040" width="13.5546875" style="95" customWidth="1"/>
    <col min="2041" max="2041" width="12.44140625" style="95" customWidth="1"/>
    <col min="2042" max="2042" width="13" style="95" customWidth="1"/>
    <col min="2043" max="2044" width="11.33203125" style="95" customWidth="1"/>
    <col min="2045" max="2045" width="13" style="95" customWidth="1"/>
    <col min="2046" max="2046" width="18.6640625" style="95" customWidth="1"/>
    <col min="2047" max="2047" width="4.6640625" style="95" customWidth="1"/>
    <col min="2048" max="2048" width="7.44140625" style="95" customWidth="1"/>
    <col min="2049" max="2049" width="7.5546875" style="95" customWidth="1"/>
    <col min="2050" max="2292" width="8.88671875" style="95"/>
    <col min="2293" max="2293" width="6.88671875" style="95" customWidth="1"/>
    <col min="2294" max="2294" width="33.33203125" style="95" customWidth="1"/>
    <col min="2295" max="2295" width="12.6640625" style="95" customWidth="1"/>
    <col min="2296" max="2296" width="13.5546875" style="95" customWidth="1"/>
    <col min="2297" max="2297" width="12.44140625" style="95" customWidth="1"/>
    <col min="2298" max="2298" width="13" style="95" customWidth="1"/>
    <col min="2299" max="2300" width="11.33203125" style="95" customWidth="1"/>
    <col min="2301" max="2301" width="13" style="95" customWidth="1"/>
    <col min="2302" max="2302" width="18.6640625" style="95" customWidth="1"/>
    <col min="2303" max="2303" width="4.6640625" style="95" customWidth="1"/>
    <col min="2304" max="2304" width="7.44140625" style="95" customWidth="1"/>
    <col min="2305" max="2305" width="7.5546875" style="95" customWidth="1"/>
    <col min="2306" max="2548" width="8.88671875" style="95"/>
    <col min="2549" max="2549" width="6.88671875" style="95" customWidth="1"/>
    <col min="2550" max="2550" width="33.33203125" style="95" customWidth="1"/>
    <col min="2551" max="2551" width="12.6640625" style="95" customWidth="1"/>
    <col min="2552" max="2552" width="13.5546875" style="95" customWidth="1"/>
    <col min="2553" max="2553" width="12.44140625" style="95" customWidth="1"/>
    <col min="2554" max="2554" width="13" style="95" customWidth="1"/>
    <col min="2555" max="2556" width="11.33203125" style="95" customWidth="1"/>
    <col min="2557" max="2557" width="13" style="95" customWidth="1"/>
    <col min="2558" max="2558" width="18.6640625" style="95" customWidth="1"/>
    <col min="2559" max="2559" width="4.6640625" style="95" customWidth="1"/>
    <col min="2560" max="2560" width="7.44140625" style="95" customWidth="1"/>
    <col min="2561" max="2561" width="7.5546875" style="95" customWidth="1"/>
    <col min="2562" max="2804" width="8.88671875" style="95"/>
    <col min="2805" max="2805" width="6.88671875" style="95" customWidth="1"/>
    <col min="2806" max="2806" width="33.33203125" style="95" customWidth="1"/>
    <col min="2807" max="2807" width="12.6640625" style="95" customWidth="1"/>
    <col min="2808" max="2808" width="13.5546875" style="95" customWidth="1"/>
    <col min="2809" max="2809" width="12.44140625" style="95" customWidth="1"/>
    <col min="2810" max="2810" width="13" style="95" customWidth="1"/>
    <col min="2811" max="2812" width="11.33203125" style="95" customWidth="1"/>
    <col min="2813" max="2813" width="13" style="95" customWidth="1"/>
    <col min="2814" max="2814" width="18.6640625" style="95" customWidth="1"/>
    <col min="2815" max="2815" width="4.6640625" style="95" customWidth="1"/>
    <col min="2816" max="2816" width="7.44140625" style="95" customWidth="1"/>
    <col min="2817" max="2817" width="7.5546875" style="95" customWidth="1"/>
    <col min="2818" max="3060" width="8.88671875" style="95"/>
    <col min="3061" max="3061" width="6.88671875" style="95" customWidth="1"/>
    <col min="3062" max="3062" width="33.33203125" style="95" customWidth="1"/>
    <col min="3063" max="3063" width="12.6640625" style="95" customWidth="1"/>
    <col min="3064" max="3064" width="13.5546875" style="95" customWidth="1"/>
    <col min="3065" max="3065" width="12.44140625" style="95" customWidth="1"/>
    <col min="3066" max="3066" width="13" style="95" customWidth="1"/>
    <col min="3067" max="3068" width="11.33203125" style="95" customWidth="1"/>
    <col min="3069" max="3069" width="13" style="95" customWidth="1"/>
    <col min="3070" max="3070" width="18.6640625" style="95" customWidth="1"/>
    <col min="3071" max="3071" width="4.6640625" style="95" customWidth="1"/>
    <col min="3072" max="3072" width="7.44140625" style="95" customWidth="1"/>
    <col min="3073" max="3073" width="7.5546875" style="95" customWidth="1"/>
    <col min="3074" max="3316" width="8.88671875" style="95"/>
    <col min="3317" max="3317" width="6.88671875" style="95" customWidth="1"/>
    <col min="3318" max="3318" width="33.33203125" style="95" customWidth="1"/>
    <col min="3319" max="3319" width="12.6640625" style="95" customWidth="1"/>
    <col min="3320" max="3320" width="13.5546875" style="95" customWidth="1"/>
    <col min="3321" max="3321" width="12.44140625" style="95" customWidth="1"/>
    <col min="3322" max="3322" width="13" style="95" customWidth="1"/>
    <col min="3323" max="3324" width="11.33203125" style="95" customWidth="1"/>
    <col min="3325" max="3325" width="13" style="95" customWidth="1"/>
    <col min="3326" max="3326" width="18.6640625" style="95" customWidth="1"/>
    <col min="3327" max="3327" width="4.6640625" style="95" customWidth="1"/>
    <col min="3328" max="3328" width="7.44140625" style="95" customWidth="1"/>
    <col min="3329" max="3329" width="7.5546875" style="95" customWidth="1"/>
    <col min="3330" max="3572" width="8.88671875" style="95"/>
    <col min="3573" max="3573" width="6.88671875" style="95" customWidth="1"/>
    <col min="3574" max="3574" width="33.33203125" style="95" customWidth="1"/>
    <col min="3575" max="3575" width="12.6640625" style="95" customWidth="1"/>
    <col min="3576" max="3576" width="13.5546875" style="95" customWidth="1"/>
    <col min="3577" max="3577" width="12.44140625" style="95" customWidth="1"/>
    <col min="3578" max="3578" width="13" style="95" customWidth="1"/>
    <col min="3579" max="3580" width="11.33203125" style="95" customWidth="1"/>
    <col min="3581" max="3581" width="13" style="95" customWidth="1"/>
    <col min="3582" max="3582" width="18.6640625" style="95" customWidth="1"/>
    <col min="3583" max="3583" width="4.6640625" style="95" customWidth="1"/>
    <col min="3584" max="3584" width="7.44140625" style="95" customWidth="1"/>
    <col min="3585" max="3585" width="7.5546875" style="95" customWidth="1"/>
    <col min="3586" max="3828" width="8.88671875" style="95"/>
    <col min="3829" max="3829" width="6.88671875" style="95" customWidth="1"/>
    <col min="3830" max="3830" width="33.33203125" style="95" customWidth="1"/>
    <col min="3831" max="3831" width="12.6640625" style="95" customWidth="1"/>
    <col min="3832" max="3832" width="13.5546875" style="95" customWidth="1"/>
    <col min="3833" max="3833" width="12.44140625" style="95" customWidth="1"/>
    <col min="3834" max="3834" width="13" style="95" customWidth="1"/>
    <col min="3835" max="3836" width="11.33203125" style="95" customWidth="1"/>
    <col min="3837" max="3837" width="13" style="95" customWidth="1"/>
    <col min="3838" max="3838" width="18.6640625" style="95" customWidth="1"/>
    <col min="3839" max="3839" width="4.6640625" style="95" customWidth="1"/>
    <col min="3840" max="3840" width="7.44140625" style="95" customWidth="1"/>
    <col min="3841" max="3841" width="7.5546875" style="95" customWidth="1"/>
    <col min="3842" max="4084" width="8.88671875" style="95"/>
    <col min="4085" max="4085" width="6.88671875" style="95" customWidth="1"/>
    <col min="4086" max="4086" width="33.33203125" style="95" customWidth="1"/>
    <col min="4087" max="4087" width="12.6640625" style="95" customWidth="1"/>
    <col min="4088" max="4088" width="13.5546875" style="95" customWidth="1"/>
    <col min="4089" max="4089" width="12.44140625" style="95" customWidth="1"/>
    <col min="4090" max="4090" width="13" style="95" customWidth="1"/>
    <col min="4091" max="4092" width="11.33203125" style="95" customWidth="1"/>
    <col min="4093" max="4093" width="13" style="95" customWidth="1"/>
    <col min="4094" max="4094" width="18.6640625" style="95" customWidth="1"/>
    <col min="4095" max="4095" width="4.6640625" style="95" customWidth="1"/>
    <col min="4096" max="4096" width="7.44140625" style="95" customWidth="1"/>
    <col min="4097" max="4097" width="7.5546875" style="95" customWidth="1"/>
    <col min="4098" max="4340" width="8.88671875" style="95"/>
    <col min="4341" max="4341" width="6.88671875" style="95" customWidth="1"/>
    <col min="4342" max="4342" width="33.33203125" style="95" customWidth="1"/>
    <col min="4343" max="4343" width="12.6640625" style="95" customWidth="1"/>
    <col min="4344" max="4344" width="13.5546875" style="95" customWidth="1"/>
    <col min="4345" max="4345" width="12.44140625" style="95" customWidth="1"/>
    <col min="4346" max="4346" width="13" style="95" customWidth="1"/>
    <col min="4347" max="4348" width="11.33203125" style="95" customWidth="1"/>
    <col min="4349" max="4349" width="13" style="95" customWidth="1"/>
    <col min="4350" max="4350" width="18.6640625" style="95" customWidth="1"/>
    <col min="4351" max="4351" width="4.6640625" style="95" customWidth="1"/>
    <col min="4352" max="4352" width="7.44140625" style="95" customWidth="1"/>
    <col min="4353" max="4353" width="7.5546875" style="95" customWidth="1"/>
    <col min="4354" max="4596" width="8.88671875" style="95"/>
    <col min="4597" max="4597" width="6.88671875" style="95" customWidth="1"/>
    <col min="4598" max="4598" width="33.33203125" style="95" customWidth="1"/>
    <col min="4599" max="4599" width="12.6640625" style="95" customWidth="1"/>
    <col min="4600" max="4600" width="13.5546875" style="95" customWidth="1"/>
    <col min="4601" max="4601" width="12.44140625" style="95" customWidth="1"/>
    <col min="4602" max="4602" width="13" style="95" customWidth="1"/>
    <col min="4603" max="4604" width="11.33203125" style="95" customWidth="1"/>
    <col min="4605" max="4605" width="13" style="95" customWidth="1"/>
    <col min="4606" max="4606" width="18.6640625" style="95" customWidth="1"/>
    <col min="4607" max="4607" width="4.6640625" style="95" customWidth="1"/>
    <col min="4608" max="4608" width="7.44140625" style="95" customWidth="1"/>
    <col min="4609" max="4609" width="7.5546875" style="95" customWidth="1"/>
    <col min="4610" max="4852" width="8.88671875" style="95"/>
    <col min="4853" max="4853" width="6.88671875" style="95" customWidth="1"/>
    <col min="4854" max="4854" width="33.33203125" style="95" customWidth="1"/>
    <col min="4855" max="4855" width="12.6640625" style="95" customWidth="1"/>
    <col min="4856" max="4856" width="13.5546875" style="95" customWidth="1"/>
    <col min="4857" max="4857" width="12.44140625" style="95" customWidth="1"/>
    <col min="4858" max="4858" width="13" style="95" customWidth="1"/>
    <col min="4859" max="4860" width="11.33203125" style="95" customWidth="1"/>
    <col min="4861" max="4861" width="13" style="95" customWidth="1"/>
    <col min="4862" max="4862" width="18.6640625" style="95" customWidth="1"/>
    <col min="4863" max="4863" width="4.6640625" style="95" customWidth="1"/>
    <col min="4864" max="4864" width="7.44140625" style="95" customWidth="1"/>
    <col min="4865" max="4865" width="7.5546875" style="95" customWidth="1"/>
    <col min="4866" max="5108" width="8.88671875" style="95"/>
    <col min="5109" max="5109" width="6.88671875" style="95" customWidth="1"/>
    <col min="5110" max="5110" width="33.33203125" style="95" customWidth="1"/>
    <col min="5111" max="5111" width="12.6640625" style="95" customWidth="1"/>
    <col min="5112" max="5112" width="13.5546875" style="95" customWidth="1"/>
    <col min="5113" max="5113" width="12.44140625" style="95" customWidth="1"/>
    <col min="5114" max="5114" width="13" style="95" customWidth="1"/>
    <col min="5115" max="5116" width="11.33203125" style="95" customWidth="1"/>
    <col min="5117" max="5117" width="13" style="95" customWidth="1"/>
    <col min="5118" max="5118" width="18.6640625" style="95" customWidth="1"/>
    <col min="5119" max="5119" width="4.6640625" style="95" customWidth="1"/>
    <col min="5120" max="5120" width="7.44140625" style="95" customWidth="1"/>
    <col min="5121" max="5121" width="7.5546875" style="95" customWidth="1"/>
    <col min="5122" max="5364" width="8.88671875" style="95"/>
    <col min="5365" max="5365" width="6.88671875" style="95" customWidth="1"/>
    <col min="5366" max="5366" width="33.33203125" style="95" customWidth="1"/>
    <col min="5367" max="5367" width="12.6640625" style="95" customWidth="1"/>
    <col min="5368" max="5368" width="13.5546875" style="95" customWidth="1"/>
    <col min="5369" max="5369" width="12.44140625" style="95" customWidth="1"/>
    <col min="5370" max="5370" width="13" style="95" customWidth="1"/>
    <col min="5371" max="5372" width="11.33203125" style="95" customWidth="1"/>
    <col min="5373" max="5373" width="13" style="95" customWidth="1"/>
    <col min="5374" max="5374" width="18.6640625" style="95" customWidth="1"/>
    <col min="5375" max="5375" width="4.6640625" style="95" customWidth="1"/>
    <col min="5376" max="5376" width="7.44140625" style="95" customWidth="1"/>
    <col min="5377" max="5377" width="7.5546875" style="95" customWidth="1"/>
    <col min="5378" max="5620" width="8.88671875" style="95"/>
    <col min="5621" max="5621" width="6.88671875" style="95" customWidth="1"/>
    <col min="5622" max="5622" width="33.33203125" style="95" customWidth="1"/>
    <col min="5623" max="5623" width="12.6640625" style="95" customWidth="1"/>
    <col min="5624" max="5624" width="13.5546875" style="95" customWidth="1"/>
    <col min="5625" max="5625" width="12.44140625" style="95" customWidth="1"/>
    <col min="5626" max="5626" width="13" style="95" customWidth="1"/>
    <col min="5627" max="5628" width="11.33203125" style="95" customWidth="1"/>
    <col min="5629" max="5629" width="13" style="95" customWidth="1"/>
    <col min="5630" max="5630" width="18.6640625" style="95" customWidth="1"/>
    <col min="5631" max="5631" width="4.6640625" style="95" customWidth="1"/>
    <col min="5632" max="5632" width="7.44140625" style="95" customWidth="1"/>
    <col min="5633" max="5633" width="7.5546875" style="95" customWidth="1"/>
    <col min="5634" max="5876" width="8.88671875" style="95"/>
    <col min="5877" max="5877" width="6.88671875" style="95" customWidth="1"/>
    <col min="5878" max="5878" width="33.33203125" style="95" customWidth="1"/>
    <col min="5879" max="5879" width="12.6640625" style="95" customWidth="1"/>
    <col min="5880" max="5880" width="13.5546875" style="95" customWidth="1"/>
    <col min="5881" max="5881" width="12.44140625" style="95" customWidth="1"/>
    <col min="5882" max="5882" width="13" style="95" customWidth="1"/>
    <col min="5883" max="5884" width="11.33203125" style="95" customWidth="1"/>
    <col min="5885" max="5885" width="13" style="95" customWidth="1"/>
    <col min="5886" max="5886" width="18.6640625" style="95" customWidth="1"/>
    <col min="5887" max="5887" width="4.6640625" style="95" customWidth="1"/>
    <col min="5888" max="5888" width="7.44140625" style="95" customWidth="1"/>
    <col min="5889" max="5889" width="7.5546875" style="95" customWidth="1"/>
    <col min="5890" max="6132" width="8.88671875" style="95"/>
    <col min="6133" max="6133" width="6.88671875" style="95" customWidth="1"/>
    <col min="6134" max="6134" width="33.33203125" style="95" customWidth="1"/>
    <col min="6135" max="6135" width="12.6640625" style="95" customWidth="1"/>
    <col min="6136" max="6136" width="13.5546875" style="95" customWidth="1"/>
    <col min="6137" max="6137" width="12.44140625" style="95" customWidth="1"/>
    <col min="6138" max="6138" width="13" style="95" customWidth="1"/>
    <col min="6139" max="6140" width="11.33203125" style="95" customWidth="1"/>
    <col min="6141" max="6141" width="13" style="95" customWidth="1"/>
    <col min="6142" max="6142" width="18.6640625" style="95" customWidth="1"/>
    <col min="6143" max="6143" width="4.6640625" style="95" customWidth="1"/>
    <col min="6144" max="6144" width="7.44140625" style="95" customWidth="1"/>
    <col min="6145" max="6145" width="7.5546875" style="95" customWidth="1"/>
    <col min="6146" max="6388" width="8.88671875" style="95"/>
    <col min="6389" max="6389" width="6.88671875" style="95" customWidth="1"/>
    <col min="6390" max="6390" width="33.33203125" style="95" customWidth="1"/>
    <col min="6391" max="6391" width="12.6640625" style="95" customWidth="1"/>
    <col min="6392" max="6392" width="13.5546875" style="95" customWidth="1"/>
    <col min="6393" max="6393" width="12.44140625" style="95" customWidth="1"/>
    <col min="6394" max="6394" width="13" style="95" customWidth="1"/>
    <col min="6395" max="6396" width="11.33203125" style="95" customWidth="1"/>
    <col min="6397" max="6397" width="13" style="95" customWidth="1"/>
    <col min="6398" max="6398" width="18.6640625" style="95" customWidth="1"/>
    <col min="6399" max="6399" width="4.6640625" style="95" customWidth="1"/>
    <col min="6400" max="6400" width="7.44140625" style="95" customWidth="1"/>
    <col min="6401" max="6401" width="7.5546875" style="95" customWidth="1"/>
    <col min="6402" max="6644" width="8.88671875" style="95"/>
    <col min="6645" max="6645" width="6.88671875" style="95" customWidth="1"/>
    <col min="6646" max="6646" width="33.33203125" style="95" customWidth="1"/>
    <col min="6647" max="6647" width="12.6640625" style="95" customWidth="1"/>
    <col min="6648" max="6648" width="13.5546875" style="95" customWidth="1"/>
    <col min="6649" max="6649" width="12.44140625" style="95" customWidth="1"/>
    <col min="6650" max="6650" width="13" style="95" customWidth="1"/>
    <col min="6651" max="6652" width="11.33203125" style="95" customWidth="1"/>
    <col min="6653" max="6653" width="13" style="95" customWidth="1"/>
    <col min="6654" max="6654" width="18.6640625" style="95" customWidth="1"/>
    <col min="6655" max="6655" width="4.6640625" style="95" customWidth="1"/>
    <col min="6656" max="6656" width="7.44140625" style="95" customWidth="1"/>
    <col min="6657" max="6657" width="7.5546875" style="95" customWidth="1"/>
    <col min="6658" max="6900" width="8.88671875" style="95"/>
    <col min="6901" max="6901" width="6.88671875" style="95" customWidth="1"/>
    <col min="6902" max="6902" width="33.33203125" style="95" customWidth="1"/>
    <col min="6903" max="6903" width="12.6640625" style="95" customWidth="1"/>
    <col min="6904" max="6904" width="13.5546875" style="95" customWidth="1"/>
    <col min="6905" max="6905" width="12.44140625" style="95" customWidth="1"/>
    <col min="6906" max="6906" width="13" style="95" customWidth="1"/>
    <col min="6907" max="6908" width="11.33203125" style="95" customWidth="1"/>
    <col min="6909" max="6909" width="13" style="95" customWidth="1"/>
    <col min="6910" max="6910" width="18.6640625" style="95" customWidth="1"/>
    <col min="6911" max="6911" width="4.6640625" style="95" customWidth="1"/>
    <col min="6912" max="6912" width="7.44140625" style="95" customWidth="1"/>
    <col min="6913" max="6913" width="7.5546875" style="95" customWidth="1"/>
    <col min="6914" max="7156" width="8.88671875" style="95"/>
    <col min="7157" max="7157" width="6.88671875" style="95" customWidth="1"/>
    <col min="7158" max="7158" width="33.33203125" style="95" customWidth="1"/>
    <col min="7159" max="7159" width="12.6640625" style="95" customWidth="1"/>
    <col min="7160" max="7160" width="13.5546875" style="95" customWidth="1"/>
    <col min="7161" max="7161" width="12.44140625" style="95" customWidth="1"/>
    <col min="7162" max="7162" width="13" style="95" customWidth="1"/>
    <col min="7163" max="7164" width="11.33203125" style="95" customWidth="1"/>
    <col min="7165" max="7165" width="13" style="95" customWidth="1"/>
    <col min="7166" max="7166" width="18.6640625" style="95" customWidth="1"/>
    <col min="7167" max="7167" width="4.6640625" style="95" customWidth="1"/>
    <col min="7168" max="7168" width="7.44140625" style="95" customWidth="1"/>
    <col min="7169" max="7169" width="7.5546875" style="95" customWidth="1"/>
    <col min="7170" max="7412" width="8.88671875" style="95"/>
    <col min="7413" max="7413" width="6.88671875" style="95" customWidth="1"/>
    <col min="7414" max="7414" width="33.33203125" style="95" customWidth="1"/>
    <col min="7415" max="7415" width="12.6640625" style="95" customWidth="1"/>
    <col min="7416" max="7416" width="13.5546875" style="95" customWidth="1"/>
    <col min="7417" max="7417" width="12.44140625" style="95" customWidth="1"/>
    <col min="7418" max="7418" width="13" style="95" customWidth="1"/>
    <col min="7419" max="7420" width="11.33203125" style="95" customWidth="1"/>
    <col min="7421" max="7421" width="13" style="95" customWidth="1"/>
    <col min="7422" max="7422" width="18.6640625" style="95" customWidth="1"/>
    <col min="7423" max="7423" width="4.6640625" style="95" customWidth="1"/>
    <col min="7424" max="7424" width="7.44140625" style="95" customWidth="1"/>
    <col min="7425" max="7425" width="7.5546875" style="95" customWidth="1"/>
    <col min="7426" max="7668" width="8.88671875" style="95"/>
    <col min="7669" max="7669" width="6.88671875" style="95" customWidth="1"/>
    <col min="7670" max="7670" width="33.33203125" style="95" customWidth="1"/>
    <col min="7671" max="7671" width="12.6640625" style="95" customWidth="1"/>
    <col min="7672" max="7672" width="13.5546875" style="95" customWidth="1"/>
    <col min="7673" max="7673" width="12.44140625" style="95" customWidth="1"/>
    <col min="7674" max="7674" width="13" style="95" customWidth="1"/>
    <col min="7675" max="7676" width="11.33203125" style="95" customWidth="1"/>
    <col min="7677" max="7677" width="13" style="95" customWidth="1"/>
    <col min="7678" max="7678" width="18.6640625" style="95" customWidth="1"/>
    <col min="7679" max="7679" width="4.6640625" style="95" customWidth="1"/>
    <col min="7680" max="7680" width="7.44140625" style="95" customWidth="1"/>
    <col min="7681" max="7681" width="7.5546875" style="95" customWidth="1"/>
    <col min="7682" max="7924" width="8.88671875" style="95"/>
    <col min="7925" max="7925" width="6.88671875" style="95" customWidth="1"/>
    <col min="7926" max="7926" width="33.33203125" style="95" customWidth="1"/>
    <col min="7927" max="7927" width="12.6640625" style="95" customWidth="1"/>
    <col min="7928" max="7928" width="13.5546875" style="95" customWidth="1"/>
    <col min="7929" max="7929" width="12.44140625" style="95" customWidth="1"/>
    <col min="7930" max="7930" width="13" style="95" customWidth="1"/>
    <col min="7931" max="7932" width="11.33203125" style="95" customWidth="1"/>
    <col min="7933" max="7933" width="13" style="95" customWidth="1"/>
    <col min="7934" max="7934" width="18.6640625" style="95" customWidth="1"/>
    <col min="7935" max="7935" width="4.6640625" style="95" customWidth="1"/>
    <col min="7936" max="7936" width="7.44140625" style="95" customWidth="1"/>
    <col min="7937" max="7937" width="7.5546875" style="95" customWidth="1"/>
    <col min="7938" max="8180" width="8.88671875" style="95"/>
    <col min="8181" max="8181" width="6.88671875" style="95" customWidth="1"/>
    <col min="8182" max="8182" width="33.33203125" style="95" customWidth="1"/>
    <col min="8183" max="8183" width="12.6640625" style="95" customWidth="1"/>
    <col min="8184" max="8184" width="13.5546875" style="95" customWidth="1"/>
    <col min="8185" max="8185" width="12.44140625" style="95" customWidth="1"/>
    <col min="8186" max="8186" width="13" style="95" customWidth="1"/>
    <col min="8187" max="8188" width="11.33203125" style="95" customWidth="1"/>
    <col min="8189" max="8189" width="13" style="95" customWidth="1"/>
    <col min="8190" max="8190" width="18.6640625" style="95" customWidth="1"/>
    <col min="8191" max="8191" width="4.6640625" style="95" customWidth="1"/>
    <col min="8192" max="8192" width="7.44140625" style="95" customWidth="1"/>
    <col min="8193" max="8193" width="7.5546875" style="95" customWidth="1"/>
    <col min="8194" max="8436" width="8.88671875" style="95"/>
    <col min="8437" max="8437" width="6.88671875" style="95" customWidth="1"/>
    <col min="8438" max="8438" width="33.33203125" style="95" customWidth="1"/>
    <col min="8439" max="8439" width="12.6640625" style="95" customWidth="1"/>
    <col min="8440" max="8440" width="13.5546875" style="95" customWidth="1"/>
    <col min="8441" max="8441" width="12.44140625" style="95" customWidth="1"/>
    <col min="8442" max="8442" width="13" style="95" customWidth="1"/>
    <col min="8443" max="8444" width="11.33203125" style="95" customWidth="1"/>
    <col min="8445" max="8445" width="13" style="95" customWidth="1"/>
    <col min="8446" max="8446" width="18.6640625" style="95" customWidth="1"/>
    <col min="8447" max="8447" width="4.6640625" style="95" customWidth="1"/>
    <col min="8448" max="8448" width="7.44140625" style="95" customWidth="1"/>
    <col min="8449" max="8449" width="7.5546875" style="95" customWidth="1"/>
    <col min="8450" max="8692" width="8.88671875" style="95"/>
    <col min="8693" max="8693" width="6.88671875" style="95" customWidth="1"/>
    <col min="8694" max="8694" width="33.33203125" style="95" customWidth="1"/>
    <col min="8695" max="8695" width="12.6640625" style="95" customWidth="1"/>
    <col min="8696" max="8696" width="13.5546875" style="95" customWidth="1"/>
    <col min="8697" max="8697" width="12.44140625" style="95" customWidth="1"/>
    <col min="8698" max="8698" width="13" style="95" customWidth="1"/>
    <col min="8699" max="8700" width="11.33203125" style="95" customWidth="1"/>
    <col min="8701" max="8701" width="13" style="95" customWidth="1"/>
    <col min="8702" max="8702" width="18.6640625" style="95" customWidth="1"/>
    <col min="8703" max="8703" width="4.6640625" style="95" customWidth="1"/>
    <col min="8704" max="8704" width="7.44140625" style="95" customWidth="1"/>
    <col min="8705" max="8705" width="7.5546875" style="95" customWidth="1"/>
    <col min="8706" max="8948" width="8.88671875" style="95"/>
    <col min="8949" max="8949" width="6.88671875" style="95" customWidth="1"/>
    <col min="8950" max="8950" width="33.33203125" style="95" customWidth="1"/>
    <col min="8951" max="8951" width="12.6640625" style="95" customWidth="1"/>
    <col min="8952" max="8952" width="13.5546875" style="95" customWidth="1"/>
    <col min="8953" max="8953" width="12.44140625" style="95" customWidth="1"/>
    <col min="8954" max="8954" width="13" style="95" customWidth="1"/>
    <col min="8955" max="8956" width="11.33203125" style="95" customWidth="1"/>
    <col min="8957" max="8957" width="13" style="95" customWidth="1"/>
    <col min="8958" max="8958" width="18.6640625" style="95" customWidth="1"/>
    <col min="8959" max="8959" width="4.6640625" style="95" customWidth="1"/>
    <col min="8960" max="8960" width="7.44140625" style="95" customWidth="1"/>
    <col min="8961" max="8961" width="7.5546875" style="95" customWidth="1"/>
    <col min="8962" max="9204" width="8.88671875" style="95"/>
    <col min="9205" max="9205" width="6.88671875" style="95" customWidth="1"/>
    <col min="9206" max="9206" width="33.33203125" style="95" customWidth="1"/>
    <col min="9207" max="9207" width="12.6640625" style="95" customWidth="1"/>
    <col min="9208" max="9208" width="13.5546875" style="95" customWidth="1"/>
    <col min="9209" max="9209" width="12.44140625" style="95" customWidth="1"/>
    <col min="9210" max="9210" width="13" style="95" customWidth="1"/>
    <col min="9211" max="9212" width="11.33203125" style="95" customWidth="1"/>
    <col min="9213" max="9213" width="13" style="95" customWidth="1"/>
    <col min="9214" max="9214" width="18.6640625" style="95" customWidth="1"/>
    <col min="9215" max="9215" width="4.6640625" style="95" customWidth="1"/>
    <col min="9216" max="9216" width="7.44140625" style="95" customWidth="1"/>
    <col min="9217" max="9217" width="7.5546875" style="95" customWidth="1"/>
    <col min="9218" max="9460" width="8.88671875" style="95"/>
    <col min="9461" max="9461" width="6.88671875" style="95" customWidth="1"/>
    <col min="9462" max="9462" width="33.33203125" style="95" customWidth="1"/>
    <col min="9463" max="9463" width="12.6640625" style="95" customWidth="1"/>
    <col min="9464" max="9464" width="13.5546875" style="95" customWidth="1"/>
    <col min="9465" max="9465" width="12.44140625" style="95" customWidth="1"/>
    <col min="9466" max="9466" width="13" style="95" customWidth="1"/>
    <col min="9467" max="9468" width="11.33203125" style="95" customWidth="1"/>
    <col min="9469" max="9469" width="13" style="95" customWidth="1"/>
    <col min="9470" max="9470" width="18.6640625" style="95" customWidth="1"/>
    <col min="9471" max="9471" width="4.6640625" style="95" customWidth="1"/>
    <col min="9472" max="9472" width="7.44140625" style="95" customWidth="1"/>
    <col min="9473" max="9473" width="7.5546875" style="95" customWidth="1"/>
    <col min="9474" max="9716" width="8.88671875" style="95"/>
    <col min="9717" max="9717" width="6.88671875" style="95" customWidth="1"/>
    <col min="9718" max="9718" width="33.33203125" style="95" customWidth="1"/>
    <col min="9719" max="9719" width="12.6640625" style="95" customWidth="1"/>
    <col min="9720" max="9720" width="13.5546875" style="95" customWidth="1"/>
    <col min="9721" max="9721" width="12.44140625" style="95" customWidth="1"/>
    <col min="9722" max="9722" width="13" style="95" customWidth="1"/>
    <col min="9723" max="9724" width="11.33203125" style="95" customWidth="1"/>
    <col min="9725" max="9725" width="13" style="95" customWidth="1"/>
    <col min="9726" max="9726" width="18.6640625" style="95" customWidth="1"/>
    <col min="9727" max="9727" width="4.6640625" style="95" customWidth="1"/>
    <col min="9728" max="9728" width="7.44140625" style="95" customWidth="1"/>
    <col min="9729" max="9729" width="7.5546875" style="95" customWidth="1"/>
    <col min="9730" max="9972" width="8.88671875" style="95"/>
    <col min="9973" max="9973" width="6.88671875" style="95" customWidth="1"/>
    <col min="9974" max="9974" width="33.33203125" style="95" customWidth="1"/>
    <col min="9975" max="9975" width="12.6640625" style="95" customWidth="1"/>
    <col min="9976" max="9976" width="13.5546875" style="95" customWidth="1"/>
    <col min="9977" max="9977" width="12.44140625" style="95" customWidth="1"/>
    <col min="9978" max="9978" width="13" style="95" customWidth="1"/>
    <col min="9979" max="9980" width="11.33203125" style="95" customWidth="1"/>
    <col min="9981" max="9981" width="13" style="95" customWidth="1"/>
    <col min="9982" max="9982" width="18.6640625" style="95" customWidth="1"/>
    <col min="9983" max="9983" width="4.6640625" style="95" customWidth="1"/>
    <col min="9984" max="9984" width="7.44140625" style="95" customWidth="1"/>
    <col min="9985" max="9985" width="7.5546875" style="95" customWidth="1"/>
    <col min="9986" max="10228" width="8.88671875" style="95"/>
    <col min="10229" max="10229" width="6.88671875" style="95" customWidth="1"/>
    <col min="10230" max="10230" width="33.33203125" style="95" customWidth="1"/>
    <col min="10231" max="10231" width="12.6640625" style="95" customWidth="1"/>
    <col min="10232" max="10232" width="13.5546875" style="95" customWidth="1"/>
    <col min="10233" max="10233" width="12.44140625" style="95" customWidth="1"/>
    <col min="10234" max="10234" width="13" style="95" customWidth="1"/>
    <col min="10235" max="10236" width="11.33203125" style="95" customWidth="1"/>
    <col min="10237" max="10237" width="13" style="95" customWidth="1"/>
    <col min="10238" max="10238" width="18.6640625" style="95" customWidth="1"/>
    <col min="10239" max="10239" width="4.6640625" style="95" customWidth="1"/>
    <col min="10240" max="10240" width="7.44140625" style="95" customWidth="1"/>
    <col min="10241" max="10241" width="7.5546875" style="95" customWidth="1"/>
    <col min="10242" max="10484" width="8.88671875" style="95"/>
    <col min="10485" max="10485" width="6.88671875" style="95" customWidth="1"/>
    <col min="10486" max="10486" width="33.33203125" style="95" customWidth="1"/>
    <col min="10487" max="10487" width="12.6640625" style="95" customWidth="1"/>
    <col min="10488" max="10488" width="13.5546875" style="95" customWidth="1"/>
    <col min="10489" max="10489" width="12.44140625" style="95" customWidth="1"/>
    <col min="10490" max="10490" width="13" style="95" customWidth="1"/>
    <col min="10491" max="10492" width="11.33203125" style="95" customWidth="1"/>
    <col min="10493" max="10493" width="13" style="95" customWidth="1"/>
    <col min="10494" max="10494" width="18.6640625" style="95" customWidth="1"/>
    <col min="10495" max="10495" width="4.6640625" style="95" customWidth="1"/>
    <col min="10496" max="10496" width="7.44140625" style="95" customWidth="1"/>
    <col min="10497" max="10497" width="7.5546875" style="95" customWidth="1"/>
    <col min="10498" max="10740" width="8.88671875" style="95"/>
    <col min="10741" max="10741" width="6.88671875" style="95" customWidth="1"/>
    <col min="10742" max="10742" width="33.33203125" style="95" customWidth="1"/>
    <col min="10743" max="10743" width="12.6640625" style="95" customWidth="1"/>
    <col min="10744" max="10744" width="13.5546875" style="95" customWidth="1"/>
    <col min="10745" max="10745" width="12.44140625" style="95" customWidth="1"/>
    <col min="10746" max="10746" width="13" style="95" customWidth="1"/>
    <col min="10747" max="10748" width="11.33203125" style="95" customWidth="1"/>
    <col min="10749" max="10749" width="13" style="95" customWidth="1"/>
    <col min="10750" max="10750" width="18.6640625" style="95" customWidth="1"/>
    <col min="10751" max="10751" width="4.6640625" style="95" customWidth="1"/>
    <col min="10752" max="10752" width="7.44140625" style="95" customWidth="1"/>
    <col min="10753" max="10753" width="7.5546875" style="95" customWidth="1"/>
    <col min="10754" max="10996" width="8.88671875" style="95"/>
    <col min="10997" max="10997" width="6.88671875" style="95" customWidth="1"/>
    <col min="10998" max="10998" width="33.33203125" style="95" customWidth="1"/>
    <col min="10999" max="10999" width="12.6640625" style="95" customWidth="1"/>
    <col min="11000" max="11000" width="13.5546875" style="95" customWidth="1"/>
    <col min="11001" max="11001" width="12.44140625" style="95" customWidth="1"/>
    <col min="11002" max="11002" width="13" style="95" customWidth="1"/>
    <col min="11003" max="11004" width="11.33203125" style="95" customWidth="1"/>
    <col min="11005" max="11005" width="13" style="95" customWidth="1"/>
    <col min="11006" max="11006" width="18.6640625" style="95" customWidth="1"/>
    <col min="11007" max="11007" width="4.6640625" style="95" customWidth="1"/>
    <col min="11008" max="11008" width="7.44140625" style="95" customWidth="1"/>
    <col min="11009" max="11009" width="7.5546875" style="95" customWidth="1"/>
    <col min="11010" max="11252" width="8.88671875" style="95"/>
    <col min="11253" max="11253" width="6.88671875" style="95" customWidth="1"/>
    <col min="11254" max="11254" width="33.33203125" style="95" customWidth="1"/>
    <col min="11255" max="11255" width="12.6640625" style="95" customWidth="1"/>
    <col min="11256" max="11256" width="13.5546875" style="95" customWidth="1"/>
    <col min="11257" max="11257" width="12.44140625" style="95" customWidth="1"/>
    <col min="11258" max="11258" width="13" style="95" customWidth="1"/>
    <col min="11259" max="11260" width="11.33203125" style="95" customWidth="1"/>
    <col min="11261" max="11261" width="13" style="95" customWidth="1"/>
    <col min="11262" max="11262" width="18.6640625" style="95" customWidth="1"/>
    <col min="11263" max="11263" width="4.6640625" style="95" customWidth="1"/>
    <col min="11264" max="11264" width="7.44140625" style="95" customWidth="1"/>
    <col min="11265" max="11265" width="7.5546875" style="95" customWidth="1"/>
    <col min="11266" max="11508" width="8.88671875" style="95"/>
    <col min="11509" max="11509" width="6.88671875" style="95" customWidth="1"/>
    <col min="11510" max="11510" width="33.33203125" style="95" customWidth="1"/>
    <col min="11511" max="11511" width="12.6640625" style="95" customWidth="1"/>
    <col min="11512" max="11512" width="13.5546875" style="95" customWidth="1"/>
    <col min="11513" max="11513" width="12.44140625" style="95" customWidth="1"/>
    <col min="11514" max="11514" width="13" style="95" customWidth="1"/>
    <col min="11515" max="11516" width="11.33203125" style="95" customWidth="1"/>
    <col min="11517" max="11517" width="13" style="95" customWidth="1"/>
    <col min="11518" max="11518" width="18.6640625" style="95" customWidth="1"/>
    <col min="11519" max="11519" width="4.6640625" style="95" customWidth="1"/>
    <col min="11520" max="11520" width="7.44140625" style="95" customWidth="1"/>
    <col min="11521" max="11521" width="7.5546875" style="95" customWidth="1"/>
    <col min="11522" max="11764" width="8.88671875" style="95"/>
    <col min="11765" max="11765" width="6.88671875" style="95" customWidth="1"/>
    <col min="11766" max="11766" width="33.33203125" style="95" customWidth="1"/>
    <col min="11767" max="11767" width="12.6640625" style="95" customWidth="1"/>
    <col min="11768" max="11768" width="13.5546875" style="95" customWidth="1"/>
    <col min="11769" max="11769" width="12.44140625" style="95" customWidth="1"/>
    <col min="11770" max="11770" width="13" style="95" customWidth="1"/>
    <col min="11771" max="11772" width="11.33203125" style="95" customWidth="1"/>
    <col min="11773" max="11773" width="13" style="95" customWidth="1"/>
    <col min="11774" max="11774" width="18.6640625" style="95" customWidth="1"/>
    <col min="11775" max="11775" width="4.6640625" style="95" customWidth="1"/>
    <col min="11776" max="11776" width="7.44140625" style="95" customWidth="1"/>
    <col min="11777" max="11777" width="7.5546875" style="95" customWidth="1"/>
    <col min="11778" max="12020" width="8.88671875" style="95"/>
    <col min="12021" max="12021" width="6.88671875" style="95" customWidth="1"/>
    <col min="12022" max="12022" width="33.33203125" style="95" customWidth="1"/>
    <col min="12023" max="12023" width="12.6640625" style="95" customWidth="1"/>
    <col min="12024" max="12024" width="13.5546875" style="95" customWidth="1"/>
    <col min="12025" max="12025" width="12.44140625" style="95" customWidth="1"/>
    <col min="12026" max="12026" width="13" style="95" customWidth="1"/>
    <col min="12027" max="12028" width="11.33203125" style="95" customWidth="1"/>
    <col min="12029" max="12029" width="13" style="95" customWidth="1"/>
    <col min="12030" max="12030" width="18.6640625" style="95" customWidth="1"/>
    <col min="12031" max="12031" width="4.6640625" style="95" customWidth="1"/>
    <col min="12032" max="12032" width="7.44140625" style="95" customWidth="1"/>
    <col min="12033" max="12033" width="7.5546875" style="95" customWidth="1"/>
    <col min="12034" max="12276" width="8.88671875" style="95"/>
    <col min="12277" max="12277" width="6.88671875" style="95" customWidth="1"/>
    <col min="12278" max="12278" width="33.33203125" style="95" customWidth="1"/>
    <col min="12279" max="12279" width="12.6640625" style="95" customWidth="1"/>
    <col min="12280" max="12280" width="13.5546875" style="95" customWidth="1"/>
    <col min="12281" max="12281" width="12.44140625" style="95" customWidth="1"/>
    <col min="12282" max="12282" width="13" style="95" customWidth="1"/>
    <col min="12283" max="12284" width="11.33203125" style="95" customWidth="1"/>
    <col min="12285" max="12285" width="13" style="95" customWidth="1"/>
    <col min="12286" max="12286" width="18.6640625" style="95" customWidth="1"/>
    <col min="12287" max="12287" width="4.6640625" style="95" customWidth="1"/>
    <col min="12288" max="12288" width="7.44140625" style="95" customWidth="1"/>
    <col min="12289" max="12289" width="7.5546875" style="95" customWidth="1"/>
    <col min="12290" max="12532" width="8.88671875" style="95"/>
    <col min="12533" max="12533" width="6.88671875" style="95" customWidth="1"/>
    <col min="12534" max="12534" width="33.33203125" style="95" customWidth="1"/>
    <col min="12535" max="12535" width="12.6640625" style="95" customWidth="1"/>
    <col min="12536" max="12536" width="13.5546875" style="95" customWidth="1"/>
    <col min="12537" max="12537" width="12.44140625" style="95" customWidth="1"/>
    <col min="12538" max="12538" width="13" style="95" customWidth="1"/>
    <col min="12539" max="12540" width="11.33203125" style="95" customWidth="1"/>
    <col min="12541" max="12541" width="13" style="95" customWidth="1"/>
    <col min="12542" max="12542" width="18.6640625" style="95" customWidth="1"/>
    <col min="12543" max="12543" width="4.6640625" style="95" customWidth="1"/>
    <col min="12544" max="12544" width="7.44140625" style="95" customWidth="1"/>
    <col min="12545" max="12545" width="7.5546875" style="95" customWidth="1"/>
    <col min="12546" max="12788" width="8.88671875" style="95"/>
    <col min="12789" max="12789" width="6.88671875" style="95" customWidth="1"/>
    <col min="12790" max="12790" width="33.33203125" style="95" customWidth="1"/>
    <col min="12791" max="12791" width="12.6640625" style="95" customWidth="1"/>
    <col min="12792" max="12792" width="13.5546875" style="95" customWidth="1"/>
    <col min="12793" max="12793" width="12.44140625" style="95" customWidth="1"/>
    <col min="12794" max="12794" width="13" style="95" customWidth="1"/>
    <col min="12795" max="12796" width="11.33203125" style="95" customWidth="1"/>
    <col min="12797" max="12797" width="13" style="95" customWidth="1"/>
    <col min="12798" max="12798" width="18.6640625" style="95" customWidth="1"/>
    <col min="12799" max="12799" width="4.6640625" style="95" customWidth="1"/>
    <col min="12800" max="12800" width="7.44140625" style="95" customWidth="1"/>
    <col min="12801" max="12801" width="7.5546875" style="95" customWidth="1"/>
    <col min="12802" max="13044" width="8.88671875" style="95"/>
    <col min="13045" max="13045" width="6.88671875" style="95" customWidth="1"/>
    <col min="13046" max="13046" width="33.33203125" style="95" customWidth="1"/>
    <col min="13047" max="13047" width="12.6640625" style="95" customWidth="1"/>
    <col min="13048" max="13048" width="13.5546875" style="95" customWidth="1"/>
    <col min="13049" max="13049" width="12.44140625" style="95" customWidth="1"/>
    <col min="13050" max="13050" width="13" style="95" customWidth="1"/>
    <col min="13051" max="13052" width="11.33203125" style="95" customWidth="1"/>
    <col min="13053" max="13053" width="13" style="95" customWidth="1"/>
    <col min="13054" max="13054" width="18.6640625" style="95" customWidth="1"/>
    <col min="13055" max="13055" width="4.6640625" style="95" customWidth="1"/>
    <col min="13056" max="13056" width="7.44140625" style="95" customWidth="1"/>
    <col min="13057" max="13057" width="7.5546875" style="95" customWidth="1"/>
    <col min="13058" max="13300" width="8.88671875" style="95"/>
    <col min="13301" max="13301" width="6.88671875" style="95" customWidth="1"/>
    <col min="13302" max="13302" width="33.33203125" style="95" customWidth="1"/>
    <col min="13303" max="13303" width="12.6640625" style="95" customWidth="1"/>
    <col min="13304" max="13304" width="13.5546875" style="95" customWidth="1"/>
    <col min="13305" max="13305" width="12.44140625" style="95" customWidth="1"/>
    <col min="13306" max="13306" width="13" style="95" customWidth="1"/>
    <col min="13307" max="13308" width="11.33203125" style="95" customWidth="1"/>
    <col min="13309" max="13309" width="13" style="95" customWidth="1"/>
    <col min="13310" max="13310" width="18.6640625" style="95" customWidth="1"/>
    <col min="13311" max="13311" width="4.6640625" style="95" customWidth="1"/>
    <col min="13312" max="13312" width="7.44140625" style="95" customWidth="1"/>
    <col min="13313" max="13313" width="7.5546875" style="95" customWidth="1"/>
    <col min="13314" max="13556" width="8.88671875" style="95"/>
    <col min="13557" max="13557" width="6.88671875" style="95" customWidth="1"/>
    <col min="13558" max="13558" width="33.33203125" style="95" customWidth="1"/>
    <col min="13559" max="13559" width="12.6640625" style="95" customWidth="1"/>
    <col min="13560" max="13560" width="13.5546875" style="95" customWidth="1"/>
    <col min="13561" max="13561" width="12.44140625" style="95" customWidth="1"/>
    <col min="13562" max="13562" width="13" style="95" customWidth="1"/>
    <col min="13563" max="13564" width="11.33203125" style="95" customWidth="1"/>
    <col min="13565" max="13565" width="13" style="95" customWidth="1"/>
    <col min="13566" max="13566" width="18.6640625" style="95" customWidth="1"/>
    <col min="13567" max="13567" width="4.6640625" style="95" customWidth="1"/>
    <col min="13568" max="13568" width="7.44140625" style="95" customWidth="1"/>
    <col min="13569" max="13569" width="7.5546875" style="95" customWidth="1"/>
    <col min="13570" max="13812" width="8.88671875" style="95"/>
    <col min="13813" max="13813" width="6.88671875" style="95" customWidth="1"/>
    <col min="13814" max="13814" width="33.33203125" style="95" customWidth="1"/>
    <col min="13815" max="13815" width="12.6640625" style="95" customWidth="1"/>
    <col min="13816" max="13816" width="13.5546875" style="95" customWidth="1"/>
    <col min="13817" max="13817" width="12.44140625" style="95" customWidth="1"/>
    <col min="13818" max="13818" width="13" style="95" customWidth="1"/>
    <col min="13819" max="13820" width="11.33203125" style="95" customWidth="1"/>
    <col min="13821" max="13821" width="13" style="95" customWidth="1"/>
    <col min="13822" max="13822" width="18.6640625" style="95" customWidth="1"/>
    <col min="13823" max="13823" width="4.6640625" style="95" customWidth="1"/>
    <col min="13824" max="13824" width="7.44140625" style="95" customWidth="1"/>
    <col min="13825" max="13825" width="7.5546875" style="95" customWidth="1"/>
    <col min="13826" max="14068" width="8.88671875" style="95"/>
    <col min="14069" max="14069" width="6.88671875" style="95" customWidth="1"/>
    <col min="14070" max="14070" width="33.33203125" style="95" customWidth="1"/>
    <col min="14071" max="14071" width="12.6640625" style="95" customWidth="1"/>
    <col min="14072" max="14072" width="13.5546875" style="95" customWidth="1"/>
    <col min="14073" max="14073" width="12.44140625" style="95" customWidth="1"/>
    <col min="14074" max="14074" width="13" style="95" customWidth="1"/>
    <col min="14075" max="14076" width="11.33203125" style="95" customWidth="1"/>
    <col min="14077" max="14077" width="13" style="95" customWidth="1"/>
    <col min="14078" max="14078" width="18.6640625" style="95" customWidth="1"/>
    <col min="14079" max="14079" width="4.6640625" style="95" customWidth="1"/>
    <col min="14080" max="14080" width="7.44140625" style="95" customWidth="1"/>
    <col min="14081" max="14081" width="7.5546875" style="95" customWidth="1"/>
    <col min="14082" max="14324" width="8.88671875" style="95"/>
    <col min="14325" max="14325" width="6.88671875" style="95" customWidth="1"/>
    <col min="14326" max="14326" width="33.33203125" style="95" customWidth="1"/>
    <col min="14327" max="14327" width="12.6640625" style="95" customWidth="1"/>
    <col min="14328" max="14328" width="13.5546875" style="95" customWidth="1"/>
    <col min="14329" max="14329" width="12.44140625" style="95" customWidth="1"/>
    <col min="14330" max="14330" width="13" style="95" customWidth="1"/>
    <col min="14331" max="14332" width="11.33203125" style="95" customWidth="1"/>
    <col min="14333" max="14333" width="13" style="95" customWidth="1"/>
    <col min="14334" max="14334" width="18.6640625" style="95" customWidth="1"/>
    <col min="14335" max="14335" width="4.6640625" style="95" customWidth="1"/>
    <col min="14336" max="14336" width="7.44140625" style="95" customWidth="1"/>
    <col min="14337" max="14337" width="7.5546875" style="95" customWidth="1"/>
    <col min="14338" max="14580" width="8.88671875" style="95"/>
    <col min="14581" max="14581" width="6.88671875" style="95" customWidth="1"/>
    <col min="14582" max="14582" width="33.33203125" style="95" customWidth="1"/>
    <col min="14583" max="14583" width="12.6640625" style="95" customWidth="1"/>
    <col min="14584" max="14584" width="13.5546875" style="95" customWidth="1"/>
    <col min="14585" max="14585" width="12.44140625" style="95" customWidth="1"/>
    <col min="14586" max="14586" width="13" style="95" customWidth="1"/>
    <col min="14587" max="14588" width="11.33203125" style="95" customWidth="1"/>
    <col min="14589" max="14589" width="13" style="95" customWidth="1"/>
    <col min="14590" max="14590" width="18.6640625" style="95" customWidth="1"/>
    <col min="14591" max="14591" width="4.6640625" style="95" customWidth="1"/>
    <col min="14592" max="14592" width="7.44140625" style="95" customWidth="1"/>
    <col min="14593" max="14593" width="7.5546875" style="95" customWidth="1"/>
    <col min="14594" max="14836" width="8.88671875" style="95"/>
    <col min="14837" max="14837" width="6.88671875" style="95" customWidth="1"/>
    <col min="14838" max="14838" width="33.33203125" style="95" customWidth="1"/>
    <col min="14839" max="14839" width="12.6640625" style="95" customWidth="1"/>
    <col min="14840" max="14840" width="13.5546875" style="95" customWidth="1"/>
    <col min="14841" max="14841" width="12.44140625" style="95" customWidth="1"/>
    <col min="14842" max="14842" width="13" style="95" customWidth="1"/>
    <col min="14843" max="14844" width="11.33203125" style="95" customWidth="1"/>
    <col min="14845" max="14845" width="13" style="95" customWidth="1"/>
    <col min="14846" max="14846" width="18.6640625" style="95" customWidth="1"/>
    <col min="14847" max="14847" width="4.6640625" style="95" customWidth="1"/>
    <col min="14848" max="14848" width="7.44140625" style="95" customWidth="1"/>
    <col min="14849" max="14849" width="7.5546875" style="95" customWidth="1"/>
    <col min="14850" max="15092" width="8.88671875" style="95"/>
    <col min="15093" max="15093" width="6.88671875" style="95" customWidth="1"/>
    <col min="15094" max="15094" width="33.33203125" style="95" customWidth="1"/>
    <col min="15095" max="15095" width="12.6640625" style="95" customWidth="1"/>
    <col min="15096" max="15096" width="13.5546875" style="95" customWidth="1"/>
    <col min="15097" max="15097" width="12.44140625" style="95" customWidth="1"/>
    <col min="15098" max="15098" width="13" style="95" customWidth="1"/>
    <col min="15099" max="15100" width="11.33203125" style="95" customWidth="1"/>
    <col min="15101" max="15101" width="13" style="95" customWidth="1"/>
    <col min="15102" max="15102" width="18.6640625" style="95" customWidth="1"/>
    <col min="15103" max="15103" width="4.6640625" style="95" customWidth="1"/>
    <col min="15104" max="15104" width="7.44140625" style="95" customWidth="1"/>
    <col min="15105" max="15105" width="7.5546875" style="95" customWidth="1"/>
    <col min="15106" max="15348" width="8.88671875" style="95"/>
    <col min="15349" max="15349" width="6.88671875" style="95" customWidth="1"/>
    <col min="15350" max="15350" width="33.33203125" style="95" customWidth="1"/>
    <col min="15351" max="15351" width="12.6640625" style="95" customWidth="1"/>
    <col min="15352" max="15352" width="13.5546875" style="95" customWidth="1"/>
    <col min="15353" max="15353" width="12.44140625" style="95" customWidth="1"/>
    <col min="15354" max="15354" width="13" style="95" customWidth="1"/>
    <col min="15355" max="15356" width="11.33203125" style="95" customWidth="1"/>
    <col min="15357" max="15357" width="13" style="95" customWidth="1"/>
    <col min="15358" max="15358" width="18.6640625" style="95" customWidth="1"/>
    <col min="15359" max="15359" width="4.6640625" style="95" customWidth="1"/>
    <col min="15360" max="15360" width="7.44140625" style="95" customWidth="1"/>
    <col min="15361" max="15361" width="7.5546875" style="95" customWidth="1"/>
    <col min="15362" max="15604" width="8.88671875" style="95"/>
    <col min="15605" max="15605" width="6.88671875" style="95" customWidth="1"/>
    <col min="15606" max="15606" width="33.33203125" style="95" customWidth="1"/>
    <col min="15607" max="15607" width="12.6640625" style="95" customWidth="1"/>
    <col min="15608" max="15608" width="13.5546875" style="95" customWidth="1"/>
    <col min="15609" max="15609" width="12.44140625" style="95" customWidth="1"/>
    <col min="15610" max="15610" width="13" style="95" customWidth="1"/>
    <col min="15611" max="15612" width="11.33203125" style="95" customWidth="1"/>
    <col min="15613" max="15613" width="13" style="95" customWidth="1"/>
    <col min="15614" max="15614" width="18.6640625" style="95" customWidth="1"/>
    <col min="15615" max="15615" width="4.6640625" style="95" customWidth="1"/>
    <col min="15616" max="15616" width="7.44140625" style="95" customWidth="1"/>
    <col min="15617" max="15617" width="7.5546875" style="95" customWidth="1"/>
    <col min="15618" max="15860" width="8.88671875" style="95"/>
    <col min="15861" max="15861" width="6.88671875" style="95" customWidth="1"/>
    <col min="15862" max="15862" width="33.33203125" style="95" customWidth="1"/>
    <col min="15863" max="15863" width="12.6640625" style="95" customWidth="1"/>
    <col min="15864" max="15864" width="13.5546875" style="95" customWidth="1"/>
    <col min="15865" max="15865" width="12.44140625" style="95" customWidth="1"/>
    <col min="15866" max="15866" width="13" style="95" customWidth="1"/>
    <col min="15867" max="15868" width="11.33203125" style="95" customWidth="1"/>
    <col min="15869" max="15869" width="13" style="95" customWidth="1"/>
    <col min="15870" max="15870" width="18.6640625" style="95" customWidth="1"/>
    <col min="15871" max="15871" width="4.6640625" style="95" customWidth="1"/>
    <col min="15872" max="15872" width="7.44140625" style="95" customWidth="1"/>
    <col min="15873" max="15873" width="7.5546875" style="95" customWidth="1"/>
    <col min="15874" max="16116" width="8.88671875" style="95"/>
    <col min="16117" max="16117" width="6.88671875" style="95" customWidth="1"/>
    <col min="16118" max="16118" width="33.33203125" style="95" customWidth="1"/>
    <col min="16119" max="16119" width="12.6640625" style="95" customWidth="1"/>
    <col min="16120" max="16120" width="13.5546875" style="95" customWidth="1"/>
    <col min="16121" max="16121" width="12.44140625" style="95" customWidth="1"/>
    <col min="16122" max="16122" width="13" style="95" customWidth="1"/>
    <col min="16123" max="16124" width="11.33203125" style="95" customWidth="1"/>
    <col min="16125" max="16125" width="13" style="95" customWidth="1"/>
    <col min="16126" max="16126" width="18.6640625" style="95" customWidth="1"/>
    <col min="16127" max="16127" width="4.6640625" style="95" customWidth="1"/>
    <col min="16128" max="16128" width="7.44140625" style="95" customWidth="1"/>
    <col min="16129" max="16129" width="7.5546875" style="95" customWidth="1"/>
    <col min="16130" max="16384" width="8.88671875" style="95"/>
  </cols>
  <sheetData>
    <row r="1" spans="1:11" x14ac:dyDescent="0.3">
      <c r="F1" s="91"/>
      <c r="G1" s="91"/>
      <c r="I1" s="73" t="s">
        <v>9</v>
      </c>
    </row>
    <row r="2" spans="1:11" ht="18" x14ac:dyDescent="0.3">
      <c r="A2" s="188" t="s">
        <v>204</v>
      </c>
      <c r="B2" s="189"/>
      <c r="C2" s="189"/>
      <c r="D2" s="189"/>
      <c r="E2" s="189"/>
      <c r="F2" s="189"/>
      <c r="G2" s="189"/>
      <c r="H2" s="189"/>
      <c r="I2" s="189"/>
    </row>
    <row r="3" spans="1:11" ht="15.6" x14ac:dyDescent="0.3">
      <c r="A3" s="190" t="s">
        <v>11</v>
      </c>
      <c r="B3" s="190"/>
      <c r="C3" s="74" t="s">
        <v>158</v>
      </c>
      <c r="D3" s="75"/>
      <c r="E3" s="75"/>
      <c r="F3" s="76"/>
      <c r="G3" s="77"/>
      <c r="H3" s="71"/>
      <c r="I3" s="72"/>
    </row>
    <row r="4" spans="1:11" ht="15.6" x14ac:dyDescent="0.3">
      <c r="A4" s="191" t="s">
        <v>73</v>
      </c>
      <c r="B4" s="191"/>
      <c r="C4" s="78" t="s">
        <v>295</v>
      </c>
      <c r="D4" s="75"/>
      <c r="E4" s="75"/>
      <c r="F4" s="76"/>
      <c r="G4" s="77"/>
      <c r="H4" s="71"/>
      <c r="I4" s="72"/>
    </row>
    <row r="5" spans="1:11" ht="15.6" x14ac:dyDescent="0.3">
      <c r="A5" s="209" t="s">
        <v>203</v>
      </c>
      <c r="B5" s="209"/>
      <c r="C5" s="74" t="s">
        <v>283</v>
      </c>
      <c r="D5" s="75"/>
      <c r="E5" s="75"/>
      <c r="F5" s="76"/>
      <c r="G5" s="77"/>
      <c r="H5" s="71"/>
      <c r="I5" s="72"/>
    </row>
    <row r="6" spans="1:11" ht="28.8" customHeight="1" x14ac:dyDescent="0.3">
      <c r="A6" s="173" t="s">
        <v>74</v>
      </c>
      <c r="B6" s="210" t="s">
        <v>75</v>
      </c>
      <c r="C6" s="211" t="s">
        <v>76</v>
      </c>
      <c r="D6" s="211"/>
      <c r="E6" s="211"/>
      <c r="F6" s="173" t="s">
        <v>72</v>
      </c>
      <c r="G6" s="177" t="s">
        <v>70</v>
      </c>
      <c r="H6" s="210" t="s">
        <v>241</v>
      </c>
      <c r="I6" s="210" t="s">
        <v>77</v>
      </c>
    </row>
    <row r="7" spans="1:11" ht="72.599999999999994" customHeight="1" x14ac:dyDescent="0.3">
      <c r="A7" s="197"/>
      <c r="B7" s="210"/>
      <c r="C7" s="96" t="s">
        <v>78</v>
      </c>
      <c r="D7" s="97" t="s">
        <v>44</v>
      </c>
      <c r="E7" s="97" t="s">
        <v>43</v>
      </c>
      <c r="F7" s="197"/>
      <c r="G7" s="177"/>
      <c r="H7" s="210"/>
      <c r="I7" s="210"/>
    </row>
    <row r="8" spans="1:11" x14ac:dyDescent="0.3">
      <c r="A8" s="98">
        <v>1</v>
      </c>
      <c r="B8" s="98">
        <v>2</v>
      </c>
      <c r="C8" s="99">
        <v>3</v>
      </c>
      <c r="D8" s="100">
        <v>4</v>
      </c>
      <c r="E8" s="100">
        <v>5</v>
      </c>
      <c r="F8" s="98">
        <v>6</v>
      </c>
      <c r="G8" s="100">
        <v>7</v>
      </c>
      <c r="H8" s="98">
        <v>8</v>
      </c>
      <c r="I8" s="98">
        <v>9</v>
      </c>
    </row>
    <row r="9" spans="1:11" s="103" customFormat="1" ht="26.4" customHeight="1" x14ac:dyDescent="0.3">
      <c r="A9" s="179" t="s">
        <v>159</v>
      </c>
      <c r="B9" s="179"/>
      <c r="C9" s="179"/>
      <c r="D9" s="179"/>
      <c r="E9" s="179"/>
      <c r="F9" s="179"/>
      <c r="G9" s="179"/>
      <c r="H9" s="179"/>
      <c r="I9" s="217"/>
      <c r="J9" s="101"/>
      <c r="K9" s="102"/>
    </row>
    <row r="10" spans="1:11" s="103" customFormat="1" x14ac:dyDescent="0.3">
      <c r="A10" s="218"/>
      <c r="B10" s="104" t="s">
        <v>79</v>
      </c>
      <c r="C10" s="105">
        <f>SUM(C11:C16)</f>
        <v>711195.86719000014</v>
      </c>
      <c r="D10" s="105">
        <f>SUM(D11:D16)</f>
        <v>697329.20713999995</v>
      </c>
      <c r="E10" s="105">
        <f>SUM(E11:E16)</f>
        <v>697329.20713999995</v>
      </c>
      <c r="F10" s="219"/>
      <c r="G10" s="222"/>
      <c r="H10" s="225"/>
      <c r="I10" s="192"/>
      <c r="J10" s="101">
        <f>E10/C10*100</f>
        <v>98.050233319719837</v>
      </c>
      <c r="K10" s="102"/>
    </row>
    <row r="11" spans="1:11" s="103" customFormat="1" x14ac:dyDescent="0.3">
      <c r="A11" s="218"/>
      <c r="B11" s="104" t="s">
        <v>80</v>
      </c>
      <c r="C11" s="105">
        <f>C19+C227+C311+C327+C351+C399+C442</f>
        <v>294010.90000000002</v>
      </c>
      <c r="D11" s="105">
        <f t="shared" ref="D11:E11" si="0">D19+D227+D311+D327+D351+D399+D442</f>
        <v>281324.58091999998</v>
      </c>
      <c r="E11" s="105">
        <f t="shared" si="0"/>
        <v>281324.58091999998</v>
      </c>
      <c r="F11" s="220"/>
      <c r="G11" s="223"/>
      <c r="H11" s="226"/>
      <c r="I11" s="193"/>
      <c r="J11" s="101">
        <f t="shared" ref="J11" si="1">E11/C11*100</f>
        <v>95.685085457716013</v>
      </c>
      <c r="K11" s="102"/>
    </row>
    <row r="12" spans="1:11" s="103" customFormat="1" x14ac:dyDescent="0.3">
      <c r="A12" s="218"/>
      <c r="B12" s="104" t="s">
        <v>6</v>
      </c>
      <c r="C12" s="105">
        <f t="shared" ref="C12:E16" si="2">C20+C228+C312+C328+C352+C400+C443</f>
        <v>417184.96719000005</v>
      </c>
      <c r="D12" s="105">
        <f t="shared" si="2"/>
        <v>416004.62621999998</v>
      </c>
      <c r="E12" s="105">
        <f t="shared" si="2"/>
        <v>416004.62621999998</v>
      </c>
      <c r="F12" s="220"/>
      <c r="G12" s="223"/>
      <c r="H12" s="226"/>
      <c r="I12" s="193"/>
      <c r="J12" s="101">
        <f>E12/C12*100</f>
        <v>99.71707010970448</v>
      </c>
      <c r="K12" s="101">
        <f>E12/C12</f>
        <v>0.99717070109704475</v>
      </c>
    </row>
    <row r="13" spans="1:11" s="103" customFormat="1" x14ac:dyDescent="0.3">
      <c r="A13" s="218"/>
      <c r="B13" s="104" t="s">
        <v>7</v>
      </c>
      <c r="C13" s="105">
        <f t="shared" si="2"/>
        <v>0</v>
      </c>
      <c r="D13" s="105">
        <f t="shared" si="2"/>
        <v>0</v>
      </c>
      <c r="E13" s="105">
        <f t="shared" si="2"/>
        <v>0</v>
      </c>
      <c r="F13" s="220"/>
      <c r="G13" s="223"/>
      <c r="H13" s="226"/>
      <c r="I13" s="193"/>
      <c r="J13" s="101"/>
      <c r="K13" s="102"/>
    </row>
    <row r="14" spans="1:11" s="103" customFormat="1" x14ac:dyDescent="0.3">
      <c r="A14" s="218"/>
      <c r="B14" s="104" t="s">
        <v>8</v>
      </c>
      <c r="C14" s="105">
        <f t="shared" si="2"/>
        <v>0</v>
      </c>
      <c r="D14" s="105">
        <f t="shared" si="2"/>
        <v>0</v>
      </c>
      <c r="E14" s="105">
        <f t="shared" si="2"/>
        <v>0</v>
      </c>
      <c r="F14" s="220"/>
      <c r="G14" s="223"/>
      <c r="H14" s="226"/>
      <c r="I14" s="193"/>
      <c r="J14" s="101"/>
      <c r="K14" s="102"/>
    </row>
    <row r="15" spans="1:11" s="103" customFormat="1" x14ac:dyDescent="0.3">
      <c r="A15" s="218"/>
      <c r="B15" s="104" t="s">
        <v>68</v>
      </c>
      <c r="C15" s="105">
        <f t="shared" si="2"/>
        <v>0</v>
      </c>
      <c r="D15" s="105">
        <f t="shared" si="2"/>
        <v>0</v>
      </c>
      <c r="E15" s="105">
        <f t="shared" si="2"/>
        <v>0</v>
      </c>
      <c r="F15" s="220"/>
      <c r="G15" s="223"/>
      <c r="H15" s="226"/>
      <c r="I15" s="193"/>
      <c r="J15" s="101"/>
      <c r="K15" s="102"/>
    </row>
    <row r="16" spans="1:11" s="103" customFormat="1" x14ac:dyDescent="0.3">
      <c r="A16" s="218"/>
      <c r="B16" s="104" t="s">
        <v>242</v>
      </c>
      <c r="C16" s="105">
        <f t="shared" si="2"/>
        <v>0</v>
      </c>
      <c r="D16" s="105">
        <f t="shared" si="2"/>
        <v>0</v>
      </c>
      <c r="E16" s="105">
        <f t="shared" si="2"/>
        <v>0</v>
      </c>
      <c r="F16" s="221"/>
      <c r="G16" s="224"/>
      <c r="H16" s="227"/>
      <c r="I16" s="194"/>
      <c r="J16" s="101"/>
      <c r="K16" s="102"/>
    </row>
    <row r="17" spans="1:11" s="103" customFormat="1" ht="26.4" customHeight="1" x14ac:dyDescent="0.3">
      <c r="A17" s="179" t="s">
        <v>81</v>
      </c>
      <c r="B17" s="179"/>
      <c r="C17" s="179"/>
      <c r="D17" s="179"/>
      <c r="E17" s="179"/>
      <c r="F17" s="179"/>
      <c r="G17" s="179"/>
      <c r="H17" s="179"/>
      <c r="I17" s="212"/>
      <c r="J17" s="101"/>
      <c r="K17" s="102"/>
    </row>
    <row r="18" spans="1:11" s="103" customFormat="1" x14ac:dyDescent="0.3">
      <c r="A18" s="176"/>
      <c r="B18" s="104" t="s">
        <v>82</v>
      </c>
      <c r="C18" s="106">
        <f>C19+C20</f>
        <v>569189.18122000003</v>
      </c>
      <c r="D18" s="106">
        <f t="shared" ref="D18:E18" si="3">D19+D20</f>
        <v>568758.63534000004</v>
      </c>
      <c r="E18" s="106">
        <f t="shared" si="3"/>
        <v>568758.63534000004</v>
      </c>
      <c r="F18" s="195" t="s">
        <v>3</v>
      </c>
      <c r="G18" s="195" t="s">
        <v>3</v>
      </c>
      <c r="H18" s="195" t="s">
        <v>3</v>
      </c>
      <c r="I18" s="195" t="s">
        <v>3</v>
      </c>
      <c r="J18" s="101"/>
      <c r="K18" s="102"/>
    </row>
    <row r="19" spans="1:11" s="103" customFormat="1" x14ac:dyDescent="0.3">
      <c r="A19" s="176"/>
      <c r="B19" s="104" t="s">
        <v>80</v>
      </c>
      <c r="C19" s="106">
        <f t="shared" ref="C19:E20" si="4">C27+C170+C186+C203+C219</f>
        <v>229884.6</v>
      </c>
      <c r="D19" s="106">
        <f t="shared" si="4"/>
        <v>229656.47766999999</v>
      </c>
      <c r="E19" s="106">
        <f t="shared" si="4"/>
        <v>229656.47766999999</v>
      </c>
      <c r="F19" s="196"/>
      <c r="G19" s="196"/>
      <c r="H19" s="196"/>
      <c r="I19" s="196"/>
      <c r="J19" s="101"/>
      <c r="K19" s="102"/>
    </row>
    <row r="20" spans="1:11" s="103" customFormat="1" x14ac:dyDescent="0.3">
      <c r="A20" s="176"/>
      <c r="B20" s="104" t="s">
        <v>6</v>
      </c>
      <c r="C20" s="106">
        <f t="shared" si="4"/>
        <v>339304.58121999999</v>
      </c>
      <c r="D20" s="106">
        <f t="shared" si="4"/>
        <v>339102.15766999999</v>
      </c>
      <c r="E20" s="106">
        <f t="shared" si="4"/>
        <v>339102.15766999999</v>
      </c>
      <c r="F20" s="196"/>
      <c r="G20" s="196"/>
      <c r="H20" s="196"/>
      <c r="I20" s="196"/>
      <c r="J20" s="101"/>
      <c r="K20" s="102"/>
    </row>
    <row r="21" spans="1:11" s="103" customFormat="1" x14ac:dyDescent="0.3">
      <c r="A21" s="176"/>
      <c r="B21" s="104" t="s">
        <v>7</v>
      </c>
      <c r="C21" s="106"/>
      <c r="D21" s="107"/>
      <c r="E21" s="107"/>
      <c r="F21" s="196"/>
      <c r="G21" s="196"/>
      <c r="H21" s="196"/>
      <c r="I21" s="196"/>
      <c r="J21" s="101"/>
      <c r="K21" s="102"/>
    </row>
    <row r="22" spans="1:11" s="103" customFormat="1" x14ac:dyDescent="0.3">
      <c r="A22" s="176"/>
      <c r="B22" s="104" t="s">
        <v>8</v>
      </c>
      <c r="C22" s="106"/>
      <c r="D22" s="107"/>
      <c r="E22" s="107"/>
      <c r="F22" s="196"/>
      <c r="G22" s="196"/>
      <c r="H22" s="196"/>
      <c r="I22" s="196"/>
      <c r="J22" s="101"/>
      <c r="K22" s="102"/>
    </row>
    <row r="23" spans="1:11" s="103" customFormat="1" x14ac:dyDescent="0.3">
      <c r="A23" s="176"/>
      <c r="B23" s="104" t="s">
        <v>68</v>
      </c>
      <c r="C23" s="106"/>
      <c r="D23" s="107"/>
      <c r="E23" s="107"/>
      <c r="F23" s="196"/>
      <c r="G23" s="196"/>
      <c r="H23" s="196"/>
      <c r="I23" s="196"/>
      <c r="J23" s="101"/>
      <c r="K23" s="102"/>
    </row>
    <row r="24" spans="1:11" s="103" customFormat="1" x14ac:dyDescent="0.3">
      <c r="A24" s="176"/>
      <c r="B24" s="104" t="s">
        <v>69</v>
      </c>
      <c r="C24" s="106"/>
      <c r="D24" s="107"/>
      <c r="E24" s="107"/>
      <c r="F24" s="197"/>
      <c r="G24" s="197"/>
      <c r="H24" s="197"/>
      <c r="I24" s="197"/>
      <c r="J24" s="101"/>
      <c r="K24" s="102"/>
    </row>
    <row r="25" spans="1:11" s="103" customFormat="1" ht="39.6" x14ac:dyDescent="0.3">
      <c r="A25" s="176" t="s">
        <v>5</v>
      </c>
      <c r="B25" s="108" t="s">
        <v>195</v>
      </c>
      <c r="C25" s="106"/>
      <c r="D25" s="107"/>
      <c r="E25" s="107"/>
      <c r="F25" s="177" t="s">
        <v>3</v>
      </c>
      <c r="G25" s="177" t="s">
        <v>3</v>
      </c>
      <c r="H25" s="177" t="s">
        <v>3</v>
      </c>
      <c r="I25" s="177" t="s">
        <v>3</v>
      </c>
      <c r="J25" s="101"/>
      <c r="K25" s="102"/>
    </row>
    <row r="26" spans="1:11" s="103" customFormat="1" x14ac:dyDescent="0.3">
      <c r="A26" s="176"/>
      <c r="B26" s="104" t="s">
        <v>84</v>
      </c>
      <c r="C26" s="106">
        <f>C27+C28</f>
        <v>45759.953410000002</v>
      </c>
      <c r="D26" s="106">
        <f t="shared" ref="D26:E26" si="5">D27+D28</f>
        <v>45749.156609999998</v>
      </c>
      <c r="E26" s="106">
        <f t="shared" si="5"/>
        <v>45749.156609999998</v>
      </c>
      <c r="F26" s="177"/>
      <c r="G26" s="177"/>
      <c r="H26" s="177"/>
      <c r="I26" s="177"/>
      <c r="J26" s="101"/>
      <c r="K26" s="102"/>
    </row>
    <row r="27" spans="1:11" s="103" customFormat="1" x14ac:dyDescent="0.3">
      <c r="A27" s="176"/>
      <c r="B27" s="104" t="s">
        <v>85</v>
      </c>
      <c r="C27" s="106">
        <f>C35+C43+C52+C62+C72+C81+C91+C100+C109+C118+C127+C136+C145+C153+C161</f>
        <v>0</v>
      </c>
      <c r="D27" s="106">
        <f t="shared" ref="D27:E27" si="6">D35+D43+D52+D62+D72+D81+D91+D100+D109+D118+D127+D136+D145+D153+D161</f>
        <v>0</v>
      </c>
      <c r="E27" s="106">
        <f t="shared" si="6"/>
        <v>0</v>
      </c>
      <c r="F27" s="177"/>
      <c r="G27" s="177"/>
      <c r="H27" s="177"/>
      <c r="I27" s="177"/>
      <c r="J27" s="101"/>
      <c r="K27" s="102"/>
    </row>
    <row r="28" spans="1:11" s="103" customFormat="1" x14ac:dyDescent="0.3">
      <c r="A28" s="176"/>
      <c r="B28" s="104" t="s">
        <v>86</v>
      </c>
      <c r="C28" s="106">
        <f>C36+C44+C53+C63+C73+C82+C92+C101+C110+C119+C128+C137+C146+C154+C162</f>
        <v>45759.953410000002</v>
      </c>
      <c r="D28" s="106">
        <f t="shared" ref="D28:E28" si="7">D36+D44+D53+D63+D73+D82+D92+D101+D110+D119+D128+D137+D146+D154+D162</f>
        <v>45749.156609999998</v>
      </c>
      <c r="E28" s="106">
        <f t="shared" si="7"/>
        <v>45749.156609999998</v>
      </c>
      <c r="F28" s="177"/>
      <c r="G28" s="177"/>
      <c r="H28" s="177"/>
      <c r="I28" s="177"/>
      <c r="J28" s="101"/>
      <c r="K28" s="102"/>
    </row>
    <row r="29" spans="1:11" s="103" customFormat="1" x14ac:dyDescent="0.3">
      <c r="A29" s="176"/>
      <c r="B29" s="104" t="s">
        <v>7</v>
      </c>
      <c r="C29" s="106"/>
      <c r="D29" s="106"/>
      <c r="E29" s="107"/>
      <c r="F29" s="177"/>
      <c r="G29" s="177"/>
      <c r="H29" s="177"/>
      <c r="I29" s="177"/>
      <c r="J29" s="101"/>
      <c r="K29" s="102"/>
    </row>
    <row r="30" spans="1:11" s="103" customFormat="1" x14ac:dyDescent="0.3">
      <c r="A30" s="176"/>
      <c r="B30" s="104" t="s">
        <v>8</v>
      </c>
      <c r="C30" s="107"/>
      <c r="D30" s="107"/>
      <c r="E30" s="107"/>
      <c r="F30" s="177"/>
      <c r="G30" s="177"/>
      <c r="H30" s="177"/>
      <c r="I30" s="177"/>
      <c r="J30" s="101"/>
      <c r="K30" s="102"/>
    </row>
    <row r="31" spans="1:11" s="103" customFormat="1" x14ac:dyDescent="0.3">
      <c r="A31" s="176"/>
      <c r="B31" s="104" t="s">
        <v>68</v>
      </c>
      <c r="C31" s="107"/>
      <c r="D31" s="107"/>
      <c r="E31" s="107"/>
      <c r="F31" s="177"/>
      <c r="G31" s="177"/>
      <c r="H31" s="177"/>
      <c r="I31" s="177"/>
      <c r="J31" s="101"/>
      <c r="K31" s="102"/>
    </row>
    <row r="32" spans="1:11" s="103" customFormat="1" x14ac:dyDescent="0.3">
      <c r="A32" s="176"/>
      <c r="B32" s="104" t="s">
        <v>69</v>
      </c>
      <c r="C32" s="109"/>
      <c r="D32" s="109"/>
      <c r="E32" s="109"/>
      <c r="F32" s="177"/>
      <c r="G32" s="177"/>
      <c r="H32" s="177"/>
      <c r="I32" s="177"/>
      <c r="J32" s="101"/>
      <c r="K32" s="102"/>
    </row>
    <row r="33" spans="1:11" ht="31.8" customHeight="1" x14ac:dyDescent="0.3">
      <c r="A33" s="183" t="s">
        <v>36</v>
      </c>
      <c r="B33" s="108" t="s">
        <v>174</v>
      </c>
      <c r="C33" s="110"/>
      <c r="D33" s="110"/>
      <c r="E33" s="110"/>
      <c r="F33" s="177" t="s">
        <v>3</v>
      </c>
      <c r="G33" s="177" t="s">
        <v>3</v>
      </c>
      <c r="H33" s="177" t="s">
        <v>3</v>
      </c>
      <c r="I33" s="206" t="s">
        <v>338</v>
      </c>
    </row>
    <row r="34" spans="1:11" s="103" customFormat="1" x14ac:dyDescent="0.3">
      <c r="A34" s="184"/>
      <c r="B34" s="104" t="s">
        <v>27</v>
      </c>
      <c r="C34" s="109">
        <f>SUM(C35:C36)</f>
        <v>279.44799999999998</v>
      </c>
      <c r="D34" s="109">
        <f>SUM(D35:D36)</f>
        <v>279.44799999999998</v>
      </c>
      <c r="E34" s="109">
        <f>SUM(E35:E36)</f>
        <v>279.44799999999998</v>
      </c>
      <c r="F34" s="177"/>
      <c r="G34" s="177"/>
      <c r="H34" s="177"/>
      <c r="I34" s="206"/>
      <c r="J34" s="101"/>
      <c r="K34" s="102"/>
    </row>
    <row r="35" spans="1:11" s="103" customFormat="1" x14ac:dyDescent="0.3">
      <c r="A35" s="184"/>
      <c r="B35" s="104" t="s">
        <v>80</v>
      </c>
      <c r="C35" s="106">
        <v>0</v>
      </c>
      <c r="D35" s="106">
        <v>0</v>
      </c>
      <c r="E35" s="106">
        <v>0</v>
      </c>
      <c r="F35" s="177"/>
      <c r="G35" s="177"/>
      <c r="H35" s="177"/>
      <c r="I35" s="206"/>
      <c r="J35" s="101"/>
      <c r="K35" s="102"/>
    </row>
    <row r="36" spans="1:11" s="103" customFormat="1" x14ac:dyDescent="0.3">
      <c r="A36" s="184"/>
      <c r="B36" s="104" t="s">
        <v>6</v>
      </c>
      <c r="C36" s="109">
        <v>279.44799999999998</v>
      </c>
      <c r="D36" s="109">
        <v>279.44799999999998</v>
      </c>
      <c r="E36" s="109">
        <v>279.44799999999998</v>
      </c>
      <c r="F36" s="177"/>
      <c r="G36" s="177"/>
      <c r="H36" s="177"/>
      <c r="I36" s="206"/>
      <c r="J36" s="101"/>
      <c r="K36" s="102"/>
    </row>
    <row r="37" spans="1:11" s="103" customFormat="1" x14ac:dyDescent="0.3">
      <c r="A37" s="184"/>
      <c r="B37" s="104" t="s">
        <v>7</v>
      </c>
      <c r="C37" s="106"/>
      <c r="D37" s="106"/>
      <c r="E37" s="106"/>
      <c r="F37" s="177"/>
      <c r="G37" s="177"/>
      <c r="H37" s="177"/>
      <c r="I37" s="206"/>
      <c r="J37" s="101"/>
      <c r="K37" s="102"/>
    </row>
    <row r="38" spans="1:11" s="103" customFormat="1" x14ac:dyDescent="0.3">
      <c r="A38" s="184"/>
      <c r="B38" s="104" t="s">
        <v>8</v>
      </c>
      <c r="C38" s="106"/>
      <c r="D38" s="106"/>
      <c r="E38" s="106"/>
      <c r="F38" s="177"/>
      <c r="G38" s="177"/>
      <c r="H38" s="177"/>
      <c r="I38" s="206"/>
      <c r="J38" s="101"/>
      <c r="K38" s="102"/>
    </row>
    <row r="39" spans="1:11" s="103" customFormat="1" x14ac:dyDescent="0.3">
      <c r="A39" s="184"/>
      <c r="B39" s="104" t="s">
        <v>68</v>
      </c>
      <c r="C39" s="106"/>
      <c r="D39" s="106"/>
      <c r="E39" s="106"/>
      <c r="F39" s="177"/>
      <c r="G39" s="177"/>
      <c r="H39" s="177"/>
      <c r="I39" s="206"/>
      <c r="J39" s="101"/>
      <c r="K39" s="102"/>
    </row>
    <row r="40" spans="1:11" s="103" customFormat="1" x14ac:dyDescent="0.3">
      <c r="A40" s="184"/>
      <c r="B40" s="104" t="s">
        <v>69</v>
      </c>
      <c r="C40" s="106"/>
      <c r="D40" s="106"/>
      <c r="E40" s="106"/>
      <c r="F40" s="177"/>
      <c r="G40" s="177"/>
      <c r="H40" s="177"/>
      <c r="I40" s="206"/>
      <c r="J40" s="101"/>
      <c r="K40" s="102"/>
    </row>
    <row r="41" spans="1:11" s="103" customFormat="1" ht="26.4" x14ac:dyDescent="0.3">
      <c r="A41" s="185" t="s">
        <v>87</v>
      </c>
      <c r="B41" s="108" t="s">
        <v>150</v>
      </c>
      <c r="C41" s="111"/>
      <c r="D41" s="111"/>
      <c r="E41" s="111"/>
      <c r="F41" s="177" t="s">
        <v>3</v>
      </c>
      <c r="G41" s="177" t="s">
        <v>3</v>
      </c>
      <c r="H41" s="177" t="s">
        <v>3</v>
      </c>
      <c r="I41" s="201"/>
      <c r="J41" s="101"/>
      <c r="K41" s="102"/>
    </row>
    <row r="42" spans="1:11" s="103" customFormat="1" x14ac:dyDescent="0.3">
      <c r="A42" s="186"/>
      <c r="B42" s="104" t="s">
        <v>27</v>
      </c>
      <c r="C42" s="111">
        <f>SUM(C43:C44)</f>
        <v>0</v>
      </c>
      <c r="D42" s="111">
        <f>SUM(D43:D44)</f>
        <v>0</v>
      </c>
      <c r="E42" s="111">
        <f>SUM(E43:E44)</f>
        <v>0</v>
      </c>
      <c r="F42" s="177"/>
      <c r="G42" s="177"/>
      <c r="H42" s="177"/>
      <c r="I42" s="201"/>
      <c r="J42" s="101"/>
      <c r="K42" s="102"/>
    </row>
    <row r="43" spans="1:11" s="103" customFormat="1" x14ac:dyDescent="0.3">
      <c r="A43" s="186"/>
      <c r="B43" s="104" t="s">
        <v>80</v>
      </c>
      <c r="C43" s="106">
        <v>0</v>
      </c>
      <c r="D43" s="106">
        <v>0</v>
      </c>
      <c r="E43" s="106">
        <v>0</v>
      </c>
      <c r="F43" s="177"/>
      <c r="G43" s="177"/>
      <c r="H43" s="177"/>
      <c r="I43" s="201"/>
      <c r="J43" s="101"/>
      <c r="K43" s="102"/>
    </row>
    <row r="44" spans="1:11" s="103" customFormat="1" x14ac:dyDescent="0.3">
      <c r="A44" s="186"/>
      <c r="B44" s="104" t="s">
        <v>6</v>
      </c>
      <c r="C44" s="111">
        <v>0</v>
      </c>
      <c r="D44" s="111">
        <v>0</v>
      </c>
      <c r="E44" s="111">
        <v>0</v>
      </c>
      <c r="F44" s="177"/>
      <c r="G44" s="177"/>
      <c r="H44" s="177"/>
      <c r="I44" s="201"/>
      <c r="J44" s="101"/>
      <c r="K44" s="102"/>
    </row>
    <row r="45" spans="1:11" s="103" customFormat="1" x14ac:dyDescent="0.3">
      <c r="A45" s="186"/>
      <c r="B45" s="104" t="s">
        <v>7</v>
      </c>
      <c r="C45" s="106"/>
      <c r="D45" s="107"/>
      <c r="E45" s="107"/>
      <c r="F45" s="177"/>
      <c r="G45" s="177"/>
      <c r="H45" s="177"/>
      <c r="I45" s="201"/>
      <c r="J45" s="101"/>
      <c r="K45" s="102"/>
    </row>
    <row r="46" spans="1:11" s="103" customFormat="1" x14ac:dyDescent="0.3">
      <c r="A46" s="186"/>
      <c r="B46" s="104" t="s">
        <v>8</v>
      </c>
      <c r="C46" s="106"/>
      <c r="D46" s="106"/>
      <c r="E46" s="107"/>
      <c r="F46" s="177"/>
      <c r="G46" s="177"/>
      <c r="H46" s="177"/>
      <c r="I46" s="201"/>
      <c r="J46" s="101"/>
      <c r="K46" s="102"/>
    </row>
    <row r="47" spans="1:11" s="103" customFormat="1" x14ac:dyDescent="0.3">
      <c r="A47" s="186"/>
      <c r="B47" s="104" t="s">
        <v>68</v>
      </c>
      <c r="C47" s="106"/>
      <c r="D47" s="107"/>
      <c r="E47" s="107"/>
      <c r="F47" s="177"/>
      <c r="G47" s="177"/>
      <c r="H47" s="177"/>
      <c r="I47" s="201"/>
      <c r="J47" s="101"/>
      <c r="K47" s="102"/>
    </row>
    <row r="48" spans="1:11" s="103" customFormat="1" x14ac:dyDescent="0.3">
      <c r="A48" s="186"/>
      <c r="B48" s="104" t="s">
        <v>69</v>
      </c>
      <c r="C48" s="106"/>
      <c r="D48" s="107"/>
      <c r="E48" s="107"/>
      <c r="F48" s="177"/>
      <c r="G48" s="177"/>
      <c r="H48" s="177"/>
      <c r="I48" s="201"/>
      <c r="J48" s="101"/>
      <c r="K48" s="102"/>
    </row>
    <row r="49" spans="1:11" s="103" customFormat="1" ht="33.6" customHeight="1" x14ac:dyDescent="0.3">
      <c r="A49" s="186"/>
      <c r="B49" s="112" t="s">
        <v>298</v>
      </c>
      <c r="C49" s="106"/>
      <c r="D49" s="107"/>
      <c r="E49" s="107"/>
      <c r="F49" s="113" t="s">
        <v>3</v>
      </c>
      <c r="G49" s="113" t="s">
        <v>339</v>
      </c>
      <c r="H49" s="113" t="s">
        <v>3</v>
      </c>
      <c r="I49" s="108" t="s">
        <v>373</v>
      </c>
      <c r="J49" s="101"/>
      <c r="K49" s="102"/>
    </row>
    <row r="50" spans="1:11" s="103" customFormat="1" ht="79.2" x14ac:dyDescent="0.3">
      <c r="A50" s="185" t="s">
        <v>88</v>
      </c>
      <c r="B50" s="139" t="s">
        <v>296</v>
      </c>
      <c r="C50" s="106"/>
      <c r="D50" s="107"/>
      <c r="E50" s="107"/>
      <c r="F50" s="177" t="s">
        <v>3</v>
      </c>
      <c r="G50" s="177" t="s">
        <v>3</v>
      </c>
      <c r="H50" s="177" t="s">
        <v>3</v>
      </c>
      <c r="I50" s="201" t="s">
        <v>89</v>
      </c>
      <c r="J50" s="101"/>
      <c r="K50" s="102"/>
    </row>
    <row r="51" spans="1:11" s="103" customFormat="1" x14ac:dyDescent="0.3">
      <c r="A51" s="186"/>
      <c r="B51" s="104" t="s">
        <v>27</v>
      </c>
      <c r="C51" s="111">
        <f>SUM(C52:C53)</f>
        <v>140.12799999999999</v>
      </c>
      <c r="D51" s="111">
        <f>SUM(D52:D53)</f>
        <v>140.12799999999999</v>
      </c>
      <c r="E51" s="111">
        <f>SUM(E52:E53)</f>
        <v>140.12799999999999</v>
      </c>
      <c r="F51" s="177"/>
      <c r="G51" s="177"/>
      <c r="H51" s="177"/>
      <c r="I51" s="201"/>
      <c r="J51" s="101"/>
      <c r="K51" s="102"/>
    </row>
    <row r="52" spans="1:11" s="103" customFormat="1" x14ac:dyDescent="0.3">
      <c r="A52" s="186"/>
      <c r="B52" s="104" t="s">
        <v>80</v>
      </c>
      <c r="C52" s="106">
        <v>0</v>
      </c>
      <c r="D52" s="106">
        <v>0</v>
      </c>
      <c r="E52" s="106">
        <v>0</v>
      </c>
      <c r="F52" s="177"/>
      <c r="G52" s="177"/>
      <c r="H52" s="177"/>
      <c r="I52" s="201"/>
      <c r="J52" s="101"/>
      <c r="K52" s="102"/>
    </row>
    <row r="53" spans="1:11" s="103" customFormat="1" x14ac:dyDescent="0.3">
      <c r="A53" s="186"/>
      <c r="B53" s="104" t="s">
        <v>6</v>
      </c>
      <c r="C53" s="106">
        <v>140.12799999999999</v>
      </c>
      <c r="D53" s="106">
        <v>140.12799999999999</v>
      </c>
      <c r="E53" s="106">
        <v>140.12799999999999</v>
      </c>
      <c r="F53" s="177"/>
      <c r="G53" s="177"/>
      <c r="H53" s="177"/>
      <c r="I53" s="201"/>
      <c r="J53" s="101"/>
      <c r="K53" s="102"/>
    </row>
    <row r="54" spans="1:11" s="103" customFormat="1" x14ac:dyDescent="0.3">
      <c r="A54" s="186"/>
      <c r="B54" s="104" t="s">
        <v>7</v>
      </c>
      <c r="C54" s="106"/>
      <c r="D54" s="107"/>
      <c r="E54" s="107"/>
      <c r="F54" s="177"/>
      <c r="G54" s="177"/>
      <c r="H54" s="177"/>
      <c r="I54" s="201"/>
      <c r="J54" s="101"/>
      <c r="K54" s="102"/>
    </row>
    <row r="55" spans="1:11" s="103" customFormat="1" x14ac:dyDescent="0.3">
      <c r="A55" s="186"/>
      <c r="B55" s="104" t="s">
        <v>8</v>
      </c>
      <c r="C55" s="106"/>
      <c r="D55" s="107"/>
      <c r="E55" s="107"/>
      <c r="F55" s="177"/>
      <c r="G55" s="177"/>
      <c r="H55" s="177"/>
      <c r="I55" s="201"/>
      <c r="J55" s="101"/>
      <c r="K55" s="102"/>
    </row>
    <row r="56" spans="1:11" s="103" customFormat="1" x14ac:dyDescent="0.3">
      <c r="A56" s="186"/>
      <c r="B56" s="104" t="s">
        <v>68</v>
      </c>
      <c r="C56" s="111"/>
      <c r="D56" s="111"/>
      <c r="E56" s="111"/>
      <c r="F56" s="177"/>
      <c r="G56" s="177"/>
      <c r="H56" s="177"/>
      <c r="I56" s="201"/>
      <c r="J56" s="101"/>
      <c r="K56" s="102"/>
    </row>
    <row r="57" spans="1:11" s="103" customFormat="1" x14ac:dyDescent="0.3">
      <c r="A57" s="186"/>
      <c r="B57" s="104" t="s">
        <v>69</v>
      </c>
      <c r="C57" s="106"/>
      <c r="D57" s="106"/>
      <c r="E57" s="106"/>
      <c r="F57" s="177"/>
      <c r="G57" s="177"/>
      <c r="H57" s="177"/>
      <c r="I57" s="201"/>
      <c r="J57" s="101"/>
      <c r="K57" s="102"/>
    </row>
    <row r="58" spans="1:11" s="103" customFormat="1" ht="92.4" x14ac:dyDescent="0.3">
      <c r="A58" s="186"/>
      <c r="B58" s="143" t="s">
        <v>297</v>
      </c>
      <c r="C58" s="107"/>
      <c r="D58" s="107"/>
      <c r="E58" s="107"/>
      <c r="F58" s="156" t="s">
        <v>3</v>
      </c>
      <c r="G58" s="156" t="s">
        <v>339</v>
      </c>
      <c r="H58" s="156" t="s">
        <v>3</v>
      </c>
      <c r="I58" s="157" t="s">
        <v>340</v>
      </c>
      <c r="J58" s="101"/>
      <c r="K58" s="102"/>
    </row>
    <row r="59" spans="1:11" s="103" customFormat="1" ht="43.8" customHeight="1" x14ac:dyDescent="0.3">
      <c r="A59" s="186"/>
      <c r="B59" s="143" t="s">
        <v>299</v>
      </c>
      <c r="C59" s="107"/>
      <c r="D59" s="107"/>
      <c r="E59" s="107"/>
      <c r="F59" s="113" t="s">
        <v>3</v>
      </c>
      <c r="G59" s="134" t="s">
        <v>339</v>
      </c>
      <c r="H59" s="113" t="s">
        <v>3</v>
      </c>
      <c r="I59" s="158" t="s">
        <v>341</v>
      </c>
      <c r="J59" s="101"/>
      <c r="K59" s="102"/>
    </row>
    <row r="60" spans="1:11" s="103" customFormat="1" ht="44.4" customHeight="1" x14ac:dyDescent="0.3">
      <c r="A60" s="207" t="s">
        <v>90</v>
      </c>
      <c r="B60" s="108" t="s">
        <v>300</v>
      </c>
      <c r="C60" s="106"/>
      <c r="D60" s="107"/>
      <c r="E60" s="107"/>
      <c r="F60" s="177" t="s">
        <v>3</v>
      </c>
      <c r="G60" s="177" t="s">
        <v>3</v>
      </c>
      <c r="H60" s="177" t="s">
        <v>3</v>
      </c>
      <c r="I60" s="201"/>
      <c r="J60" s="101"/>
      <c r="K60" s="102"/>
    </row>
    <row r="61" spans="1:11" s="103" customFormat="1" x14ac:dyDescent="0.3">
      <c r="A61" s="208"/>
      <c r="B61" s="104" t="s">
        <v>27</v>
      </c>
      <c r="C61" s="111">
        <f>SUM(C62:C63)</f>
        <v>14520.615610000001</v>
      </c>
      <c r="D61" s="111">
        <f>SUM(D62:D63)</f>
        <v>14517.615610000001</v>
      </c>
      <c r="E61" s="111">
        <f>SUM(E62:E63)</f>
        <v>14517.615610000001</v>
      </c>
      <c r="F61" s="177"/>
      <c r="G61" s="177"/>
      <c r="H61" s="177"/>
      <c r="I61" s="201"/>
      <c r="J61" s="101"/>
      <c r="K61" s="102"/>
    </row>
    <row r="62" spans="1:11" s="103" customFormat="1" x14ac:dyDescent="0.3">
      <c r="A62" s="208"/>
      <c r="B62" s="104" t="s">
        <v>80</v>
      </c>
      <c r="C62" s="106">
        <v>0</v>
      </c>
      <c r="D62" s="106">
        <v>0</v>
      </c>
      <c r="E62" s="106">
        <v>0</v>
      </c>
      <c r="F62" s="177"/>
      <c r="G62" s="177"/>
      <c r="H62" s="177"/>
      <c r="I62" s="201"/>
      <c r="J62" s="101"/>
      <c r="K62" s="102"/>
    </row>
    <row r="63" spans="1:11" s="103" customFormat="1" x14ac:dyDescent="0.3">
      <c r="A63" s="208"/>
      <c r="B63" s="104" t="s">
        <v>6</v>
      </c>
      <c r="C63" s="111">
        <v>14520.615610000001</v>
      </c>
      <c r="D63" s="111">
        <v>14517.615610000001</v>
      </c>
      <c r="E63" s="111">
        <v>14517.615610000001</v>
      </c>
      <c r="F63" s="177"/>
      <c r="G63" s="177"/>
      <c r="H63" s="177"/>
      <c r="I63" s="201"/>
      <c r="J63" s="101"/>
      <c r="K63" s="102"/>
    </row>
    <row r="64" spans="1:11" s="103" customFormat="1" x14ac:dyDescent="0.3">
      <c r="A64" s="208"/>
      <c r="B64" s="104" t="s">
        <v>7</v>
      </c>
      <c r="C64" s="106"/>
      <c r="D64" s="107"/>
      <c r="E64" s="107"/>
      <c r="F64" s="177"/>
      <c r="G64" s="177"/>
      <c r="H64" s="177"/>
      <c r="I64" s="201"/>
      <c r="J64" s="101"/>
      <c r="K64" s="102"/>
    </row>
    <row r="65" spans="1:11" s="103" customFormat="1" x14ac:dyDescent="0.3">
      <c r="A65" s="208"/>
      <c r="B65" s="104" t="s">
        <v>8</v>
      </c>
      <c r="C65" s="106"/>
      <c r="D65" s="107"/>
      <c r="E65" s="107"/>
      <c r="F65" s="177"/>
      <c r="G65" s="177"/>
      <c r="H65" s="177"/>
      <c r="I65" s="201"/>
      <c r="J65" s="101"/>
      <c r="K65" s="102"/>
    </row>
    <row r="66" spans="1:11" s="103" customFormat="1" x14ac:dyDescent="0.3">
      <c r="A66" s="208"/>
      <c r="B66" s="104" t="s">
        <v>68</v>
      </c>
      <c r="C66" s="106"/>
      <c r="D66" s="107"/>
      <c r="E66" s="107"/>
      <c r="F66" s="177"/>
      <c r="G66" s="177"/>
      <c r="H66" s="177"/>
      <c r="I66" s="201"/>
      <c r="J66" s="101"/>
      <c r="K66" s="102"/>
    </row>
    <row r="67" spans="1:11" s="103" customFormat="1" x14ac:dyDescent="0.3">
      <c r="A67" s="208"/>
      <c r="B67" s="104" t="s">
        <v>69</v>
      </c>
      <c r="C67" s="106"/>
      <c r="D67" s="107"/>
      <c r="E67" s="107"/>
      <c r="F67" s="177"/>
      <c r="G67" s="177"/>
      <c r="H67" s="177"/>
      <c r="I67" s="201"/>
      <c r="J67" s="101"/>
      <c r="K67" s="102"/>
    </row>
    <row r="68" spans="1:11" s="103" customFormat="1" ht="153.6" customHeight="1" x14ac:dyDescent="0.3">
      <c r="A68" s="208"/>
      <c r="B68" s="143" t="s">
        <v>271</v>
      </c>
      <c r="C68" s="106"/>
      <c r="D68" s="107"/>
      <c r="E68" s="107"/>
      <c r="F68" s="113" t="s">
        <v>3</v>
      </c>
      <c r="G68" s="144" t="s">
        <v>342</v>
      </c>
      <c r="H68" s="113" t="s">
        <v>3</v>
      </c>
      <c r="I68" s="108" t="s">
        <v>343</v>
      </c>
      <c r="J68" s="101"/>
      <c r="K68" s="102"/>
    </row>
    <row r="69" spans="1:11" s="103" customFormat="1" ht="59.4" customHeight="1" x14ac:dyDescent="0.3">
      <c r="A69" s="208"/>
      <c r="B69" s="143" t="s">
        <v>301</v>
      </c>
      <c r="C69" s="106"/>
      <c r="D69" s="107"/>
      <c r="E69" s="107"/>
      <c r="F69" s="113" t="s">
        <v>3</v>
      </c>
      <c r="G69" s="134" t="s">
        <v>339</v>
      </c>
      <c r="H69" s="113" t="s">
        <v>3</v>
      </c>
      <c r="I69" s="108" t="s">
        <v>344</v>
      </c>
      <c r="J69" s="101"/>
      <c r="K69" s="102"/>
    </row>
    <row r="70" spans="1:11" s="103" customFormat="1" ht="97.2" customHeight="1" x14ac:dyDescent="0.3">
      <c r="A70" s="185" t="s">
        <v>91</v>
      </c>
      <c r="B70" s="108" t="s">
        <v>302</v>
      </c>
      <c r="C70" s="106"/>
      <c r="D70" s="107"/>
      <c r="E70" s="107"/>
      <c r="F70" s="177" t="s">
        <v>3</v>
      </c>
      <c r="G70" s="177" t="s">
        <v>3</v>
      </c>
      <c r="H70" s="177" t="s">
        <v>3</v>
      </c>
      <c r="I70" s="201"/>
      <c r="J70" s="101"/>
      <c r="K70" s="102"/>
    </row>
    <row r="71" spans="1:11" s="103" customFormat="1" x14ac:dyDescent="0.3">
      <c r="A71" s="186"/>
      <c r="B71" s="104" t="s">
        <v>27</v>
      </c>
      <c r="C71" s="115">
        <f>C73+C72</f>
        <v>379.50954000000002</v>
      </c>
      <c r="D71" s="111">
        <f>SUM(D72:D73)</f>
        <v>379.50954000000002</v>
      </c>
      <c r="E71" s="111">
        <f>SUM(E72:E73)</f>
        <v>379.50954000000002</v>
      </c>
      <c r="F71" s="177"/>
      <c r="G71" s="177"/>
      <c r="H71" s="177"/>
      <c r="I71" s="201"/>
      <c r="J71" s="101"/>
      <c r="K71" s="102"/>
    </row>
    <row r="72" spans="1:11" s="103" customFormat="1" x14ac:dyDescent="0.3">
      <c r="A72" s="186"/>
      <c r="B72" s="104" t="s">
        <v>80</v>
      </c>
      <c r="C72" s="115">
        <v>0</v>
      </c>
      <c r="D72" s="106">
        <v>0</v>
      </c>
      <c r="E72" s="106">
        <v>0</v>
      </c>
      <c r="F72" s="177"/>
      <c r="G72" s="177"/>
      <c r="H72" s="177"/>
      <c r="I72" s="201"/>
      <c r="J72" s="101"/>
      <c r="K72" s="102"/>
    </row>
    <row r="73" spans="1:11" s="103" customFormat="1" x14ac:dyDescent="0.3">
      <c r="A73" s="186"/>
      <c r="B73" s="104" t="s">
        <v>6</v>
      </c>
      <c r="C73" s="115">
        <v>379.50954000000002</v>
      </c>
      <c r="D73" s="111">
        <v>379.50954000000002</v>
      </c>
      <c r="E73" s="111">
        <v>379.50954000000002</v>
      </c>
      <c r="F73" s="177"/>
      <c r="G73" s="177"/>
      <c r="H73" s="177"/>
      <c r="I73" s="201"/>
      <c r="J73" s="101"/>
      <c r="K73" s="102"/>
    </row>
    <row r="74" spans="1:11" s="103" customFormat="1" x14ac:dyDescent="0.3">
      <c r="A74" s="186"/>
      <c r="B74" s="104" t="s">
        <v>7</v>
      </c>
      <c r="C74" s="106"/>
      <c r="D74" s="107"/>
      <c r="E74" s="107"/>
      <c r="F74" s="177"/>
      <c r="G74" s="177"/>
      <c r="H74" s="177"/>
      <c r="I74" s="201"/>
      <c r="J74" s="101"/>
      <c r="K74" s="102"/>
    </row>
    <row r="75" spans="1:11" s="103" customFormat="1" x14ac:dyDescent="0.3">
      <c r="A75" s="186"/>
      <c r="B75" s="104" t="s">
        <v>8</v>
      </c>
      <c r="C75" s="107"/>
      <c r="D75" s="107"/>
      <c r="E75" s="107"/>
      <c r="F75" s="177"/>
      <c r="G75" s="177"/>
      <c r="H75" s="177"/>
      <c r="I75" s="201"/>
      <c r="J75" s="101"/>
      <c r="K75" s="102"/>
    </row>
    <row r="76" spans="1:11" s="103" customFormat="1" x14ac:dyDescent="0.3">
      <c r="A76" s="186"/>
      <c r="B76" s="104" t="s">
        <v>68</v>
      </c>
      <c r="C76" s="106"/>
      <c r="D76" s="107"/>
      <c r="E76" s="107"/>
      <c r="F76" s="177"/>
      <c r="G76" s="177"/>
      <c r="H76" s="177"/>
      <c r="I76" s="201"/>
      <c r="J76" s="101"/>
      <c r="K76" s="102"/>
    </row>
    <row r="77" spans="1:11" s="103" customFormat="1" x14ac:dyDescent="0.3">
      <c r="A77" s="186"/>
      <c r="B77" s="104" t="s">
        <v>69</v>
      </c>
      <c r="C77" s="106"/>
      <c r="D77" s="107"/>
      <c r="E77" s="107"/>
      <c r="F77" s="177"/>
      <c r="G77" s="177"/>
      <c r="H77" s="177"/>
      <c r="I77" s="201"/>
      <c r="J77" s="101"/>
      <c r="K77" s="102"/>
    </row>
    <row r="78" spans="1:11" s="103" customFormat="1" ht="97.8" customHeight="1" x14ac:dyDescent="0.3">
      <c r="A78" s="186"/>
      <c r="B78" s="116" t="s">
        <v>196</v>
      </c>
      <c r="C78" s="106"/>
      <c r="D78" s="107"/>
      <c r="E78" s="107"/>
      <c r="F78" s="113" t="s">
        <v>3</v>
      </c>
      <c r="G78" s="134" t="s">
        <v>339</v>
      </c>
      <c r="H78" s="113" t="s">
        <v>3</v>
      </c>
      <c r="I78" s="108" t="s">
        <v>345</v>
      </c>
      <c r="J78" s="101"/>
      <c r="K78" s="102"/>
    </row>
    <row r="79" spans="1:11" s="103" customFormat="1" ht="26.4" x14ac:dyDescent="0.3">
      <c r="A79" s="185" t="s">
        <v>92</v>
      </c>
      <c r="B79" s="108" t="s">
        <v>303</v>
      </c>
      <c r="C79" s="106"/>
      <c r="D79" s="107"/>
      <c r="E79" s="107"/>
      <c r="F79" s="177" t="s">
        <v>3</v>
      </c>
      <c r="G79" s="177" t="s">
        <v>3</v>
      </c>
      <c r="H79" s="177" t="s">
        <v>3</v>
      </c>
      <c r="I79" s="201"/>
      <c r="J79" s="101"/>
      <c r="K79" s="102"/>
    </row>
    <row r="80" spans="1:11" s="103" customFormat="1" x14ac:dyDescent="0.3">
      <c r="A80" s="186"/>
      <c r="B80" s="104" t="s">
        <v>27</v>
      </c>
      <c r="C80" s="111">
        <f>SUM(C81:C82)</f>
        <v>1080.5537899999999</v>
      </c>
      <c r="D80" s="111">
        <f>SUM(D81:D82)</f>
        <v>1076.1839</v>
      </c>
      <c r="E80" s="111">
        <f>SUM(E81:E82)</f>
        <v>1076.1839</v>
      </c>
      <c r="F80" s="177"/>
      <c r="G80" s="177"/>
      <c r="H80" s="177"/>
      <c r="I80" s="201"/>
      <c r="J80" s="101"/>
      <c r="K80" s="102"/>
    </row>
    <row r="81" spans="1:11" s="103" customFormat="1" x14ac:dyDescent="0.3">
      <c r="A81" s="186"/>
      <c r="B81" s="104" t="s">
        <v>80</v>
      </c>
      <c r="C81" s="106">
        <v>0</v>
      </c>
      <c r="D81" s="106">
        <v>0</v>
      </c>
      <c r="E81" s="106">
        <v>0</v>
      </c>
      <c r="F81" s="177"/>
      <c r="G81" s="177"/>
      <c r="H81" s="177"/>
      <c r="I81" s="201"/>
      <c r="J81" s="101"/>
      <c r="K81" s="102"/>
    </row>
    <row r="82" spans="1:11" s="103" customFormat="1" x14ac:dyDescent="0.3">
      <c r="A82" s="186"/>
      <c r="B82" s="104" t="s">
        <v>6</v>
      </c>
      <c r="C82" s="111">
        <v>1080.5537899999999</v>
      </c>
      <c r="D82" s="111">
        <v>1076.1839</v>
      </c>
      <c r="E82" s="111">
        <v>1076.1839</v>
      </c>
      <c r="F82" s="177"/>
      <c r="G82" s="177"/>
      <c r="H82" s="177"/>
      <c r="I82" s="201"/>
      <c r="J82" s="101"/>
      <c r="K82" s="102"/>
    </row>
    <row r="83" spans="1:11" s="103" customFormat="1" x14ac:dyDescent="0.3">
      <c r="A83" s="186"/>
      <c r="B83" s="104" t="s">
        <v>7</v>
      </c>
      <c r="C83" s="106"/>
      <c r="D83" s="107"/>
      <c r="E83" s="107"/>
      <c r="F83" s="177"/>
      <c r="G83" s="177"/>
      <c r="H83" s="177"/>
      <c r="I83" s="201"/>
      <c r="J83" s="101"/>
      <c r="K83" s="102"/>
    </row>
    <row r="84" spans="1:11" s="103" customFormat="1" x14ac:dyDescent="0.3">
      <c r="A84" s="186"/>
      <c r="B84" s="104" t="s">
        <v>8</v>
      </c>
      <c r="C84" s="106"/>
      <c r="D84" s="107"/>
      <c r="E84" s="107"/>
      <c r="F84" s="177"/>
      <c r="G84" s="177"/>
      <c r="H84" s="177"/>
      <c r="I84" s="201"/>
      <c r="J84" s="101"/>
      <c r="K84" s="102"/>
    </row>
    <row r="85" spans="1:11" s="103" customFormat="1" x14ac:dyDescent="0.3">
      <c r="A85" s="186"/>
      <c r="B85" s="104" t="s">
        <v>68</v>
      </c>
      <c r="C85" s="106"/>
      <c r="D85" s="107"/>
      <c r="E85" s="107"/>
      <c r="F85" s="177"/>
      <c r="G85" s="177"/>
      <c r="H85" s="177"/>
      <c r="I85" s="201"/>
      <c r="J85" s="101"/>
      <c r="K85" s="102"/>
    </row>
    <row r="86" spans="1:11" s="103" customFormat="1" x14ac:dyDescent="0.3">
      <c r="A86" s="186"/>
      <c r="B86" s="104" t="s">
        <v>69</v>
      </c>
      <c r="C86" s="106"/>
      <c r="D86" s="107"/>
      <c r="E86" s="107"/>
      <c r="F86" s="177"/>
      <c r="G86" s="177"/>
      <c r="H86" s="177"/>
      <c r="I86" s="201"/>
      <c r="J86" s="101"/>
      <c r="K86" s="102"/>
    </row>
    <row r="87" spans="1:11" s="103" customFormat="1" ht="102.6" customHeight="1" x14ac:dyDescent="0.3">
      <c r="A87" s="186"/>
      <c r="B87" s="143" t="s">
        <v>304</v>
      </c>
      <c r="C87" s="106"/>
      <c r="D87" s="107"/>
      <c r="E87" s="107"/>
      <c r="F87" s="113" t="s">
        <v>3</v>
      </c>
      <c r="G87" s="114" t="s">
        <v>346</v>
      </c>
      <c r="H87" s="113" t="s">
        <v>3</v>
      </c>
      <c r="I87" s="108" t="s">
        <v>347</v>
      </c>
      <c r="J87" s="101"/>
      <c r="K87" s="102"/>
    </row>
    <row r="88" spans="1:11" s="103" customFormat="1" ht="43.8" customHeight="1" x14ac:dyDescent="0.3">
      <c r="A88" s="186"/>
      <c r="B88" s="143" t="s">
        <v>305</v>
      </c>
      <c r="C88" s="106"/>
      <c r="D88" s="107"/>
      <c r="E88" s="107"/>
      <c r="F88" s="113" t="s">
        <v>3</v>
      </c>
      <c r="G88" s="134" t="s">
        <v>339</v>
      </c>
      <c r="H88" s="113" t="s">
        <v>3</v>
      </c>
      <c r="I88" s="108" t="s">
        <v>348</v>
      </c>
      <c r="J88" s="101"/>
      <c r="K88" s="102"/>
    </row>
    <row r="89" spans="1:11" s="103" customFormat="1" ht="39.6" x14ac:dyDescent="0.3">
      <c r="A89" s="185" t="s">
        <v>93</v>
      </c>
      <c r="B89" s="108" t="s">
        <v>306</v>
      </c>
      <c r="C89" s="106"/>
      <c r="D89" s="107"/>
      <c r="E89" s="107"/>
      <c r="F89" s="177" t="s">
        <v>3</v>
      </c>
      <c r="G89" s="177" t="s">
        <v>3</v>
      </c>
      <c r="H89" s="177" t="s">
        <v>3</v>
      </c>
      <c r="I89" s="201"/>
      <c r="J89" s="101"/>
      <c r="K89" s="102"/>
    </row>
    <row r="90" spans="1:11" s="103" customFormat="1" x14ac:dyDescent="0.3">
      <c r="A90" s="186"/>
      <c r="B90" s="104" t="s">
        <v>27</v>
      </c>
      <c r="C90" s="111">
        <f>SUM(C91:C92)</f>
        <v>22161.326440000001</v>
      </c>
      <c r="D90" s="111">
        <f>SUM(D91:D92)</f>
        <v>22161.300750000002</v>
      </c>
      <c r="E90" s="111">
        <f>SUM(E91:E92)</f>
        <v>22161.300750000002</v>
      </c>
      <c r="F90" s="177"/>
      <c r="G90" s="177"/>
      <c r="H90" s="177"/>
      <c r="I90" s="201"/>
      <c r="J90" s="101"/>
      <c r="K90" s="102"/>
    </row>
    <row r="91" spans="1:11" s="103" customFormat="1" x14ac:dyDescent="0.3">
      <c r="A91" s="186"/>
      <c r="B91" s="104" t="s">
        <v>80</v>
      </c>
      <c r="C91" s="106">
        <v>0</v>
      </c>
      <c r="D91" s="106">
        <v>0</v>
      </c>
      <c r="E91" s="106">
        <v>0</v>
      </c>
      <c r="F91" s="177"/>
      <c r="G91" s="177"/>
      <c r="H91" s="177"/>
      <c r="I91" s="201"/>
      <c r="J91" s="101"/>
      <c r="K91" s="102"/>
    </row>
    <row r="92" spans="1:11" s="103" customFormat="1" x14ac:dyDescent="0.3">
      <c r="A92" s="186"/>
      <c r="B92" s="104" t="s">
        <v>6</v>
      </c>
      <c r="C92" s="111">
        <v>22161.326440000001</v>
      </c>
      <c r="D92" s="106">
        <v>22161.300750000002</v>
      </c>
      <c r="E92" s="106">
        <v>22161.300750000002</v>
      </c>
      <c r="F92" s="177"/>
      <c r="G92" s="177"/>
      <c r="H92" s="177"/>
      <c r="I92" s="201"/>
      <c r="J92" s="101"/>
      <c r="K92" s="102"/>
    </row>
    <row r="93" spans="1:11" s="103" customFormat="1" x14ac:dyDescent="0.3">
      <c r="A93" s="186"/>
      <c r="B93" s="104" t="s">
        <v>7</v>
      </c>
      <c r="C93" s="106"/>
      <c r="D93" s="107"/>
      <c r="E93" s="107"/>
      <c r="F93" s="177"/>
      <c r="G93" s="177"/>
      <c r="H93" s="177"/>
      <c r="I93" s="201"/>
      <c r="J93" s="101"/>
      <c r="K93" s="102"/>
    </row>
    <row r="94" spans="1:11" s="103" customFormat="1" x14ac:dyDescent="0.3">
      <c r="A94" s="186"/>
      <c r="B94" s="104" t="s">
        <v>8</v>
      </c>
      <c r="C94" s="106"/>
      <c r="D94" s="107"/>
      <c r="E94" s="107"/>
      <c r="F94" s="177"/>
      <c r="G94" s="177"/>
      <c r="H94" s="177"/>
      <c r="I94" s="201"/>
      <c r="J94" s="101"/>
      <c r="K94" s="102"/>
    </row>
    <row r="95" spans="1:11" s="103" customFormat="1" x14ac:dyDescent="0.3">
      <c r="A95" s="186"/>
      <c r="B95" s="104" t="s">
        <v>68</v>
      </c>
      <c r="C95" s="107"/>
      <c r="D95" s="107"/>
      <c r="E95" s="107"/>
      <c r="F95" s="177"/>
      <c r="G95" s="177"/>
      <c r="H95" s="177"/>
      <c r="I95" s="201"/>
      <c r="J95" s="101"/>
      <c r="K95" s="102"/>
    </row>
    <row r="96" spans="1:11" s="103" customFormat="1" x14ac:dyDescent="0.3">
      <c r="A96" s="186"/>
      <c r="B96" s="104" t="s">
        <v>69</v>
      </c>
      <c r="C96" s="107"/>
      <c r="D96" s="107"/>
      <c r="E96" s="107"/>
      <c r="F96" s="177"/>
      <c r="G96" s="177"/>
      <c r="H96" s="177"/>
      <c r="I96" s="201"/>
      <c r="J96" s="101"/>
      <c r="K96" s="102"/>
    </row>
    <row r="97" spans="1:11" s="103" customFormat="1" ht="52.8" x14ac:dyDescent="0.3">
      <c r="A97" s="186"/>
      <c r="B97" s="143" t="s">
        <v>307</v>
      </c>
      <c r="C97" s="106"/>
      <c r="D97" s="106"/>
      <c r="E97" s="106"/>
      <c r="F97" s="113" t="s">
        <v>3</v>
      </c>
      <c r="G97" s="134" t="s">
        <v>339</v>
      </c>
      <c r="H97" s="113" t="s">
        <v>3</v>
      </c>
      <c r="I97" s="108" t="s">
        <v>349</v>
      </c>
      <c r="J97" s="101"/>
      <c r="K97" s="102"/>
    </row>
    <row r="98" spans="1:11" s="103" customFormat="1" ht="73.2" customHeight="1" x14ac:dyDescent="0.3">
      <c r="A98" s="185" t="s">
        <v>94</v>
      </c>
      <c r="B98" s="108" t="s">
        <v>308</v>
      </c>
      <c r="C98" s="106"/>
      <c r="D98" s="107"/>
      <c r="E98" s="107"/>
      <c r="F98" s="177" t="s">
        <v>3</v>
      </c>
      <c r="G98" s="177" t="s">
        <v>3</v>
      </c>
      <c r="H98" s="177" t="s">
        <v>3</v>
      </c>
      <c r="I98" s="180"/>
      <c r="J98" s="101"/>
      <c r="K98" s="102"/>
    </row>
    <row r="99" spans="1:11" s="103" customFormat="1" x14ac:dyDescent="0.3">
      <c r="A99" s="186"/>
      <c r="B99" s="104" t="s">
        <v>27</v>
      </c>
      <c r="C99" s="111">
        <f>SUM(C100:C101)</f>
        <v>404.71791999999999</v>
      </c>
      <c r="D99" s="111">
        <f>SUM(D100:D101)</f>
        <v>402.10424999999998</v>
      </c>
      <c r="E99" s="111">
        <f>SUM(E100:E101)</f>
        <v>402.10424999999998</v>
      </c>
      <c r="F99" s="177"/>
      <c r="G99" s="177"/>
      <c r="H99" s="177"/>
      <c r="I99" s="181"/>
      <c r="J99" s="101"/>
      <c r="K99" s="102"/>
    </row>
    <row r="100" spans="1:11" s="103" customFormat="1" x14ac:dyDescent="0.3">
      <c r="A100" s="186"/>
      <c r="B100" s="104" t="s">
        <v>80</v>
      </c>
      <c r="C100" s="106">
        <v>0</v>
      </c>
      <c r="D100" s="106">
        <v>0</v>
      </c>
      <c r="E100" s="106">
        <v>0</v>
      </c>
      <c r="F100" s="177"/>
      <c r="G100" s="177"/>
      <c r="H100" s="177"/>
      <c r="I100" s="181"/>
      <c r="J100" s="101"/>
      <c r="K100" s="102"/>
    </row>
    <row r="101" spans="1:11" s="103" customFormat="1" x14ac:dyDescent="0.3">
      <c r="A101" s="186"/>
      <c r="B101" s="104" t="s">
        <v>6</v>
      </c>
      <c r="C101" s="111">
        <v>404.71791999999999</v>
      </c>
      <c r="D101" s="111">
        <v>402.10424999999998</v>
      </c>
      <c r="E101" s="111">
        <v>402.10424999999998</v>
      </c>
      <c r="F101" s="177"/>
      <c r="G101" s="177"/>
      <c r="H101" s="177"/>
      <c r="I101" s="181"/>
      <c r="J101" s="101"/>
      <c r="K101" s="102"/>
    </row>
    <row r="102" spans="1:11" s="103" customFormat="1" x14ac:dyDescent="0.3">
      <c r="A102" s="186"/>
      <c r="B102" s="104" t="s">
        <v>7</v>
      </c>
      <c r="C102" s="106"/>
      <c r="D102" s="107"/>
      <c r="E102" s="107"/>
      <c r="F102" s="177"/>
      <c r="G102" s="177"/>
      <c r="H102" s="177"/>
      <c r="I102" s="181"/>
      <c r="J102" s="101"/>
      <c r="K102" s="102"/>
    </row>
    <row r="103" spans="1:11" s="103" customFormat="1" x14ac:dyDescent="0.3">
      <c r="A103" s="186"/>
      <c r="B103" s="104" t="s">
        <v>8</v>
      </c>
      <c r="C103" s="107"/>
      <c r="D103" s="107"/>
      <c r="E103" s="107"/>
      <c r="F103" s="177"/>
      <c r="G103" s="177"/>
      <c r="H103" s="177"/>
      <c r="I103" s="181"/>
      <c r="J103" s="101"/>
      <c r="K103" s="102"/>
    </row>
    <row r="104" spans="1:11" s="103" customFormat="1" x14ac:dyDescent="0.3">
      <c r="A104" s="186"/>
      <c r="B104" s="104" t="s">
        <v>68</v>
      </c>
      <c r="C104" s="107"/>
      <c r="D104" s="107"/>
      <c r="E104" s="107"/>
      <c r="F104" s="177"/>
      <c r="G104" s="177"/>
      <c r="H104" s="177"/>
      <c r="I104" s="181"/>
      <c r="J104" s="101"/>
      <c r="K104" s="102"/>
    </row>
    <row r="105" spans="1:11" s="103" customFormat="1" x14ac:dyDescent="0.3">
      <c r="A105" s="186"/>
      <c r="B105" s="104" t="s">
        <v>69</v>
      </c>
      <c r="C105" s="107"/>
      <c r="D105" s="107"/>
      <c r="E105" s="107"/>
      <c r="F105" s="177"/>
      <c r="G105" s="177"/>
      <c r="H105" s="177"/>
      <c r="I105" s="182"/>
      <c r="J105" s="101"/>
      <c r="K105" s="102"/>
    </row>
    <row r="106" spans="1:11" s="103" customFormat="1" ht="87.6" customHeight="1" x14ac:dyDescent="0.3">
      <c r="A106" s="186"/>
      <c r="B106" s="143" t="s">
        <v>309</v>
      </c>
      <c r="C106" s="106"/>
      <c r="D106" s="107"/>
      <c r="E106" s="107"/>
      <c r="F106" s="113" t="s">
        <v>3</v>
      </c>
      <c r="G106" s="134" t="s">
        <v>339</v>
      </c>
      <c r="H106" s="113" t="s">
        <v>3</v>
      </c>
      <c r="I106" s="108" t="s">
        <v>350</v>
      </c>
      <c r="J106" s="101"/>
      <c r="K106" s="102"/>
    </row>
    <row r="107" spans="1:11" s="103" customFormat="1" ht="82.8" customHeight="1" x14ac:dyDescent="0.3">
      <c r="A107" s="185" t="s">
        <v>95</v>
      </c>
      <c r="B107" s="108" t="s">
        <v>310</v>
      </c>
      <c r="C107" s="106"/>
      <c r="D107" s="107"/>
      <c r="E107" s="107"/>
      <c r="F107" s="177" t="s">
        <v>3</v>
      </c>
      <c r="G107" s="177" t="s">
        <v>3</v>
      </c>
      <c r="H107" s="177" t="s">
        <v>3</v>
      </c>
      <c r="I107" s="201"/>
      <c r="J107" s="101"/>
      <c r="K107" s="102"/>
    </row>
    <row r="108" spans="1:11" s="103" customFormat="1" x14ac:dyDescent="0.3">
      <c r="A108" s="186"/>
      <c r="B108" s="104" t="s">
        <v>27</v>
      </c>
      <c r="C108" s="111">
        <f>SUM(C109:C110)</f>
        <v>471.87076999999999</v>
      </c>
      <c r="D108" s="111">
        <f>SUM(D109:D110)</f>
        <v>471.08321999999998</v>
      </c>
      <c r="E108" s="111">
        <f>SUM(E109:E110)</f>
        <v>471.08321999999998</v>
      </c>
      <c r="F108" s="177"/>
      <c r="G108" s="177"/>
      <c r="H108" s="177"/>
      <c r="I108" s="201"/>
      <c r="J108" s="101"/>
      <c r="K108" s="102"/>
    </row>
    <row r="109" spans="1:11" s="103" customFormat="1" x14ac:dyDescent="0.3">
      <c r="A109" s="186"/>
      <c r="B109" s="104" t="s">
        <v>80</v>
      </c>
      <c r="C109" s="106">
        <v>0</v>
      </c>
      <c r="D109" s="106">
        <v>0</v>
      </c>
      <c r="E109" s="106">
        <v>0</v>
      </c>
      <c r="F109" s="177"/>
      <c r="G109" s="177"/>
      <c r="H109" s="177"/>
      <c r="I109" s="201"/>
      <c r="J109" s="101"/>
      <c r="K109" s="102"/>
    </row>
    <row r="110" spans="1:11" s="103" customFormat="1" x14ac:dyDescent="0.3">
      <c r="A110" s="186"/>
      <c r="B110" s="104" t="s">
        <v>6</v>
      </c>
      <c r="C110" s="111">
        <v>471.87076999999999</v>
      </c>
      <c r="D110" s="111">
        <v>471.08321999999998</v>
      </c>
      <c r="E110" s="111">
        <v>471.08321999999998</v>
      </c>
      <c r="F110" s="177"/>
      <c r="G110" s="177"/>
      <c r="H110" s="177"/>
      <c r="I110" s="201"/>
      <c r="J110" s="101"/>
      <c r="K110" s="102"/>
    </row>
    <row r="111" spans="1:11" s="103" customFormat="1" x14ac:dyDescent="0.3">
      <c r="A111" s="186"/>
      <c r="B111" s="104" t="s">
        <v>7</v>
      </c>
      <c r="C111" s="106"/>
      <c r="D111" s="107"/>
      <c r="E111" s="107"/>
      <c r="F111" s="177"/>
      <c r="G111" s="177"/>
      <c r="H111" s="177"/>
      <c r="I111" s="201"/>
      <c r="J111" s="101"/>
      <c r="K111" s="102"/>
    </row>
    <row r="112" spans="1:11" s="103" customFormat="1" x14ac:dyDescent="0.3">
      <c r="A112" s="186"/>
      <c r="B112" s="104" t="s">
        <v>8</v>
      </c>
      <c r="C112" s="106"/>
      <c r="D112" s="107"/>
      <c r="E112" s="107"/>
      <c r="F112" s="177"/>
      <c r="G112" s="177"/>
      <c r="H112" s="177"/>
      <c r="I112" s="201"/>
      <c r="J112" s="101"/>
      <c r="K112" s="102"/>
    </row>
    <row r="113" spans="1:11" s="103" customFormat="1" x14ac:dyDescent="0.3">
      <c r="A113" s="186"/>
      <c r="B113" s="104" t="s">
        <v>68</v>
      </c>
      <c r="C113" s="106"/>
      <c r="D113" s="107"/>
      <c r="E113" s="107"/>
      <c r="F113" s="177"/>
      <c r="G113" s="177"/>
      <c r="H113" s="177"/>
      <c r="I113" s="201"/>
      <c r="J113" s="101"/>
      <c r="K113" s="102"/>
    </row>
    <row r="114" spans="1:11" s="103" customFormat="1" x14ac:dyDescent="0.3">
      <c r="A114" s="186"/>
      <c r="B114" s="104" t="s">
        <v>69</v>
      </c>
      <c r="C114" s="106"/>
      <c r="D114" s="107"/>
      <c r="E114" s="107"/>
      <c r="F114" s="177"/>
      <c r="G114" s="177"/>
      <c r="H114" s="177"/>
      <c r="I114" s="201"/>
      <c r="J114" s="101"/>
      <c r="K114" s="102"/>
    </row>
    <row r="115" spans="1:11" s="103" customFormat="1" ht="44.4" customHeight="1" x14ac:dyDescent="0.3">
      <c r="A115" s="186"/>
      <c r="B115" s="143" t="s">
        <v>311</v>
      </c>
      <c r="C115" s="106"/>
      <c r="D115" s="107"/>
      <c r="E115" s="107"/>
      <c r="F115" s="113" t="s">
        <v>3</v>
      </c>
      <c r="G115" s="134" t="s">
        <v>339</v>
      </c>
      <c r="H115" s="113" t="s">
        <v>3</v>
      </c>
      <c r="I115" s="108" t="s">
        <v>291</v>
      </c>
      <c r="J115" s="101"/>
      <c r="K115" s="102"/>
    </row>
    <row r="116" spans="1:11" s="103" customFormat="1" ht="26.4" x14ac:dyDescent="0.3">
      <c r="A116" s="185" t="s">
        <v>96</v>
      </c>
      <c r="B116" s="108" t="s">
        <v>312</v>
      </c>
      <c r="C116" s="106"/>
      <c r="D116" s="107"/>
      <c r="E116" s="107"/>
      <c r="F116" s="177" t="s">
        <v>3</v>
      </c>
      <c r="G116" s="177" t="s">
        <v>3</v>
      </c>
      <c r="H116" s="177" t="s">
        <v>3</v>
      </c>
      <c r="I116" s="201" t="s">
        <v>100</v>
      </c>
      <c r="J116" s="101"/>
      <c r="K116" s="102"/>
    </row>
    <row r="117" spans="1:11" s="103" customFormat="1" x14ac:dyDescent="0.3">
      <c r="A117" s="186"/>
      <c r="B117" s="104" t="s">
        <v>27</v>
      </c>
      <c r="C117" s="111">
        <f>SUM(C118:C119)</f>
        <v>31.7</v>
      </c>
      <c r="D117" s="111">
        <f>SUM(D118:D119)</f>
        <v>31.7</v>
      </c>
      <c r="E117" s="111">
        <f>SUM(E118:E119)</f>
        <v>31.7</v>
      </c>
      <c r="F117" s="177"/>
      <c r="G117" s="177"/>
      <c r="H117" s="177"/>
      <c r="I117" s="201"/>
      <c r="J117" s="101"/>
      <c r="K117" s="102"/>
    </row>
    <row r="118" spans="1:11" s="103" customFormat="1" x14ac:dyDescent="0.3">
      <c r="A118" s="186"/>
      <c r="B118" s="104" t="s">
        <v>80</v>
      </c>
      <c r="C118" s="106">
        <v>0</v>
      </c>
      <c r="D118" s="106">
        <v>0</v>
      </c>
      <c r="E118" s="106">
        <v>0</v>
      </c>
      <c r="F118" s="177"/>
      <c r="G118" s="177"/>
      <c r="H118" s="177"/>
      <c r="I118" s="201"/>
      <c r="J118" s="101"/>
      <c r="K118" s="102"/>
    </row>
    <row r="119" spans="1:11" s="103" customFormat="1" x14ac:dyDescent="0.3">
      <c r="A119" s="186"/>
      <c r="B119" s="104" t="s">
        <v>6</v>
      </c>
      <c r="C119" s="111">
        <v>31.7</v>
      </c>
      <c r="D119" s="111">
        <v>31.7</v>
      </c>
      <c r="E119" s="111">
        <v>31.7</v>
      </c>
      <c r="F119" s="177"/>
      <c r="G119" s="177"/>
      <c r="H119" s="177"/>
      <c r="I119" s="201"/>
      <c r="J119" s="101"/>
      <c r="K119" s="102"/>
    </row>
    <row r="120" spans="1:11" s="103" customFormat="1" x14ac:dyDescent="0.3">
      <c r="A120" s="186"/>
      <c r="B120" s="104" t="s">
        <v>7</v>
      </c>
      <c r="C120" s="106"/>
      <c r="D120" s="107"/>
      <c r="E120" s="107"/>
      <c r="F120" s="177"/>
      <c r="G120" s="177"/>
      <c r="H120" s="177"/>
      <c r="I120" s="201"/>
      <c r="J120" s="101"/>
      <c r="K120" s="102"/>
    </row>
    <row r="121" spans="1:11" s="103" customFormat="1" x14ac:dyDescent="0.3">
      <c r="A121" s="186"/>
      <c r="B121" s="104" t="s">
        <v>8</v>
      </c>
      <c r="C121" s="106"/>
      <c r="D121" s="107"/>
      <c r="E121" s="107"/>
      <c r="F121" s="177"/>
      <c r="G121" s="177"/>
      <c r="H121" s="177"/>
      <c r="I121" s="201"/>
      <c r="J121" s="101"/>
      <c r="K121" s="102"/>
    </row>
    <row r="122" spans="1:11" s="103" customFormat="1" x14ac:dyDescent="0.3">
      <c r="A122" s="186"/>
      <c r="B122" s="104" t="s">
        <v>68</v>
      </c>
      <c r="C122" s="106"/>
      <c r="D122" s="107"/>
      <c r="E122" s="107"/>
      <c r="F122" s="177"/>
      <c r="G122" s="177"/>
      <c r="H122" s="177"/>
      <c r="I122" s="201"/>
      <c r="J122" s="101"/>
      <c r="K122" s="102"/>
    </row>
    <row r="123" spans="1:11" s="103" customFormat="1" x14ac:dyDescent="0.3">
      <c r="A123" s="186"/>
      <c r="B123" s="104" t="s">
        <v>69</v>
      </c>
      <c r="C123" s="106"/>
      <c r="D123" s="107"/>
      <c r="E123" s="107"/>
      <c r="F123" s="177"/>
      <c r="G123" s="177"/>
      <c r="H123" s="177"/>
      <c r="I123" s="201"/>
      <c r="J123" s="101"/>
      <c r="K123" s="102"/>
    </row>
    <row r="124" spans="1:11" s="103" customFormat="1" ht="45.6" customHeight="1" x14ac:dyDescent="0.3">
      <c r="A124" s="186"/>
      <c r="B124" s="143" t="s">
        <v>313</v>
      </c>
      <c r="C124" s="106"/>
      <c r="D124" s="107"/>
      <c r="E124" s="107"/>
      <c r="F124" s="113" t="s">
        <v>3</v>
      </c>
      <c r="G124" s="134" t="s">
        <v>339</v>
      </c>
      <c r="H124" s="113" t="s">
        <v>3</v>
      </c>
      <c r="I124" s="108" t="s">
        <v>351</v>
      </c>
      <c r="J124" s="101"/>
      <c r="K124" s="102"/>
    </row>
    <row r="125" spans="1:11" s="103" customFormat="1" ht="26.4" x14ac:dyDescent="0.3">
      <c r="A125" s="185" t="s">
        <v>97</v>
      </c>
      <c r="B125" s="108" t="s">
        <v>314</v>
      </c>
      <c r="C125" s="106"/>
      <c r="D125" s="107"/>
      <c r="E125" s="107"/>
      <c r="F125" s="177" t="s">
        <v>3</v>
      </c>
      <c r="G125" s="177" t="s">
        <v>3</v>
      </c>
      <c r="H125" s="177" t="s">
        <v>3</v>
      </c>
      <c r="I125" s="201"/>
      <c r="J125" s="101"/>
      <c r="K125" s="102"/>
    </row>
    <row r="126" spans="1:11" s="103" customFormat="1" x14ac:dyDescent="0.3">
      <c r="A126" s="186"/>
      <c r="B126" s="104" t="s">
        <v>27</v>
      </c>
      <c r="C126" s="111">
        <f>SUM(C127:C128)</f>
        <v>3704.4</v>
      </c>
      <c r="D126" s="111">
        <f>SUM(D127:D128)</f>
        <v>3704.4</v>
      </c>
      <c r="E126" s="111">
        <f>SUM(E127:E128)</f>
        <v>3704.4</v>
      </c>
      <c r="F126" s="177"/>
      <c r="G126" s="177"/>
      <c r="H126" s="177"/>
      <c r="I126" s="201"/>
      <c r="J126" s="101"/>
      <c r="K126" s="102"/>
    </row>
    <row r="127" spans="1:11" s="103" customFormat="1" x14ac:dyDescent="0.3">
      <c r="A127" s="186"/>
      <c r="B127" s="104" t="s">
        <v>80</v>
      </c>
      <c r="C127" s="106">
        <v>0</v>
      </c>
      <c r="D127" s="106">
        <v>0</v>
      </c>
      <c r="E127" s="106">
        <v>0</v>
      </c>
      <c r="F127" s="177"/>
      <c r="G127" s="177"/>
      <c r="H127" s="177"/>
      <c r="I127" s="201"/>
      <c r="J127" s="101"/>
      <c r="K127" s="102"/>
    </row>
    <row r="128" spans="1:11" s="103" customFormat="1" x14ac:dyDescent="0.3">
      <c r="A128" s="186"/>
      <c r="B128" s="104" t="s">
        <v>6</v>
      </c>
      <c r="C128" s="111">
        <v>3704.4</v>
      </c>
      <c r="D128" s="111">
        <v>3704.4</v>
      </c>
      <c r="E128" s="111">
        <v>3704.4</v>
      </c>
      <c r="F128" s="177"/>
      <c r="G128" s="177"/>
      <c r="H128" s="177"/>
      <c r="I128" s="201"/>
      <c r="J128" s="101"/>
      <c r="K128" s="102"/>
    </row>
    <row r="129" spans="1:11" s="103" customFormat="1" x14ac:dyDescent="0.3">
      <c r="A129" s="186"/>
      <c r="B129" s="104" t="s">
        <v>7</v>
      </c>
      <c r="C129" s="106"/>
      <c r="D129" s="107"/>
      <c r="E129" s="107"/>
      <c r="F129" s="177"/>
      <c r="G129" s="177"/>
      <c r="H129" s="177"/>
      <c r="I129" s="201"/>
      <c r="J129" s="101"/>
      <c r="K129" s="102"/>
    </row>
    <row r="130" spans="1:11" s="103" customFormat="1" x14ac:dyDescent="0.3">
      <c r="A130" s="186"/>
      <c r="B130" s="104" t="s">
        <v>8</v>
      </c>
      <c r="C130" s="106"/>
      <c r="D130" s="107"/>
      <c r="E130" s="107"/>
      <c r="F130" s="177"/>
      <c r="G130" s="177"/>
      <c r="H130" s="177"/>
      <c r="I130" s="201"/>
      <c r="J130" s="101"/>
      <c r="K130" s="102"/>
    </row>
    <row r="131" spans="1:11" s="103" customFormat="1" x14ac:dyDescent="0.3">
      <c r="A131" s="186"/>
      <c r="B131" s="104" t="s">
        <v>68</v>
      </c>
      <c r="C131" s="106"/>
      <c r="D131" s="107"/>
      <c r="E131" s="107"/>
      <c r="F131" s="177"/>
      <c r="G131" s="177"/>
      <c r="H131" s="177"/>
      <c r="I131" s="201"/>
      <c r="J131" s="101"/>
      <c r="K131" s="102"/>
    </row>
    <row r="132" spans="1:11" s="103" customFormat="1" x14ac:dyDescent="0.3">
      <c r="A132" s="186"/>
      <c r="B132" s="104" t="s">
        <v>69</v>
      </c>
      <c r="C132" s="106"/>
      <c r="D132" s="107"/>
      <c r="E132" s="107"/>
      <c r="F132" s="177"/>
      <c r="G132" s="177"/>
      <c r="H132" s="177"/>
      <c r="I132" s="201"/>
      <c r="J132" s="101"/>
      <c r="K132" s="102"/>
    </row>
    <row r="133" spans="1:11" s="103" customFormat="1" ht="57" customHeight="1" x14ac:dyDescent="0.3">
      <c r="A133" s="186"/>
      <c r="B133" s="143" t="s">
        <v>315</v>
      </c>
      <c r="C133" s="106"/>
      <c r="D133" s="107"/>
      <c r="E133" s="107"/>
      <c r="F133" s="113" t="s">
        <v>3</v>
      </c>
      <c r="G133" s="134" t="s">
        <v>339</v>
      </c>
      <c r="H133" s="113" t="s">
        <v>3</v>
      </c>
      <c r="I133" s="108" t="s">
        <v>352</v>
      </c>
      <c r="J133" s="101"/>
      <c r="K133" s="102"/>
    </row>
    <row r="134" spans="1:11" s="103" customFormat="1" ht="60" customHeight="1" x14ac:dyDescent="0.3">
      <c r="A134" s="183" t="s">
        <v>98</v>
      </c>
      <c r="B134" s="108" t="s">
        <v>316</v>
      </c>
      <c r="C134" s="106"/>
      <c r="D134" s="107"/>
      <c r="E134" s="107"/>
      <c r="F134" s="177" t="s">
        <v>3</v>
      </c>
      <c r="G134" s="177" t="s">
        <v>3</v>
      </c>
      <c r="H134" s="177" t="s">
        <v>3</v>
      </c>
      <c r="I134" s="201"/>
      <c r="J134" s="101"/>
      <c r="K134" s="102"/>
    </row>
    <row r="135" spans="1:11" s="103" customFormat="1" x14ac:dyDescent="0.3">
      <c r="A135" s="184"/>
      <c r="B135" s="104" t="s">
        <v>27</v>
      </c>
      <c r="C135" s="111">
        <f>SUM(C136:C137)</f>
        <v>2093.42976</v>
      </c>
      <c r="D135" s="111">
        <f>SUM(D136:D137)</f>
        <v>2093.42976</v>
      </c>
      <c r="E135" s="111">
        <f>SUM(E136:E137)</f>
        <v>2093.42976</v>
      </c>
      <c r="F135" s="177"/>
      <c r="G135" s="177"/>
      <c r="H135" s="177"/>
      <c r="I135" s="201"/>
      <c r="J135" s="101"/>
      <c r="K135" s="102"/>
    </row>
    <row r="136" spans="1:11" s="103" customFormat="1" x14ac:dyDescent="0.3">
      <c r="A136" s="184"/>
      <c r="B136" s="104" t="s">
        <v>80</v>
      </c>
      <c r="C136" s="106">
        <v>0</v>
      </c>
      <c r="D136" s="106">
        <v>0</v>
      </c>
      <c r="E136" s="106">
        <v>0</v>
      </c>
      <c r="F136" s="177"/>
      <c r="G136" s="177"/>
      <c r="H136" s="177"/>
      <c r="I136" s="201"/>
      <c r="J136" s="101"/>
      <c r="K136" s="102"/>
    </row>
    <row r="137" spans="1:11" s="103" customFormat="1" x14ac:dyDescent="0.3">
      <c r="A137" s="184"/>
      <c r="B137" s="104" t="s">
        <v>6</v>
      </c>
      <c r="C137" s="111">
        <v>2093.42976</v>
      </c>
      <c r="D137" s="111">
        <v>2093.42976</v>
      </c>
      <c r="E137" s="111">
        <v>2093.42976</v>
      </c>
      <c r="F137" s="177"/>
      <c r="G137" s="177"/>
      <c r="H137" s="177"/>
      <c r="I137" s="201"/>
      <c r="J137" s="101"/>
      <c r="K137" s="102"/>
    </row>
    <row r="138" spans="1:11" s="103" customFormat="1" x14ac:dyDescent="0.3">
      <c r="A138" s="184"/>
      <c r="B138" s="104" t="s">
        <v>7</v>
      </c>
      <c r="C138" s="106"/>
      <c r="D138" s="107"/>
      <c r="E138" s="107"/>
      <c r="F138" s="177"/>
      <c r="G138" s="177"/>
      <c r="H138" s="177"/>
      <c r="I138" s="201"/>
      <c r="J138" s="101"/>
      <c r="K138" s="102"/>
    </row>
    <row r="139" spans="1:11" s="103" customFormat="1" x14ac:dyDescent="0.3">
      <c r="A139" s="184"/>
      <c r="B139" s="104" t="s">
        <v>8</v>
      </c>
      <c r="C139" s="106"/>
      <c r="D139" s="107"/>
      <c r="E139" s="107"/>
      <c r="F139" s="177"/>
      <c r="G139" s="177"/>
      <c r="H139" s="177"/>
      <c r="I139" s="201"/>
      <c r="J139" s="101"/>
      <c r="K139" s="102"/>
    </row>
    <row r="140" spans="1:11" s="103" customFormat="1" x14ac:dyDescent="0.3">
      <c r="A140" s="184"/>
      <c r="B140" s="104" t="s">
        <v>68</v>
      </c>
      <c r="C140" s="106"/>
      <c r="D140" s="107"/>
      <c r="E140" s="107"/>
      <c r="F140" s="177"/>
      <c r="G140" s="177"/>
      <c r="H140" s="177"/>
      <c r="I140" s="201"/>
      <c r="J140" s="101"/>
      <c r="K140" s="102"/>
    </row>
    <row r="141" spans="1:11" s="103" customFormat="1" x14ac:dyDescent="0.3">
      <c r="A141" s="184"/>
      <c r="B141" s="104" t="s">
        <v>69</v>
      </c>
      <c r="C141" s="106"/>
      <c r="D141" s="107"/>
      <c r="E141" s="107"/>
      <c r="F141" s="177"/>
      <c r="G141" s="177"/>
      <c r="H141" s="177"/>
      <c r="I141" s="201"/>
      <c r="J141" s="101"/>
      <c r="K141" s="102"/>
    </row>
    <row r="142" spans="1:11" s="103" customFormat="1" ht="129.6" customHeight="1" x14ac:dyDescent="0.3">
      <c r="A142" s="184"/>
      <c r="B142" s="143" t="s">
        <v>317</v>
      </c>
      <c r="C142" s="106"/>
      <c r="D142" s="107"/>
      <c r="E142" s="107"/>
      <c r="F142" s="113" t="s">
        <v>3</v>
      </c>
      <c r="G142" s="134" t="s">
        <v>339</v>
      </c>
      <c r="H142" s="113" t="s">
        <v>3</v>
      </c>
      <c r="I142" s="108" t="s">
        <v>353</v>
      </c>
      <c r="J142" s="101"/>
      <c r="K142" s="102"/>
    </row>
    <row r="143" spans="1:11" s="103" customFormat="1" ht="57" customHeight="1" x14ac:dyDescent="0.3">
      <c r="A143" s="185" t="s">
        <v>99</v>
      </c>
      <c r="B143" s="108" t="s">
        <v>318</v>
      </c>
      <c r="C143" s="106"/>
      <c r="D143" s="107"/>
      <c r="E143" s="107"/>
      <c r="F143" s="177" t="s">
        <v>3</v>
      </c>
      <c r="G143" s="177" t="s">
        <v>3</v>
      </c>
      <c r="H143" s="177" t="s">
        <v>3</v>
      </c>
      <c r="I143" s="180" t="s">
        <v>354</v>
      </c>
      <c r="J143" s="101"/>
      <c r="K143" s="102"/>
    </row>
    <row r="144" spans="1:11" s="103" customFormat="1" x14ac:dyDescent="0.3">
      <c r="A144" s="186"/>
      <c r="B144" s="104" t="s">
        <v>27</v>
      </c>
      <c r="C144" s="111">
        <f>SUM(C145:C146)</f>
        <v>298.32405999999997</v>
      </c>
      <c r="D144" s="111">
        <f>SUM(D145:D146)</f>
        <v>298.32405999999997</v>
      </c>
      <c r="E144" s="111">
        <f>SUM(E145:E146)</f>
        <v>298.32405999999997</v>
      </c>
      <c r="F144" s="177"/>
      <c r="G144" s="177"/>
      <c r="H144" s="177"/>
      <c r="I144" s="181"/>
      <c r="J144" s="101"/>
      <c r="K144" s="102"/>
    </row>
    <row r="145" spans="1:11" s="103" customFormat="1" x14ac:dyDescent="0.3">
      <c r="A145" s="186"/>
      <c r="B145" s="104" t="s">
        <v>80</v>
      </c>
      <c r="C145" s="106">
        <v>0</v>
      </c>
      <c r="D145" s="106">
        <v>0</v>
      </c>
      <c r="E145" s="106">
        <v>0</v>
      </c>
      <c r="F145" s="177"/>
      <c r="G145" s="177"/>
      <c r="H145" s="177"/>
      <c r="I145" s="181"/>
      <c r="J145" s="101"/>
      <c r="K145" s="102"/>
    </row>
    <row r="146" spans="1:11" s="103" customFormat="1" x14ac:dyDescent="0.3">
      <c r="A146" s="186"/>
      <c r="B146" s="104" t="s">
        <v>6</v>
      </c>
      <c r="C146" s="111">
        <v>298.32405999999997</v>
      </c>
      <c r="D146" s="111">
        <v>298.32405999999997</v>
      </c>
      <c r="E146" s="111">
        <v>298.32405999999997</v>
      </c>
      <c r="F146" s="177"/>
      <c r="G146" s="177"/>
      <c r="H146" s="177"/>
      <c r="I146" s="181"/>
      <c r="J146" s="101"/>
      <c r="K146" s="102"/>
    </row>
    <row r="147" spans="1:11" s="103" customFormat="1" x14ac:dyDescent="0.3">
      <c r="A147" s="186"/>
      <c r="B147" s="104" t="s">
        <v>7</v>
      </c>
      <c r="C147" s="106"/>
      <c r="D147" s="107"/>
      <c r="E147" s="107"/>
      <c r="F147" s="177"/>
      <c r="G147" s="177"/>
      <c r="H147" s="177"/>
      <c r="I147" s="181"/>
      <c r="J147" s="101"/>
      <c r="K147" s="102"/>
    </row>
    <row r="148" spans="1:11" s="103" customFormat="1" x14ac:dyDescent="0.3">
      <c r="A148" s="186"/>
      <c r="B148" s="104" t="s">
        <v>8</v>
      </c>
      <c r="C148" s="106"/>
      <c r="D148" s="107"/>
      <c r="E148" s="107"/>
      <c r="F148" s="177"/>
      <c r="G148" s="177"/>
      <c r="H148" s="177"/>
      <c r="I148" s="181"/>
      <c r="J148" s="101"/>
      <c r="K148" s="102"/>
    </row>
    <row r="149" spans="1:11" s="103" customFormat="1" x14ac:dyDescent="0.3">
      <c r="A149" s="186"/>
      <c r="B149" s="104" t="s">
        <v>68</v>
      </c>
      <c r="C149" s="106"/>
      <c r="D149" s="107"/>
      <c r="E149" s="107"/>
      <c r="F149" s="177"/>
      <c r="G149" s="177"/>
      <c r="H149" s="177"/>
      <c r="I149" s="181"/>
      <c r="J149" s="101"/>
      <c r="K149" s="102"/>
    </row>
    <row r="150" spans="1:11" s="103" customFormat="1" x14ac:dyDescent="0.3">
      <c r="A150" s="186"/>
      <c r="B150" s="104" t="s">
        <v>69</v>
      </c>
      <c r="C150" s="106"/>
      <c r="D150" s="107"/>
      <c r="E150" s="107"/>
      <c r="F150" s="177"/>
      <c r="G150" s="177"/>
      <c r="H150" s="177"/>
      <c r="I150" s="182"/>
      <c r="J150" s="101"/>
      <c r="K150" s="102"/>
    </row>
    <row r="151" spans="1:11" s="103" customFormat="1" ht="87" customHeight="1" x14ac:dyDescent="0.3">
      <c r="A151" s="185" t="s">
        <v>101</v>
      </c>
      <c r="B151" s="108" t="s">
        <v>319</v>
      </c>
      <c r="C151" s="106"/>
      <c r="D151" s="107"/>
      <c r="E151" s="107"/>
      <c r="F151" s="177" t="s">
        <v>3</v>
      </c>
      <c r="G151" s="177" t="s">
        <v>3</v>
      </c>
      <c r="H151" s="177" t="s">
        <v>3</v>
      </c>
      <c r="I151" s="180" t="s">
        <v>355</v>
      </c>
      <c r="J151" s="101"/>
      <c r="K151" s="102"/>
    </row>
    <row r="152" spans="1:11" s="103" customFormat="1" x14ac:dyDescent="0.3">
      <c r="A152" s="186"/>
      <c r="B152" s="104" t="s">
        <v>27</v>
      </c>
      <c r="C152" s="111">
        <f>SUM(C153:C154)</f>
        <v>153.92952</v>
      </c>
      <c r="D152" s="111">
        <f>SUM(D153:D154)</f>
        <v>153.92952</v>
      </c>
      <c r="E152" s="111">
        <f>SUM(E153:E154)</f>
        <v>153.92952</v>
      </c>
      <c r="F152" s="177"/>
      <c r="G152" s="177"/>
      <c r="H152" s="177"/>
      <c r="I152" s="181"/>
      <c r="J152" s="101"/>
      <c r="K152" s="102"/>
    </row>
    <row r="153" spans="1:11" s="103" customFormat="1" x14ac:dyDescent="0.3">
      <c r="A153" s="186"/>
      <c r="B153" s="104" t="s">
        <v>80</v>
      </c>
      <c r="C153" s="106">
        <v>0</v>
      </c>
      <c r="D153" s="106">
        <v>0</v>
      </c>
      <c r="E153" s="106">
        <v>0</v>
      </c>
      <c r="F153" s="177"/>
      <c r="G153" s="177"/>
      <c r="H153" s="177"/>
      <c r="I153" s="181"/>
      <c r="J153" s="101"/>
      <c r="K153" s="102"/>
    </row>
    <row r="154" spans="1:11" s="103" customFormat="1" x14ac:dyDescent="0.3">
      <c r="A154" s="186"/>
      <c r="B154" s="104" t="s">
        <v>6</v>
      </c>
      <c r="C154" s="111">
        <v>153.92952</v>
      </c>
      <c r="D154" s="111">
        <v>153.92952</v>
      </c>
      <c r="E154" s="111">
        <v>153.92952</v>
      </c>
      <c r="F154" s="177"/>
      <c r="G154" s="177"/>
      <c r="H154" s="177"/>
      <c r="I154" s="181"/>
      <c r="J154" s="101"/>
      <c r="K154" s="102"/>
    </row>
    <row r="155" spans="1:11" s="103" customFormat="1" x14ac:dyDescent="0.3">
      <c r="A155" s="186"/>
      <c r="B155" s="104" t="s">
        <v>7</v>
      </c>
      <c r="C155" s="106"/>
      <c r="D155" s="107"/>
      <c r="E155" s="107"/>
      <c r="F155" s="177"/>
      <c r="G155" s="177"/>
      <c r="H155" s="177"/>
      <c r="I155" s="181"/>
      <c r="J155" s="101"/>
      <c r="K155" s="102"/>
    </row>
    <row r="156" spans="1:11" s="103" customFormat="1" x14ac:dyDescent="0.3">
      <c r="A156" s="186"/>
      <c r="B156" s="104" t="s">
        <v>8</v>
      </c>
      <c r="C156" s="106"/>
      <c r="D156" s="107"/>
      <c r="E156" s="107"/>
      <c r="F156" s="177"/>
      <c r="G156" s="177"/>
      <c r="H156" s="177"/>
      <c r="I156" s="181"/>
      <c r="J156" s="101"/>
      <c r="K156" s="102"/>
    </row>
    <row r="157" spans="1:11" s="103" customFormat="1" x14ac:dyDescent="0.3">
      <c r="A157" s="186"/>
      <c r="B157" s="104" t="s">
        <v>68</v>
      </c>
      <c r="C157" s="106"/>
      <c r="D157" s="107"/>
      <c r="E157" s="107"/>
      <c r="F157" s="177"/>
      <c r="G157" s="177"/>
      <c r="H157" s="177"/>
      <c r="I157" s="181"/>
      <c r="J157" s="101"/>
      <c r="K157" s="102"/>
    </row>
    <row r="158" spans="1:11" s="103" customFormat="1" x14ac:dyDescent="0.3">
      <c r="A158" s="186"/>
      <c r="B158" s="104" t="s">
        <v>69</v>
      </c>
      <c r="C158" s="106"/>
      <c r="D158" s="107"/>
      <c r="E158" s="107"/>
      <c r="F158" s="177"/>
      <c r="G158" s="177"/>
      <c r="H158" s="177"/>
      <c r="I158" s="182"/>
      <c r="J158" s="101"/>
      <c r="K158" s="102"/>
    </row>
    <row r="159" spans="1:11" s="103" customFormat="1" ht="59.4" customHeight="1" x14ac:dyDescent="0.3">
      <c r="A159" s="185" t="s">
        <v>102</v>
      </c>
      <c r="B159" s="108" t="s">
        <v>320</v>
      </c>
      <c r="C159" s="106"/>
      <c r="D159" s="107"/>
      <c r="E159" s="107"/>
      <c r="F159" s="177" t="s">
        <v>3</v>
      </c>
      <c r="G159" s="177" t="s">
        <v>3</v>
      </c>
      <c r="H159" s="177" t="s">
        <v>3</v>
      </c>
      <c r="I159" s="201"/>
      <c r="J159" s="101"/>
      <c r="K159" s="102"/>
    </row>
    <row r="160" spans="1:11" s="103" customFormat="1" x14ac:dyDescent="0.3">
      <c r="A160" s="186"/>
      <c r="B160" s="104" t="s">
        <v>27</v>
      </c>
      <c r="C160" s="111">
        <f>SUM(C161:C162)</f>
        <v>40</v>
      </c>
      <c r="D160" s="111">
        <f>SUM(D161:D162)</f>
        <v>40</v>
      </c>
      <c r="E160" s="111">
        <f>SUM(E161:E162)</f>
        <v>40</v>
      </c>
      <c r="F160" s="177"/>
      <c r="G160" s="177"/>
      <c r="H160" s="177"/>
      <c r="I160" s="201"/>
      <c r="J160" s="101"/>
      <c r="K160" s="102"/>
    </row>
    <row r="161" spans="1:11" s="103" customFormat="1" x14ac:dyDescent="0.3">
      <c r="A161" s="186"/>
      <c r="B161" s="104" t="s">
        <v>80</v>
      </c>
      <c r="C161" s="106">
        <v>0</v>
      </c>
      <c r="D161" s="106">
        <v>0</v>
      </c>
      <c r="E161" s="106">
        <v>0</v>
      </c>
      <c r="F161" s="177"/>
      <c r="G161" s="177"/>
      <c r="H161" s="177"/>
      <c r="I161" s="201"/>
      <c r="J161" s="101"/>
      <c r="K161" s="102"/>
    </row>
    <row r="162" spans="1:11" s="103" customFormat="1" x14ac:dyDescent="0.3">
      <c r="A162" s="186"/>
      <c r="B162" s="104" t="s">
        <v>6</v>
      </c>
      <c r="C162" s="138">
        <v>40</v>
      </c>
      <c r="D162" s="138">
        <v>40</v>
      </c>
      <c r="E162" s="138">
        <v>40</v>
      </c>
      <c r="F162" s="177"/>
      <c r="G162" s="177"/>
      <c r="H162" s="177"/>
      <c r="I162" s="201"/>
      <c r="J162" s="101"/>
      <c r="K162" s="102"/>
    </row>
    <row r="163" spans="1:11" s="103" customFormat="1" x14ac:dyDescent="0.3">
      <c r="A163" s="186"/>
      <c r="B163" s="104" t="s">
        <v>7</v>
      </c>
      <c r="C163" s="106"/>
      <c r="D163" s="107"/>
      <c r="E163" s="107"/>
      <c r="F163" s="177"/>
      <c r="G163" s="177"/>
      <c r="H163" s="177"/>
      <c r="I163" s="201"/>
      <c r="J163" s="101"/>
      <c r="K163" s="102"/>
    </row>
    <row r="164" spans="1:11" s="103" customFormat="1" x14ac:dyDescent="0.3">
      <c r="A164" s="186"/>
      <c r="B164" s="104" t="s">
        <v>8</v>
      </c>
      <c r="C164" s="106"/>
      <c r="D164" s="107"/>
      <c r="E164" s="107"/>
      <c r="F164" s="177"/>
      <c r="G164" s="177"/>
      <c r="H164" s="177"/>
      <c r="I164" s="201"/>
      <c r="J164" s="101"/>
      <c r="K164" s="102"/>
    </row>
    <row r="165" spans="1:11" s="103" customFormat="1" x14ac:dyDescent="0.3">
      <c r="A165" s="186"/>
      <c r="B165" s="104" t="s">
        <v>68</v>
      </c>
      <c r="C165" s="106"/>
      <c r="D165" s="107"/>
      <c r="E165" s="107"/>
      <c r="F165" s="177"/>
      <c r="G165" s="177"/>
      <c r="H165" s="177"/>
      <c r="I165" s="201"/>
      <c r="J165" s="101"/>
      <c r="K165" s="102"/>
    </row>
    <row r="166" spans="1:11" s="103" customFormat="1" x14ac:dyDescent="0.3">
      <c r="A166" s="186"/>
      <c r="B166" s="104" t="s">
        <v>69</v>
      </c>
      <c r="C166" s="106"/>
      <c r="D166" s="107"/>
      <c r="E166" s="107"/>
      <c r="F166" s="177"/>
      <c r="G166" s="177"/>
      <c r="H166" s="177"/>
      <c r="I166" s="201"/>
      <c r="J166" s="101"/>
      <c r="K166" s="102"/>
    </row>
    <row r="167" spans="1:11" s="103" customFormat="1" ht="60" customHeight="1" x14ac:dyDescent="0.3">
      <c r="A167" s="186"/>
      <c r="B167" s="143" t="s">
        <v>321</v>
      </c>
      <c r="C167" s="106"/>
      <c r="D167" s="107"/>
      <c r="E167" s="107"/>
      <c r="F167" s="113" t="s">
        <v>3</v>
      </c>
      <c r="G167" s="134" t="s">
        <v>339</v>
      </c>
      <c r="H167" s="113" t="s">
        <v>3</v>
      </c>
      <c r="I167" s="108" t="s">
        <v>356</v>
      </c>
      <c r="J167" s="101"/>
      <c r="K167" s="102"/>
    </row>
    <row r="168" spans="1:11" s="103" customFormat="1" ht="26.4" x14ac:dyDescent="0.3">
      <c r="A168" s="176" t="s">
        <v>37</v>
      </c>
      <c r="B168" s="117" t="s">
        <v>103</v>
      </c>
      <c r="C168" s="106"/>
      <c r="D168" s="107"/>
      <c r="E168" s="107"/>
      <c r="F168" s="177" t="s">
        <v>3</v>
      </c>
      <c r="G168" s="177" t="s">
        <v>3</v>
      </c>
      <c r="H168" s="177" t="s">
        <v>3</v>
      </c>
      <c r="I168" s="177" t="s">
        <v>3</v>
      </c>
      <c r="J168" s="101"/>
      <c r="K168" s="102"/>
    </row>
    <row r="169" spans="1:11" s="103" customFormat="1" x14ac:dyDescent="0.3">
      <c r="A169" s="176"/>
      <c r="B169" s="104" t="s">
        <v>27</v>
      </c>
      <c r="C169" s="111">
        <f>C170+C171</f>
        <v>210084.6</v>
      </c>
      <c r="D169" s="111">
        <f>D177</f>
        <v>209856.47766999999</v>
      </c>
      <c r="E169" s="111">
        <f>E177</f>
        <v>209856.47766999999</v>
      </c>
      <c r="F169" s="177"/>
      <c r="G169" s="177"/>
      <c r="H169" s="177"/>
      <c r="I169" s="177"/>
      <c r="J169" s="101"/>
      <c r="K169" s="102"/>
    </row>
    <row r="170" spans="1:11" s="103" customFormat="1" x14ac:dyDescent="0.3">
      <c r="A170" s="176"/>
      <c r="B170" s="104" t="s">
        <v>80</v>
      </c>
      <c r="C170" s="111">
        <f>C178</f>
        <v>210084.6</v>
      </c>
      <c r="D170" s="111">
        <f>D178</f>
        <v>209856.47766999999</v>
      </c>
      <c r="E170" s="111">
        <f>E178</f>
        <v>209856.47766999999</v>
      </c>
      <c r="F170" s="177"/>
      <c r="G170" s="177"/>
      <c r="H170" s="177"/>
      <c r="I170" s="177"/>
      <c r="J170" s="101"/>
      <c r="K170" s="102"/>
    </row>
    <row r="171" spans="1:11" s="103" customFormat="1" x14ac:dyDescent="0.3">
      <c r="A171" s="176"/>
      <c r="B171" s="104" t="s">
        <v>6</v>
      </c>
      <c r="C171" s="106">
        <v>0</v>
      </c>
      <c r="D171" s="106">
        <v>0</v>
      </c>
      <c r="E171" s="106">
        <v>0</v>
      </c>
      <c r="F171" s="177"/>
      <c r="G171" s="177"/>
      <c r="H171" s="177"/>
      <c r="I171" s="177"/>
      <c r="J171" s="101"/>
      <c r="K171" s="102"/>
    </row>
    <row r="172" spans="1:11" s="103" customFormat="1" x14ac:dyDescent="0.3">
      <c r="A172" s="176"/>
      <c r="B172" s="104" t="s">
        <v>7</v>
      </c>
      <c r="C172" s="106"/>
      <c r="D172" s="106"/>
      <c r="E172" s="107"/>
      <c r="F172" s="177"/>
      <c r="G172" s="177"/>
      <c r="H172" s="177"/>
      <c r="I172" s="177"/>
      <c r="J172" s="101"/>
      <c r="K172" s="102"/>
    </row>
    <row r="173" spans="1:11" s="103" customFormat="1" x14ac:dyDescent="0.3">
      <c r="A173" s="176"/>
      <c r="B173" s="104" t="s">
        <v>8</v>
      </c>
      <c r="C173" s="118"/>
      <c r="D173" s="118"/>
      <c r="E173" s="107"/>
      <c r="F173" s="177"/>
      <c r="G173" s="177"/>
      <c r="H173" s="177"/>
      <c r="I173" s="177"/>
      <c r="J173" s="101"/>
      <c r="K173" s="102"/>
    </row>
    <row r="174" spans="1:11" s="103" customFormat="1" x14ac:dyDescent="0.3">
      <c r="A174" s="176"/>
      <c r="B174" s="104" t="s">
        <v>68</v>
      </c>
      <c r="C174" s="115"/>
      <c r="D174" s="107"/>
      <c r="E174" s="107"/>
      <c r="F174" s="177"/>
      <c r="G174" s="177"/>
      <c r="H174" s="177"/>
      <c r="I174" s="177"/>
      <c r="J174" s="101"/>
      <c r="K174" s="102"/>
    </row>
    <row r="175" spans="1:11" s="103" customFormat="1" x14ac:dyDescent="0.3">
      <c r="A175" s="176"/>
      <c r="B175" s="104" t="s">
        <v>69</v>
      </c>
      <c r="C175" s="106"/>
      <c r="D175" s="107"/>
      <c r="E175" s="107"/>
      <c r="F175" s="177"/>
      <c r="G175" s="177"/>
      <c r="H175" s="177"/>
      <c r="I175" s="177"/>
      <c r="J175" s="101"/>
      <c r="K175" s="102"/>
    </row>
    <row r="176" spans="1:11" s="103" customFormat="1" ht="30.6" customHeight="1" x14ac:dyDescent="0.3">
      <c r="A176" s="185" t="s">
        <v>104</v>
      </c>
      <c r="B176" s="108" t="s">
        <v>243</v>
      </c>
      <c r="C176" s="109"/>
      <c r="D176" s="119"/>
      <c r="E176" s="119"/>
      <c r="F176" s="177" t="s">
        <v>3</v>
      </c>
      <c r="G176" s="177" t="s">
        <v>3</v>
      </c>
      <c r="H176" s="177" t="s">
        <v>3</v>
      </c>
      <c r="I176" s="177"/>
      <c r="J176" s="101"/>
      <c r="K176" s="102"/>
    </row>
    <row r="177" spans="1:11" s="103" customFormat="1" x14ac:dyDescent="0.3">
      <c r="A177" s="186"/>
      <c r="B177" s="104" t="s">
        <v>27</v>
      </c>
      <c r="C177" s="109">
        <f>SUM(C178:C179)</f>
        <v>210084.6</v>
      </c>
      <c r="D177" s="109">
        <f>SUM(D178:D179)</f>
        <v>209856.47766999999</v>
      </c>
      <c r="E177" s="109">
        <f>SUM(E178:E179)</f>
        <v>209856.47766999999</v>
      </c>
      <c r="F177" s="177"/>
      <c r="G177" s="177"/>
      <c r="H177" s="177"/>
      <c r="I177" s="177"/>
      <c r="J177" s="101"/>
      <c r="K177" s="102"/>
    </row>
    <row r="178" spans="1:11" s="103" customFormat="1" x14ac:dyDescent="0.3">
      <c r="A178" s="186"/>
      <c r="B178" s="104" t="s">
        <v>80</v>
      </c>
      <c r="C178" s="109">
        <v>210084.6</v>
      </c>
      <c r="D178" s="109">
        <v>209856.47766999999</v>
      </c>
      <c r="E178" s="109">
        <v>209856.47766999999</v>
      </c>
      <c r="F178" s="177"/>
      <c r="G178" s="177"/>
      <c r="H178" s="177"/>
      <c r="I178" s="177"/>
      <c r="J178" s="101"/>
      <c r="K178" s="102"/>
    </row>
    <row r="179" spans="1:11" s="103" customFormat="1" x14ac:dyDescent="0.3">
      <c r="A179" s="186"/>
      <c r="B179" s="104" t="s">
        <v>6</v>
      </c>
      <c r="C179" s="106">
        <v>0</v>
      </c>
      <c r="D179" s="106">
        <v>0</v>
      </c>
      <c r="E179" s="106">
        <v>0</v>
      </c>
      <c r="F179" s="177"/>
      <c r="G179" s="177"/>
      <c r="H179" s="177"/>
      <c r="I179" s="177"/>
      <c r="J179" s="101"/>
      <c r="K179" s="102"/>
    </row>
    <row r="180" spans="1:11" s="103" customFormat="1" x14ac:dyDescent="0.3">
      <c r="A180" s="186"/>
      <c r="B180" s="104" t="s">
        <v>7</v>
      </c>
      <c r="C180" s="106"/>
      <c r="D180" s="107"/>
      <c r="E180" s="107"/>
      <c r="F180" s="177"/>
      <c r="G180" s="177"/>
      <c r="H180" s="177"/>
      <c r="I180" s="177"/>
      <c r="J180" s="101"/>
      <c r="K180" s="102"/>
    </row>
    <row r="181" spans="1:11" s="103" customFormat="1" x14ac:dyDescent="0.3">
      <c r="A181" s="186"/>
      <c r="B181" s="104" t="s">
        <v>8</v>
      </c>
      <c r="C181" s="106"/>
      <c r="D181" s="107"/>
      <c r="E181" s="107"/>
      <c r="F181" s="177"/>
      <c r="G181" s="177"/>
      <c r="H181" s="177"/>
      <c r="I181" s="177"/>
      <c r="J181" s="101"/>
      <c r="K181" s="102"/>
    </row>
    <row r="182" spans="1:11" s="103" customFormat="1" x14ac:dyDescent="0.3">
      <c r="A182" s="186"/>
      <c r="B182" s="104" t="s">
        <v>68</v>
      </c>
      <c r="C182" s="107"/>
      <c r="D182" s="107"/>
      <c r="E182" s="107"/>
      <c r="F182" s="177"/>
      <c r="G182" s="177"/>
      <c r="H182" s="177"/>
      <c r="I182" s="177"/>
      <c r="J182" s="101"/>
      <c r="K182" s="102"/>
    </row>
    <row r="183" spans="1:11" s="103" customFormat="1" x14ac:dyDescent="0.3">
      <c r="A183" s="186"/>
      <c r="B183" s="104" t="s">
        <v>69</v>
      </c>
      <c r="C183" s="106"/>
      <c r="D183" s="107"/>
      <c r="E183" s="107"/>
      <c r="F183" s="177"/>
      <c r="G183" s="177"/>
      <c r="H183" s="177"/>
      <c r="I183" s="177"/>
      <c r="J183" s="101"/>
      <c r="K183" s="102"/>
    </row>
    <row r="184" spans="1:11" s="103" customFormat="1" ht="72.599999999999994" customHeight="1" x14ac:dyDescent="0.3">
      <c r="A184" s="176" t="s">
        <v>38</v>
      </c>
      <c r="B184" s="108" t="s">
        <v>151</v>
      </c>
      <c r="C184" s="106"/>
      <c r="D184" s="107"/>
      <c r="E184" s="107"/>
      <c r="F184" s="177" t="s">
        <v>3</v>
      </c>
      <c r="G184" s="177" t="s">
        <v>3</v>
      </c>
      <c r="H184" s="177" t="s">
        <v>3</v>
      </c>
      <c r="I184" s="177" t="s">
        <v>3</v>
      </c>
      <c r="J184" s="101"/>
      <c r="K184" s="102"/>
    </row>
    <row r="185" spans="1:11" s="103" customFormat="1" x14ac:dyDescent="0.3">
      <c r="A185" s="176"/>
      <c r="B185" s="104" t="s">
        <v>27</v>
      </c>
      <c r="C185" s="111">
        <f t="shared" ref="C185:E187" si="8">SUM(C193)</f>
        <v>0</v>
      </c>
      <c r="D185" s="111">
        <f t="shared" si="8"/>
        <v>0</v>
      </c>
      <c r="E185" s="111">
        <f t="shared" si="8"/>
        <v>0</v>
      </c>
      <c r="F185" s="177"/>
      <c r="G185" s="177"/>
      <c r="H185" s="177"/>
      <c r="I185" s="177"/>
      <c r="J185" s="101"/>
      <c r="K185" s="102"/>
    </row>
    <row r="186" spans="1:11" s="103" customFormat="1" x14ac:dyDescent="0.3">
      <c r="A186" s="176"/>
      <c r="B186" s="104" t="s">
        <v>80</v>
      </c>
      <c r="C186" s="111">
        <f t="shared" si="8"/>
        <v>0</v>
      </c>
      <c r="D186" s="111">
        <f t="shared" si="8"/>
        <v>0</v>
      </c>
      <c r="E186" s="111">
        <f t="shared" si="8"/>
        <v>0</v>
      </c>
      <c r="F186" s="177"/>
      <c r="G186" s="177"/>
      <c r="H186" s="177"/>
      <c r="I186" s="177"/>
      <c r="J186" s="101"/>
      <c r="K186" s="102"/>
    </row>
    <row r="187" spans="1:11" s="103" customFormat="1" x14ac:dyDescent="0.3">
      <c r="A187" s="176"/>
      <c r="B187" s="104" t="s">
        <v>6</v>
      </c>
      <c r="C187" s="111">
        <f t="shared" si="8"/>
        <v>0</v>
      </c>
      <c r="D187" s="111">
        <f t="shared" si="8"/>
        <v>0</v>
      </c>
      <c r="E187" s="111">
        <f t="shared" si="8"/>
        <v>0</v>
      </c>
      <c r="F187" s="177"/>
      <c r="G187" s="177"/>
      <c r="H187" s="177"/>
      <c r="I187" s="177"/>
      <c r="J187" s="101"/>
      <c r="K187" s="102"/>
    </row>
    <row r="188" spans="1:11" s="103" customFormat="1" x14ac:dyDescent="0.3">
      <c r="A188" s="176"/>
      <c r="B188" s="104" t="s">
        <v>7</v>
      </c>
      <c r="C188" s="106"/>
      <c r="D188" s="106"/>
      <c r="E188" s="106"/>
      <c r="F188" s="177"/>
      <c r="G188" s="177"/>
      <c r="H188" s="177"/>
      <c r="I188" s="177"/>
      <c r="J188" s="101"/>
      <c r="K188" s="102"/>
    </row>
    <row r="189" spans="1:11" s="103" customFormat="1" x14ac:dyDescent="0.3">
      <c r="A189" s="176"/>
      <c r="B189" s="104" t="s">
        <v>8</v>
      </c>
      <c r="C189" s="106"/>
      <c r="D189" s="106"/>
      <c r="E189" s="106"/>
      <c r="F189" s="177"/>
      <c r="G189" s="177"/>
      <c r="H189" s="177"/>
      <c r="I189" s="177"/>
      <c r="J189" s="101"/>
      <c r="K189" s="102"/>
    </row>
    <row r="190" spans="1:11" s="103" customFormat="1" x14ac:dyDescent="0.3">
      <c r="A190" s="176"/>
      <c r="B190" s="104" t="s">
        <v>68</v>
      </c>
      <c r="C190" s="106"/>
      <c r="D190" s="106"/>
      <c r="E190" s="106"/>
      <c r="F190" s="177"/>
      <c r="G190" s="177"/>
      <c r="H190" s="177"/>
      <c r="I190" s="177"/>
      <c r="J190" s="101"/>
      <c r="K190" s="102"/>
    </row>
    <row r="191" spans="1:11" s="103" customFormat="1" x14ac:dyDescent="0.3">
      <c r="A191" s="176"/>
      <c r="B191" s="104" t="s">
        <v>69</v>
      </c>
      <c r="C191" s="106"/>
      <c r="D191" s="106"/>
      <c r="E191" s="106"/>
      <c r="F191" s="177"/>
      <c r="G191" s="177"/>
      <c r="H191" s="177"/>
      <c r="I191" s="177"/>
      <c r="J191" s="101"/>
      <c r="K191" s="102"/>
    </row>
    <row r="192" spans="1:11" s="103" customFormat="1" ht="39.6" x14ac:dyDescent="0.3">
      <c r="A192" s="185" t="s">
        <v>107</v>
      </c>
      <c r="B192" s="108" t="s">
        <v>152</v>
      </c>
      <c r="C192" s="106"/>
      <c r="D192" s="106"/>
      <c r="E192" s="106"/>
      <c r="F192" s="177" t="s">
        <v>3</v>
      </c>
      <c r="G192" s="177" t="s">
        <v>3</v>
      </c>
      <c r="H192" s="177" t="s">
        <v>3</v>
      </c>
      <c r="I192" s="201"/>
      <c r="J192" s="101"/>
      <c r="K192" s="102"/>
    </row>
    <row r="193" spans="1:11" s="103" customFormat="1" x14ac:dyDescent="0.3">
      <c r="A193" s="186"/>
      <c r="B193" s="104" t="s">
        <v>27</v>
      </c>
      <c r="C193" s="111">
        <f>SUM(C194:C195)</f>
        <v>0</v>
      </c>
      <c r="D193" s="111">
        <f>SUM(D194:D195)</f>
        <v>0</v>
      </c>
      <c r="E193" s="111">
        <f>SUM(E194:E195)</f>
        <v>0</v>
      </c>
      <c r="F193" s="177"/>
      <c r="G193" s="177"/>
      <c r="H193" s="177"/>
      <c r="I193" s="201"/>
      <c r="J193" s="101"/>
      <c r="K193" s="102"/>
    </row>
    <row r="194" spans="1:11" s="103" customFormat="1" x14ac:dyDescent="0.3">
      <c r="A194" s="186"/>
      <c r="B194" s="104" t="s">
        <v>80</v>
      </c>
      <c r="C194" s="106">
        <v>0</v>
      </c>
      <c r="D194" s="106">
        <v>0</v>
      </c>
      <c r="E194" s="106">
        <v>0</v>
      </c>
      <c r="F194" s="177"/>
      <c r="G194" s="177"/>
      <c r="H194" s="177"/>
      <c r="I194" s="201"/>
      <c r="J194" s="101"/>
      <c r="K194" s="102"/>
    </row>
    <row r="195" spans="1:11" s="103" customFormat="1" x14ac:dyDescent="0.3">
      <c r="A195" s="186"/>
      <c r="B195" s="104" t="s">
        <v>6</v>
      </c>
      <c r="C195" s="111">
        <v>0</v>
      </c>
      <c r="D195" s="111">
        <v>0</v>
      </c>
      <c r="E195" s="111">
        <v>0</v>
      </c>
      <c r="F195" s="177"/>
      <c r="G195" s="177"/>
      <c r="H195" s="177"/>
      <c r="I195" s="201"/>
      <c r="J195" s="101"/>
      <c r="K195" s="102"/>
    </row>
    <row r="196" spans="1:11" s="103" customFormat="1" x14ac:dyDescent="0.3">
      <c r="A196" s="186"/>
      <c r="B196" s="104" t="s">
        <v>7</v>
      </c>
      <c r="C196" s="106"/>
      <c r="D196" s="106"/>
      <c r="E196" s="106"/>
      <c r="F196" s="177"/>
      <c r="G196" s="177"/>
      <c r="H196" s="177"/>
      <c r="I196" s="201"/>
      <c r="J196" s="101"/>
      <c r="K196" s="102"/>
    </row>
    <row r="197" spans="1:11" s="103" customFormat="1" x14ac:dyDescent="0.3">
      <c r="A197" s="186"/>
      <c r="B197" s="104" t="s">
        <v>8</v>
      </c>
      <c r="C197" s="106"/>
      <c r="D197" s="106"/>
      <c r="E197" s="106"/>
      <c r="F197" s="177"/>
      <c r="G197" s="177"/>
      <c r="H197" s="177"/>
      <c r="I197" s="201"/>
      <c r="J197" s="101"/>
      <c r="K197" s="102"/>
    </row>
    <row r="198" spans="1:11" s="103" customFormat="1" x14ac:dyDescent="0.3">
      <c r="A198" s="186"/>
      <c r="B198" s="104" t="s">
        <v>68</v>
      </c>
      <c r="C198" s="106"/>
      <c r="D198" s="106"/>
      <c r="E198" s="106"/>
      <c r="F198" s="177"/>
      <c r="G198" s="177"/>
      <c r="H198" s="177"/>
      <c r="I198" s="201"/>
      <c r="J198" s="101"/>
      <c r="K198" s="102"/>
    </row>
    <row r="199" spans="1:11" s="103" customFormat="1" x14ac:dyDescent="0.3">
      <c r="A199" s="186"/>
      <c r="B199" s="104" t="s">
        <v>69</v>
      </c>
      <c r="C199" s="106"/>
      <c r="D199" s="106"/>
      <c r="E199" s="106"/>
      <c r="F199" s="177"/>
      <c r="G199" s="177"/>
      <c r="H199" s="177"/>
      <c r="I199" s="201"/>
      <c r="J199" s="101"/>
      <c r="K199" s="102"/>
    </row>
    <row r="200" spans="1:11" s="103" customFormat="1" ht="44.4" customHeight="1" x14ac:dyDescent="0.3">
      <c r="A200" s="186"/>
      <c r="B200" s="112" t="s">
        <v>244</v>
      </c>
      <c r="C200" s="106"/>
      <c r="D200" s="106"/>
      <c r="E200" s="106"/>
      <c r="F200" s="113" t="s">
        <v>3</v>
      </c>
      <c r="G200" s="134" t="s">
        <v>339</v>
      </c>
      <c r="H200" s="113" t="s">
        <v>3</v>
      </c>
      <c r="I200" s="108" t="s">
        <v>259</v>
      </c>
      <c r="J200" s="101"/>
      <c r="K200" s="102"/>
    </row>
    <row r="201" spans="1:11" s="103" customFormat="1" ht="46.2" customHeight="1" x14ac:dyDescent="0.3">
      <c r="A201" s="176" t="s">
        <v>108</v>
      </c>
      <c r="B201" s="108" t="s">
        <v>153</v>
      </c>
      <c r="C201" s="106"/>
      <c r="D201" s="107"/>
      <c r="E201" s="107"/>
      <c r="F201" s="177" t="s">
        <v>3</v>
      </c>
      <c r="G201" s="177" t="s">
        <v>3</v>
      </c>
      <c r="H201" s="177" t="s">
        <v>3</v>
      </c>
      <c r="I201" s="177" t="s">
        <v>3</v>
      </c>
      <c r="J201" s="101"/>
      <c r="K201" s="102"/>
    </row>
    <row r="202" spans="1:11" s="103" customFormat="1" x14ac:dyDescent="0.3">
      <c r="A202" s="176"/>
      <c r="B202" s="104" t="s">
        <v>27</v>
      </c>
      <c r="C202" s="111">
        <f>SUM(C203:C204)</f>
        <v>293344.62780999998</v>
      </c>
      <c r="D202" s="111">
        <f t="shared" ref="D202:E202" si="9">SUM(D203:D204)</f>
        <v>293153.00105999998</v>
      </c>
      <c r="E202" s="111">
        <f t="shared" si="9"/>
        <v>293153.00105999998</v>
      </c>
      <c r="F202" s="177"/>
      <c r="G202" s="177"/>
      <c r="H202" s="177"/>
      <c r="I202" s="177"/>
      <c r="J202" s="101">
        <f>E202/C202*100</f>
        <v>99.934675214122521</v>
      </c>
      <c r="K202" s="102"/>
    </row>
    <row r="203" spans="1:11" s="103" customFormat="1" x14ac:dyDescent="0.3">
      <c r="A203" s="176"/>
      <c r="B203" s="104" t="s">
        <v>80</v>
      </c>
      <c r="C203" s="106">
        <f>C211</f>
        <v>0</v>
      </c>
      <c r="D203" s="106">
        <f t="shared" ref="D203:E203" si="10">D211</f>
        <v>0</v>
      </c>
      <c r="E203" s="106">
        <f t="shared" si="10"/>
        <v>0</v>
      </c>
      <c r="F203" s="177"/>
      <c r="G203" s="177"/>
      <c r="H203" s="177"/>
      <c r="I203" s="177"/>
      <c r="J203" s="101"/>
      <c r="K203" s="102"/>
    </row>
    <row r="204" spans="1:11" s="103" customFormat="1" x14ac:dyDescent="0.3">
      <c r="A204" s="176"/>
      <c r="B204" s="104" t="s">
        <v>6</v>
      </c>
      <c r="C204" s="106">
        <f>C212</f>
        <v>293344.62780999998</v>
      </c>
      <c r="D204" s="106">
        <f t="shared" ref="D204:E204" si="11">D212</f>
        <v>293153.00105999998</v>
      </c>
      <c r="E204" s="106">
        <f t="shared" si="11"/>
        <v>293153.00105999998</v>
      </c>
      <c r="F204" s="177"/>
      <c r="G204" s="177"/>
      <c r="H204" s="177"/>
      <c r="I204" s="177"/>
      <c r="J204" s="101"/>
      <c r="K204" s="102"/>
    </row>
    <row r="205" spans="1:11" s="103" customFormat="1" x14ac:dyDescent="0.3">
      <c r="A205" s="176"/>
      <c r="B205" s="104" t="s">
        <v>7</v>
      </c>
      <c r="C205" s="106"/>
      <c r="D205" s="106"/>
      <c r="E205" s="106"/>
      <c r="F205" s="177"/>
      <c r="G205" s="177"/>
      <c r="H205" s="177"/>
      <c r="I205" s="177"/>
      <c r="J205" s="101"/>
      <c r="K205" s="102"/>
    </row>
    <row r="206" spans="1:11" s="103" customFormat="1" x14ac:dyDescent="0.3">
      <c r="A206" s="176"/>
      <c r="B206" s="104" t="s">
        <v>8</v>
      </c>
      <c r="C206" s="107"/>
      <c r="D206" s="107"/>
      <c r="E206" s="106"/>
      <c r="F206" s="177"/>
      <c r="G206" s="177"/>
      <c r="H206" s="177"/>
      <c r="I206" s="177"/>
      <c r="J206" s="101"/>
      <c r="K206" s="102"/>
    </row>
    <row r="207" spans="1:11" s="103" customFormat="1" x14ac:dyDescent="0.3">
      <c r="A207" s="176"/>
      <c r="B207" s="104" t="s">
        <v>68</v>
      </c>
      <c r="C207" s="107"/>
      <c r="D207" s="107"/>
      <c r="E207" s="107"/>
      <c r="F207" s="177"/>
      <c r="G207" s="177"/>
      <c r="H207" s="177"/>
      <c r="I207" s="177"/>
      <c r="J207" s="101"/>
      <c r="K207" s="102"/>
    </row>
    <row r="208" spans="1:11" s="103" customFormat="1" x14ac:dyDescent="0.3">
      <c r="A208" s="176"/>
      <c r="B208" s="104" t="s">
        <v>69</v>
      </c>
      <c r="C208" s="106"/>
      <c r="D208" s="106"/>
      <c r="E208" s="106"/>
      <c r="F208" s="177"/>
      <c r="G208" s="177"/>
      <c r="H208" s="177"/>
      <c r="I208" s="177"/>
      <c r="J208" s="101"/>
      <c r="K208" s="102"/>
    </row>
    <row r="209" spans="1:11" s="103" customFormat="1" ht="72.599999999999994" customHeight="1" x14ac:dyDescent="0.3">
      <c r="A209" s="176" t="s">
        <v>109</v>
      </c>
      <c r="B209" s="108" t="s">
        <v>154</v>
      </c>
      <c r="C209" s="106"/>
      <c r="D209" s="106"/>
      <c r="E209" s="106"/>
      <c r="F209" s="177" t="s">
        <v>3</v>
      </c>
      <c r="G209" s="177" t="s">
        <v>3</v>
      </c>
      <c r="H209" s="177" t="s">
        <v>3</v>
      </c>
      <c r="I209" s="201"/>
      <c r="J209" s="101"/>
      <c r="K209" s="102"/>
    </row>
    <row r="210" spans="1:11" s="103" customFormat="1" x14ac:dyDescent="0.3">
      <c r="A210" s="176"/>
      <c r="B210" s="104" t="s">
        <v>27</v>
      </c>
      <c r="C210" s="111">
        <f>SUM(C211:C212)</f>
        <v>293344.62780999998</v>
      </c>
      <c r="D210" s="111">
        <f>SUM(D211:D212)</f>
        <v>293153.00105999998</v>
      </c>
      <c r="E210" s="111">
        <f>SUM(E211:E212)</f>
        <v>293153.00105999998</v>
      </c>
      <c r="F210" s="177"/>
      <c r="G210" s="177"/>
      <c r="H210" s="177"/>
      <c r="I210" s="201"/>
      <c r="J210" s="101"/>
      <c r="K210" s="102"/>
    </row>
    <row r="211" spans="1:11" s="103" customFormat="1" x14ac:dyDescent="0.3">
      <c r="A211" s="176"/>
      <c r="B211" s="104" t="s">
        <v>80</v>
      </c>
      <c r="C211" s="106">
        <v>0</v>
      </c>
      <c r="D211" s="106">
        <v>0</v>
      </c>
      <c r="E211" s="106">
        <v>0</v>
      </c>
      <c r="F211" s="177"/>
      <c r="G211" s="177"/>
      <c r="H211" s="177"/>
      <c r="I211" s="201"/>
      <c r="J211" s="101"/>
      <c r="K211" s="102"/>
    </row>
    <row r="212" spans="1:11" s="103" customFormat="1" x14ac:dyDescent="0.3">
      <c r="A212" s="176"/>
      <c r="B212" s="104" t="s">
        <v>6</v>
      </c>
      <c r="C212" s="106">
        <v>293344.62780999998</v>
      </c>
      <c r="D212" s="106">
        <v>293153.00105999998</v>
      </c>
      <c r="E212" s="106">
        <v>293153.00105999998</v>
      </c>
      <c r="F212" s="177"/>
      <c r="G212" s="177"/>
      <c r="H212" s="177"/>
      <c r="I212" s="201"/>
      <c r="J212" s="101"/>
      <c r="K212" s="102"/>
    </row>
    <row r="213" spans="1:11" s="103" customFormat="1" x14ac:dyDescent="0.3">
      <c r="A213" s="176"/>
      <c r="B213" s="104" t="s">
        <v>7</v>
      </c>
      <c r="C213" s="106"/>
      <c r="D213" s="107"/>
      <c r="E213" s="107"/>
      <c r="F213" s="177"/>
      <c r="G213" s="177"/>
      <c r="H213" s="177"/>
      <c r="I213" s="201"/>
      <c r="J213" s="101"/>
      <c r="K213" s="102"/>
    </row>
    <row r="214" spans="1:11" s="103" customFormat="1" x14ac:dyDescent="0.3">
      <c r="A214" s="176"/>
      <c r="B214" s="104" t="s">
        <v>8</v>
      </c>
      <c r="C214" s="106"/>
      <c r="D214" s="107"/>
      <c r="E214" s="107"/>
      <c r="F214" s="177"/>
      <c r="G214" s="177"/>
      <c r="H214" s="177"/>
      <c r="I214" s="201"/>
      <c r="J214" s="101"/>
      <c r="K214" s="102"/>
    </row>
    <row r="215" spans="1:11" s="103" customFormat="1" x14ac:dyDescent="0.3">
      <c r="A215" s="176"/>
      <c r="B215" s="104" t="s">
        <v>68</v>
      </c>
      <c r="C215" s="106"/>
      <c r="D215" s="107"/>
      <c r="E215" s="107"/>
      <c r="F215" s="177"/>
      <c r="G215" s="177"/>
      <c r="H215" s="177"/>
      <c r="I215" s="201"/>
      <c r="J215" s="101"/>
      <c r="K215" s="102"/>
    </row>
    <row r="216" spans="1:11" s="103" customFormat="1" x14ac:dyDescent="0.3">
      <c r="A216" s="176"/>
      <c r="B216" s="104" t="s">
        <v>69</v>
      </c>
      <c r="C216" s="106"/>
      <c r="D216" s="107"/>
      <c r="E216" s="107"/>
      <c r="F216" s="177"/>
      <c r="G216" s="177"/>
      <c r="H216" s="177"/>
      <c r="I216" s="201"/>
      <c r="J216" s="101"/>
      <c r="K216" s="102"/>
    </row>
    <row r="217" spans="1:11" s="103" customFormat="1" ht="39.6" x14ac:dyDescent="0.3">
      <c r="A217" s="178" t="s">
        <v>139</v>
      </c>
      <c r="B217" s="139" t="s">
        <v>322</v>
      </c>
      <c r="C217" s="140"/>
      <c r="D217" s="140"/>
      <c r="E217" s="140"/>
      <c r="F217" s="177" t="s">
        <v>3</v>
      </c>
      <c r="G217" s="177" t="s">
        <v>3</v>
      </c>
      <c r="H217" s="177" t="s">
        <v>3</v>
      </c>
      <c r="I217" s="177" t="s">
        <v>3</v>
      </c>
      <c r="J217" s="101"/>
      <c r="K217" s="102"/>
    </row>
    <row r="218" spans="1:11" s="103" customFormat="1" x14ac:dyDescent="0.3">
      <c r="A218" s="178"/>
      <c r="B218" s="141" t="s">
        <v>27</v>
      </c>
      <c r="C218" s="138">
        <f>SUM(C219:C220)</f>
        <v>20000</v>
      </c>
      <c r="D218" s="138">
        <f>SUM(D219:D220)</f>
        <v>20000</v>
      </c>
      <c r="E218" s="138">
        <f>SUM(E219:E220)</f>
        <v>20000</v>
      </c>
      <c r="F218" s="177"/>
      <c r="G218" s="177"/>
      <c r="H218" s="177"/>
      <c r="I218" s="177"/>
      <c r="J218" s="101"/>
      <c r="K218" s="102"/>
    </row>
    <row r="219" spans="1:11" s="103" customFormat="1" x14ac:dyDescent="0.3">
      <c r="A219" s="178"/>
      <c r="B219" s="141" t="s">
        <v>80</v>
      </c>
      <c r="C219" s="140">
        <v>19800</v>
      </c>
      <c r="D219" s="140">
        <v>19800</v>
      </c>
      <c r="E219" s="140">
        <v>19800</v>
      </c>
      <c r="F219" s="177"/>
      <c r="G219" s="177"/>
      <c r="H219" s="177"/>
      <c r="I219" s="177"/>
      <c r="J219" s="101"/>
      <c r="K219" s="102"/>
    </row>
    <row r="220" spans="1:11" s="103" customFormat="1" x14ac:dyDescent="0.3">
      <c r="A220" s="178"/>
      <c r="B220" s="141" t="s">
        <v>6</v>
      </c>
      <c r="C220" s="140">
        <v>200</v>
      </c>
      <c r="D220" s="140">
        <v>200</v>
      </c>
      <c r="E220" s="140">
        <v>200</v>
      </c>
      <c r="F220" s="177"/>
      <c r="G220" s="177"/>
      <c r="H220" s="177"/>
      <c r="I220" s="177"/>
      <c r="J220" s="101"/>
      <c r="K220" s="102"/>
    </row>
    <row r="221" spans="1:11" s="103" customFormat="1" x14ac:dyDescent="0.3">
      <c r="A221" s="178"/>
      <c r="B221" s="141" t="s">
        <v>7</v>
      </c>
      <c r="C221" s="140"/>
      <c r="D221" s="142"/>
      <c r="E221" s="142"/>
      <c r="F221" s="177"/>
      <c r="G221" s="177"/>
      <c r="H221" s="177"/>
      <c r="I221" s="177"/>
      <c r="J221" s="101"/>
      <c r="K221" s="102"/>
    </row>
    <row r="222" spans="1:11" s="103" customFormat="1" x14ac:dyDescent="0.3">
      <c r="A222" s="178"/>
      <c r="B222" s="141" t="s">
        <v>8</v>
      </c>
      <c r="C222" s="140"/>
      <c r="D222" s="142"/>
      <c r="E222" s="142"/>
      <c r="F222" s="177"/>
      <c r="G222" s="177"/>
      <c r="H222" s="177"/>
      <c r="I222" s="177"/>
      <c r="J222" s="101"/>
      <c r="K222" s="102"/>
    </row>
    <row r="223" spans="1:11" s="103" customFormat="1" x14ac:dyDescent="0.3">
      <c r="A223" s="178"/>
      <c r="B223" s="141" t="s">
        <v>68</v>
      </c>
      <c r="C223" s="140"/>
      <c r="D223" s="142"/>
      <c r="E223" s="142"/>
      <c r="F223" s="177"/>
      <c r="G223" s="177"/>
      <c r="H223" s="177"/>
      <c r="I223" s="177"/>
      <c r="J223" s="101"/>
      <c r="K223" s="102"/>
    </row>
    <row r="224" spans="1:11" s="103" customFormat="1" x14ac:dyDescent="0.3">
      <c r="A224" s="178"/>
      <c r="B224" s="141" t="s">
        <v>69</v>
      </c>
      <c r="C224" s="140"/>
      <c r="D224" s="142"/>
      <c r="E224" s="142"/>
      <c r="F224" s="177"/>
      <c r="G224" s="177"/>
      <c r="H224" s="177"/>
      <c r="I224" s="177"/>
      <c r="J224" s="101"/>
      <c r="K224" s="102"/>
    </row>
    <row r="225" spans="1:11" s="103" customFormat="1" ht="26.4" customHeight="1" x14ac:dyDescent="0.3">
      <c r="A225" s="179" t="s">
        <v>110</v>
      </c>
      <c r="B225" s="179"/>
      <c r="C225" s="179"/>
      <c r="D225" s="179"/>
      <c r="E225" s="179"/>
      <c r="F225" s="179"/>
      <c r="G225" s="179"/>
      <c r="H225" s="179"/>
      <c r="I225" s="179"/>
      <c r="J225" s="101"/>
      <c r="K225" s="102"/>
    </row>
    <row r="226" spans="1:11" s="103" customFormat="1" x14ac:dyDescent="0.3">
      <c r="A226" s="176"/>
      <c r="B226" s="104" t="s">
        <v>82</v>
      </c>
      <c r="C226" s="120">
        <f t="shared" ref="C226:E228" si="12">C234+C269+C294</f>
        <v>0</v>
      </c>
      <c r="D226" s="120">
        <f t="shared" si="12"/>
        <v>0</v>
      </c>
      <c r="E226" s="120">
        <f t="shared" si="12"/>
        <v>0</v>
      </c>
      <c r="F226" s="173" t="s">
        <v>3</v>
      </c>
      <c r="G226" s="173" t="s">
        <v>3</v>
      </c>
      <c r="H226" s="173" t="s">
        <v>3</v>
      </c>
      <c r="I226" s="173" t="s">
        <v>3</v>
      </c>
      <c r="J226" s="101"/>
      <c r="K226" s="102"/>
    </row>
    <row r="227" spans="1:11" s="103" customFormat="1" x14ac:dyDescent="0.3">
      <c r="A227" s="176"/>
      <c r="B227" s="104" t="s">
        <v>80</v>
      </c>
      <c r="C227" s="120">
        <f t="shared" si="12"/>
        <v>0</v>
      </c>
      <c r="D227" s="120">
        <f t="shared" si="12"/>
        <v>0</v>
      </c>
      <c r="E227" s="120">
        <f t="shared" si="12"/>
        <v>0</v>
      </c>
      <c r="F227" s="174"/>
      <c r="G227" s="174"/>
      <c r="H227" s="174"/>
      <c r="I227" s="174"/>
      <c r="J227" s="101"/>
      <c r="K227" s="102"/>
    </row>
    <row r="228" spans="1:11" s="103" customFormat="1" x14ac:dyDescent="0.3">
      <c r="A228" s="176"/>
      <c r="B228" s="104" t="s">
        <v>6</v>
      </c>
      <c r="C228" s="120">
        <f t="shared" si="12"/>
        <v>0</v>
      </c>
      <c r="D228" s="120">
        <f t="shared" si="12"/>
        <v>0</v>
      </c>
      <c r="E228" s="120">
        <f t="shared" si="12"/>
        <v>0</v>
      </c>
      <c r="F228" s="174"/>
      <c r="G228" s="174"/>
      <c r="H228" s="174"/>
      <c r="I228" s="174"/>
      <c r="J228" s="101"/>
      <c r="K228" s="102"/>
    </row>
    <row r="229" spans="1:11" s="103" customFormat="1" x14ac:dyDescent="0.3">
      <c r="A229" s="176"/>
      <c r="B229" s="104" t="s">
        <v>7</v>
      </c>
      <c r="C229" s="120"/>
      <c r="D229" s="120"/>
      <c r="E229" s="120"/>
      <c r="F229" s="174"/>
      <c r="G229" s="174"/>
      <c r="H229" s="174"/>
      <c r="I229" s="174"/>
      <c r="J229" s="101"/>
      <c r="K229" s="102"/>
    </row>
    <row r="230" spans="1:11" s="103" customFormat="1" x14ac:dyDescent="0.3">
      <c r="A230" s="176"/>
      <c r="B230" s="104" t="s">
        <v>8</v>
      </c>
      <c r="C230" s="120"/>
      <c r="D230" s="120"/>
      <c r="E230" s="120"/>
      <c r="F230" s="174"/>
      <c r="G230" s="174"/>
      <c r="H230" s="174"/>
      <c r="I230" s="174"/>
      <c r="J230" s="101"/>
      <c r="K230" s="102"/>
    </row>
    <row r="231" spans="1:11" s="103" customFormat="1" x14ac:dyDescent="0.3">
      <c r="A231" s="176"/>
      <c r="B231" s="104" t="s">
        <v>68</v>
      </c>
      <c r="C231" s="120"/>
      <c r="D231" s="120"/>
      <c r="E231" s="120"/>
      <c r="F231" s="174"/>
      <c r="G231" s="174"/>
      <c r="H231" s="174"/>
      <c r="I231" s="174"/>
      <c r="J231" s="101"/>
      <c r="K231" s="102"/>
    </row>
    <row r="232" spans="1:11" s="103" customFormat="1" x14ac:dyDescent="0.3">
      <c r="A232" s="176"/>
      <c r="B232" s="104" t="s">
        <v>69</v>
      </c>
      <c r="C232" s="120"/>
      <c r="D232" s="120"/>
      <c r="E232" s="120"/>
      <c r="F232" s="175"/>
      <c r="G232" s="175"/>
      <c r="H232" s="175"/>
      <c r="I232" s="175"/>
      <c r="J232" s="101"/>
      <c r="K232" s="102"/>
    </row>
    <row r="233" spans="1:11" s="103" customFormat="1" ht="39.6" x14ac:dyDescent="0.3">
      <c r="A233" s="176" t="s">
        <v>39</v>
      </c>
      <c r="B233" s="108" t="s">
        <v>175</v>
      </c>
      <c r="C233" s="120"/>
      <c r="D233" s="120"/>
      <c r="E233" s="120"/>
      <c r="F233" s="177" t="s">
        <v>3</v>
      </c>
      <c r="G233" s="177" t="s">
        <v>3</v>
      </c>
      <c r="H233" s="177" t="s">
        <v>3</v>
      </c>
      <c r="I233" s="177" t="s">
        <v>3</v>
      </c>
      <c r="J233" s="101"/>
      <c r="K233" s="102"/>
    </row>
    <row r="234" spans="1:11" s="103" customFormat="1" x14ac:dyDescent="0.3">
      <c r="A234" s="176"/>
      <c r="B234" s="104" t="s">
        <v>27</v>
      </c>
      <c r="C234" s="121">
        <f>SUM(C242+C251+C260)</f>
        <v>0</v>
      </c>
      <c r="D234" s="121">
        <f>SUM(D242+D251+D260)</f>
        <v>0</v>
      </c>
      <c r="E234" s="121">
        <f>SUM(E242+E251+E260)</f>
        <v>0</v>
      </c>
      <c r="F234" s="177"/>
      <c r="G234" s="177"/>
      <c r="H234" s="177"/>
      <c r="I234" s="177"/>
      <c r="J234" s="101"/>
      <c r="K234" s="102"/>
    </row>
    <row r="235" spans="1:11" s="103" customFormat="1" x14ac:dyDescent="0.3">
      <c r="A235" s="176"/>
      <c r="B235" s="104" t="s">
        <v>80</v>
      </c>
      <c r="C235" s="121">
        <f>SUM(C243+C252+C261)</f>
        <v>0</v>
      </c>
      <c r="D235" s="121">
        <f>D243+D261+D252</f>
        <v>0</v>
      </c>
      <c r="E235" s="121">
        <f>E243+E261+E252</f>
        <v>0</v>
      </c>
      <c r="F235" s="177"/>
      <c r="G235" s="177"/>
      <c r="H235" s="177"/>
      <c r="I235" s="177"/>
      <c r="J235" s="101"/>
      <c r="K235" s="102"/>
    </row>
    <row r="236" spans="1:11" s="103" customFormat="1" x14ac:dyDescent="0.3">
      <c r="A236" s="176"/>
      <c r="B236" s="104" t="s">
        <v>6</v>
      </c>
      <c r="C236" s="121">
        <f>SUM(C244+C253+C262)</f>
        <v>0</v>
      </c>
      <c r="D236" s="121">
        <f>D244+D262+D253</f>
        <v>0</v>
      </c>
      <c r="E236" s="121">
        <f>E244+E262+E253</f>
        <v>0</v>
      </c>
      <c r="F236" s="177"/>
      <c r="G236" s="177"/>
      <c r="H236" s="177"/>
      <c r="I236" s="177"/>
      <c r="J236" s="101"/>
      <c r="K236" s="102"/>
    </row>
    <row r="237" spans="1:11" s="103" customFormat="1" x14ac:dyDescent="0.3">
      <c r="A237" s="176"/>
      <c r="B237" s="104" t="s">
        <v>7</v>
      </c>
      <c r="C237" s="120"/>
      <c r="D237" s="122"/>
      <c r="E237" s="122"/>
      <c r="F237" s="177"/>
      <c r="G237" s="177"/>
      <c r="H237" s="177"/>
      <c r="I237" s="177"/>
      <c r="J237" s="101"/>
      <c r="K237" s="102"/>
    </row>
    <row r="238" spans="1:11" s="103" customFormat="1" x14ac:dyDescent="0.3">
      <c r="A238" s="176"/>
      <c r="B238" s="104" t="s">
        <v>8</v>
      </c>
      <c r="C238" s="120"/>
      <c r="D238" s="122"/>
      <c r="E238" s="122"/>
      <c r="F238" s="177"/>
      <c r="G238" s="177"/>
      <c r="H238" s="177"/>
      <c r="I238" s="177"/>
      <c r="J238" s="101"/>
      <c r="K238" s="102"/>
    </row>
    <row r="239" spans="1:11" s="103" customFormat="1" x14ac:dyDescent="0.3">
      <c r="A239" s="176"/>
      <c r="B239" s="104" t="s">
        <v>68</v>
      </c>
      <c r="C239" s="120"/>
      <c r="D239" s="122"/>
      <c r="E239" s="122"/>
      <c r="F239" s="177"/>
      <c r="G239" s="177"/>
      <c r="H239" s="177"/>
      <c r="I239" s="177"/>
      <c r="J239" s="101"/>
      <c r="K239" s="102"/>
    </row>
    <row r="240" spans="1:11" s="103" customFormat="1" x14ac:dyDescent="0.3">
      <c r="A240" s="176"/>
      <c r="B240" s="104" t="s">
        <v>69</v>
      </c>
      <c r="C240" s="120"/>
      <c r="D240" s="122"/>
      <c r="E240" s="122"/>
      <c r="F240" s="177"/>
      <c r="G240" s="177"/>
      <c r="H240" s="177"/>
      <c r="I240" s="177"/>
      <c r="J240" s="101"/>
      <c r="K240" s="102"/>
    </row>
    <row r="241" spans="1:11" s="103" customFormat="1" ht="26.4" x14ac:dyDescent="0.3">
      <c r="A241" s="185" t="s">
        <v>112</v>
      </c>
      <c r="B241" s="108" t="s">
        <v>113</v>
      </c>
      <c r="C241" s="120"/>
      <c r="D241" s="122"/>
      <c r="E241" s="122"/>
      <c r="F241" s="177" t="s">
        <v>3</v>
      </c>
      <c r="G241" s="177" t="s">
        <v>3</v>
      </c>
      <c r="H241" s="177" t="s">
        <v>3</v>
      </c>
      <c r="I241" s="201"/>
      <c r="J241" s="101"/>
      <c r="K241" s="102"/>
    </row>
    <row r="242" spans="1:11" s="103" customFormat="1" x14ac:dyDescent="0.3">
      <c r="A242" s="186"/>
      <c r="B242" s="104" t="s">
        <v>27</v>
      </c>
      <c r="C242" s="121">
        <f>SUM(C243:C244)</f>
        <v>0</v>
      </c>
      <c r="D242" s="121">
        <f>SUM(D243:D244)</f>
        <v>0</v>
      </c>
      <c r="E242" s="121">
        <f>SUM(E243:E244)</f>
        <v>0</v>
      </c>
      <c r="F242" s="177"/>
      <c r="G242" s="177"/>
      <c r="H242" s="177"/>
      <c r="I242" s="201"/>
      <c r="J242" s="101"/>
      <c r="K242" s="102"/>
    </row>
    <row r="243" spans="1:11" s="103" customFormat="1" x14ac:dyDescent="0.3">
      <c r="A243" s="186"/>
      <c r="B243" s="104" t="s">
        <v>80</v>
      </c>
      <c r="C243" s="120">
        <v>0</v>
      </c>
      <c r="D243" s="120">
        <v>0</v>
      </c>
      <c r="E243" s="120">
        <v>0</v>
      </c>
      <c r="F243" s="177"/>
      <c r="G243" s="177"/>
      <c r="H243" s="177"/>
      <c r="I243" s="201"/>
      <c r="J243" s="101"/>
      <c r="K243" s="102"/>
    </row>
    <row r="244" spans="1:11" s="103" customFormat="1" x14ac:dyDescent="0.3">
      <c r="A244" s="186"/>
      <c r="B244" s="104" t="s">
        <v>6</v>
      </c>
      <c r="C244" s="121">
        <v>0</v>
      </c>
      <c r="D244" s="121">
        <v>0</v>
      </c>
      <c r="E244" s="121">
        <v>0</v>
      </c>
      <c r="F244" s="177"/>
      <c r="G244" s="177"/>
      <c r="H244" s="177"/>
      <c r="I244" s="201"/>
      <c r="J244" s="101"/>
      <c r="K244" s="102"/>
    </row>
    <row r="245" spans="1:11" s="103" customFormat="1" x14ac:dyDescent="0.3">
      <c r="A245" s="186"/>
      <c r="B245" s="104" t="s">
        <v>7</v>
      </c>
      <c r="C245" s="120"/>
      <c r="D245" s="122"/>
      <c r="E245" s="122"/>
      <c r="F245" s="177"/>
      <c r="G245" s="177"/>
      <c r="H245" s="177"/>
      <c r="I245" s="201"/>
      <c r="J245" s="101"/>
      <c r="K245" s="102"/>
    </row>
    <row r="246" spans="1:11" s="103" customFormat="1" x14ac:dyDescent="0.3">
      <c r="A246" s="186"/>
      <c r="B246" s="104" t="s">
        <v>8</v>
      </c>
      <c r="C246" s="120"/>
      <c r="D246" s="122"/>
      <c r="E246" s="122"/>
      <c r="F246" s="177"/>
      <c r="G246" s="177"/>
      <c r="H246" s="177"/>
      <c r="I246" s="201"/>
      <c r="J246" s="101"/>
      <c r="K246" s="102"/>
    </row>
    <row r="247" spans="1:11" s="103" customFormat="1" x14ac:dyDescent="0.3">
      <c r="A247" s="186"/>
      <c r="B247" s="104" t="s">
        <v>68</v>
      </c>
      <c r="C247" s="120"/>
      <c r="D247" s="122"/>
      <c r="E247" s="122"/>
      <c r="F247" s="177"/>
      <c r="G247" s="177"/>
      <c r="H247" s="177"/>
      <c r="I247" s="201"/>
      <c r="J247" s="101"/>
      <c r="K247" s="102"/>
    </row>
    <row r="248" spans="1:11" s="103" customFormat="1" x14ac:dyDescent="0.3">
      <c r="A248" s="186"/>
      <c r="B248" s="104" t="s">
        <v>69</v>
      </c>
      <c r="C248" s="120"/>
      <c r="D248" s="122"/>
      <c r="E248" s="122"/>
      <c r="F248" s="177"/>
      <c r="G248" s="177"/>
      <c r="H248" s="177"/>
      <c r="I248" s="201"/>
      <c r="J248" s="101"/>
      <c r="K248" s="102"/>
    </row>
    <row r="249" spans="1:11" s="103" customFormat="1" ht="75.599999999999994" customHeight="1" x14ac:dyDescent="0.3">
      <c r="A249" s="186"/>
      <c r="B249" s="143" t="s">
        <v>323</v>
      </c>
      <c r="C249" s="120"/>
      <c r="D249" s="122"/>
      <c r="E249" s="122"/>
      <c r="F249" s="113" t="s">
        <v>3</v>
      </c>
      <c r="G249" s="134" t="s">
        <v>339</v>
      </c>
      <c r="H249" s="113" t="s">
        <v>3</v>
      </c>
      <c r="I249" s="108" t="s">
        <v>275</v>
      </c>
      <c r="J249" s="101"/>
      <c r="K249" s="102"/>
    </row>
    <row r="250" spans="1:11" s="103" customFormat="1" ht="59.4" customHeight="1" x14ac:dyDescent="0.3">
      <c r="A250" s="185" t="s">
        <v>114</v>
      </c>
      <c r="B250" s="108" t="s">
        <v>115</v>
      </c>
      <c r="C250" s="120"/>
      <c r="D250" s="122"/>
      <c r="E250" s="122"/>
      <c r="F250" s="177" t="s">
        <v>3</v>
      </c>
      <c r="G250" s="177" t="s">
        <v>3</v>
      </c>
      <c r="H250" s="177" t="s">
        <v>3</v>
      </c>
      <c r="I250" s="205"/>
      <c r="J250" s="101"/>
      <c r="K250" s="102"/>
    </row>
    <row r="251" spans="1:11" s="103" customFormat="1" x14ac:dyDescent="0.3">
      <c r="A251" s="186"/>
      <c r="B251" s="104" t="s">
        <v>27</v>
      </c>
      <c r="C251" s="121">
        <f>SUM(C252:C253)</f>
        <v>0</v>
      </c>
      <c r="D251" s="121">
        <f>SUM(D252:D253)</f>
        <v>0</v>
      </c>
      <c r="E251" s="121">
        <f>SUM(E252:E253)</f>
        <v>0</v>
      </c>
      <c r="F251" s="177"/>
      <c r="G251" s="177"/>
      <c r="H251" s="177"/>
      <c r="I251" s="205"/>
      <c r="J251" s="101"/>
      <c r="K251" s="102"/>
    </row>
    <row r="252" spans="1:11" s="103" customFormat="1" x14ac:dyDescent="0.3">
      <c r="A252" s="186"/>
      <c r="B252" s="104" t="s">
        <v>80</v>
      </c>
      <c r="C252" s="120">
        <v>0</v>
      </c>
      <c r="D252" s="120">
        <v>0</v>
      </c>
      <c r="E252" s="120">
        <v>0</v>
      </c>
      <c r="F252" s="177"/>
      <c r="G252" s="177"/>
      <c r="H252" s="177"/>
      <c r="I252" s="205"/>
      <c r="J252" s="101"/>
      <c r="K252" s="102"/>
    </row>
    <row r="253" spans="1:11" s="103" customFormat="1" x14ac:dyDescent="0.3">
      <c r="A253" s="186"/>
      <c r="B253" s="104" t="s">
        <v>6</v>
      </c>
      <c r="C253" s="121">
        <v>0</v>
      </c>
      <c r="D253" s="121">
        <v>0</v>
      </c>
      <c r="E253" s="121">
        <v>0</v>
      </c>
      <c r="F253" s="177"/>
      <c r="G253" s="177"/>
      <c r="H253" s="177"/>
      <c r="I253" s="205"/>
      <c r="J253" s="101"/>
      <c r="K253" s="102"/>
    </row>
    <row r="254" spans="1:11" s="103" customFormat="1" x14ac:dyDescent="0.3">
      <c r="A254" s="186"/>
      <c r="B254" s="104" t="s">
        <v>7</v>
      </c>
      <c r="C254" s="120"/>
      <c r="D254" s="120"/>
      <c r="E254" s="120"/>
      <c r="F254" s="177"/>
      <c r="G254" s="177"/>
      <c r="H254" s="177"/>
      <c r="I254" s="205"/>
      <c r="J254" s="101"/>
      <c r="K254" s="102"/>
    </row>
    <row r="255" spans="1:11" s="103" customFormat="1" x14ac:dyDescent="0.3">
      <c r="A255" s="186"/>
      <c r="B255" s="104" t="s">
        <v>8</v>
      </c>
      <c r="C255" s="120"/>
      <c r="D255" s="122"/>
      <c r="E255" s="122"/>
      <c r="F255" s="177"/>
      <c r="G255" s="177"/>
      <c r="H255" s="177"/>
      <c r="I255" s="205"/>
      <c r="J255" s="101"/>
      <c r="K255" s="102"/>
    </row>
    <row r="256" spans="1:11" s="103" customFormat="1" x14ac:dyDescent="0.3">
      <c r="A256" s="186"/>
      <c r="B256" s="104" t="s">
        <v>68</v>
      </c>
      <c r="C256" s="120"/>
      <c r="D256" s="122"/>
      <c r="E256" s="122"/>
      <c r="F256" s="177"/>
      <c r="G256" s="177"/>
      <c r="H256" s="177"/>
      <c r="I256" s="205"/>
      <c r="J256" s="101"/>
      <c r="K256" s="102"/>
    </row>
    <row r="257" spans="1:11" s="103" customFormat="1" x14ac:dyDescent="0.3">
      <c r="A257" s="186"/>
      <c r="B257" s="104" t="s">
        <v>69</v>
      </c>
      <c r="C257" s="120"/>
      <c r="D257" s="122"/>
      <c r="E257" s="122"/>
      <c r="F257" s="177"/>
      <c r="G257" s="177"/>
      <c r="H257" s="177"/>
      <c r="I257" s="205"/>
      <c r="J257" s="101"/>
      <c r="K257" s="102"/>
    </row>
    <row r="258" spans="1:11" s="103" customFormat="1" ht="94.8" customHeight="1" x14ac:dyDescent="0.3">
      <c r="A258" s="186"/>
      <c r="B258" s="145" t="s">
        <v>273</v>
      </c>
      <c r="C258" s="120"/>
      <c r="D258" s="122"/>
      <c r="E258" s="122"/>
      <c r="F258" s="113" t="s">
        <v>3</v>
      </c>
      <c r="G258" s="135" t="s">
        <v>358</v>
      </c>
      <c r="H258" s="113" t="s">
        <v>3</v>
      </c>
      <c r="I258" s="108" t="s">
        <v>357</v>
      </c>
      <c r="J258" s="101"/>
      <c r="K258" s="102"/>
    </row>
    <row r="259" spans="1:11" s="103" customFormat="1" ht="39.6" x14ac:dyDescent="0.3">
      <c r="A259" s="185" t="s">
        <v>116</v>
      </c>
      <c r="B259" s="108" t="s">
        <v>117</v>
      </c>
      <c r="C259" s="120"/>
      <c r="D259" s="122"/>
      <c r="E259" s="122"/>
      <c r="F259" s="177" t="s">
        <v>3</v>
      </c>
      <c r="G259" s="177" t="s">
        <v>3</v>
      </c>
      <c r="H259" s="177" t="s">
        <v>3</v>
      </c>
      <c r="I259" s="202"/>
      <c r="J259" s="101"/>
      <c r="K259" s="102"/>
    </row>
    <row r="260" spans="1:11" s="103" customFormat="1" x14ac:dyDescent="0.3">
      <c r="A260" s="186"/>
      <c r="B260" s="104" t="s">
        <v>27</v>
      </c>
      <c r="C260" s="121">
        <f>SUM(C261:C262)</f>
        <v>0</v>
      </c>
      <c r="D260" s="121">
        <f>SUM(D261:D262)</f>
        <v>0</v>
      </c>
      <c r="E260" s="121">
        <f>SUM(E261:E262)</f>
        <v>0</v>
      </c>
      <c r="F260" s="177"/>
      <c r="G260" s="177"/>
      <c r="H260" s="177"/>
      <c r="I260" s="203"/>
      <c r="J260" s="101"/>
      <c r="K260" s="102"/>
    </row>
    <row r="261" spans="1:11" s="103" customFormat="1" x14ac:dyDescent="0.3">
      <c r="A261" s="186"/>
      <c r="B261" s="104" t="s">
        <v>80</v>
      </c>
      <c r="C261" s="120">
        <v>0</v>
      </c>
      <c r="D261" s="120">
        <v>0</v>
      </c>
      <c r="E261" s="120">
        <v>0</v>
      </c>
      <c r="F261" s="177"/>
      <c r="G261" s="177"/>
      <c r="H261" s="177"/>
      <c r="I261" s="203"/>
      <c r="J261" s="101"/>
      <c r="K261" s="102"/>
    </row>
    <row r="262" spans="1:11" s="103" customFormat="1" x14ac:dyDescent="0.3">
      <c r="A262" s="186"/>
      <c r="B262" s="104" t="s">
        <v>6</v>
      </c>
      <c r="C262" s="121">
        <v>0</v>
      </c>
      <c r="D262" s="121">
        <v>0</v>
      </c>
      <c r="E262" s="121">
        <v>0</v>
      </c>
      <c r="F262" s="177"/>
      <c r="G262" s="177"/>
      <c r="H262" s="177"/>
      <c r="I262" s="203"/>
      <c r="J262" s="101"/>
      <c r="K262" s="102"/>
    </row>
    <row r="263" spans="1:11" s="103" customFormat="1" x14ac:dyDescent="0.3">
      <c r="A263" s="186"/>
      <c r="B263" s="104" t="s">
        <v>7</v>
      </c>
      <c r="C263" s="120"/>
      <c r="D263" s="122"/>
      <c r="E263" s="122"/>
      <c r="F263" s="177"/>
      <c r="G263" s="177"/>
      <c r="H263" s="177"/>
      <c r="I263" s="203"/>
      <c r="J263" s="101"/>
      <c r="K263" s="102"/>
    </row>
    <row r="264" spans="1:11" s="103" customFormat="1" x14ac:dyDescent="0.3">
      <c r="A264" s="186"/>
      <c r="B264" s="104" t="s">
        <v>8</v>
      </c>
      <c r="C264" s="120"/>
      <c r="D264" s="122"/>
      <c r="E264" s="122"/>
      <c r="F264" s="177"/>
      <c r="G264" s="177"/>
      <c r="H264" s="177"/>
      <c r="I264" s="203"/>
      <c r="J264" s="101"/>
      <c r="K264" s="102"/>
    </row>
    <row r="265" spans="1:11" s="103" customFormat="1" x14ac:dyDescent="0.3">
      <c r="A265" s="186"/>
      <c r="B265" s="104" t="s">
        <v>68</v>
      </c>
      <c r="C265" s="120"/>
      <c r="D265" s="122"/>
      <c r="E265" s="122"/>
      <c r="F265" s="177"/>
      <c r="G265" s="177"/>
      <c r="H265" s="177"/>
      <c r="I265" s="203"/>
      <c r="J265" s="101"/>
      <c r="K265" s="102"/>
    </row>
    <row r="266" spans="1:11" s="103" customFormat="1" x14ac:dyDescent="0.3">
      <c r="A266" s="186"/>
      <c r="B266" s="104" t="s">
        <v>69</v>
      </c>
      <c r="C266" s="120"/>
      <c r="D266" s="122"/>
      <c r="E266" s="122"/>
      <c r="F266" s="177"/>
      <c r="G266" s="177"/>
      <c r="H266" s="177"/>
      <c r="I266" s="204"/>
      <c r="J266" s="101"/>
      <c r="K266" s="102"/>
    </row>
    <row r="267" spans="1:11" s="103" customFormat="1" ht="71.400000000000006" customHeight="1" x14ac:dyDescent="0.3">
      <c r="A267" s="186"/>
      <c r="B267" s="143" t="s">
        <v>245</v>
      </c>
      <c r="C267" s="120"/>
      <c r="D267" s="120"/>
      <c r="E267" s="120"/>
      <c r="F267" s="113" t="s">
        <v>3</v>
      </c>
      <c r="G267" s="113" t="s">
        <v>359</v>
      </c>
      <c r="H267" s="113" t="s">
        <v>3</v>
      </c>
      <c r="I267" s="108" t="s">
        <v>360</v>
      </c>
      <c r="J267" s="101"/>
      <c r="K267" s="102"/>
    </row>
    <row r="268" spans="1:11" s="103" customFormat="1" ht="39.6" x14ac:dyDescent="0.3">
      <c r="A268" s="176" t="s">
        <v>40</v>
      </c>
      <c r="B268" s="108" t="s">
        <v>176</v>
      </c>
      <c r="C268" s="120"/>
      <c r="D268" s="122"/>
      <c r="E268" s="122"/>
      <c r="F268" s="177" t="s">
        <v>3</v>
      </c>
      <c r="G268" s="177" t="s">
        <v>3</v>
      </c>
      <c r="H268" s="177" t="s">
        <v>3</v>
      </c>
      <c r="I268" s="177" t="s">
        <v>3</v>
      </c>
      <c r="J268" s="101"/>
      <c r="K268" s="102"/>
    </row>
    <row r="269" spans="1:11" s="103" customFormat="1" x14ac:dyDescent="0.3">
      <c r="A269" s="176"/>
      <c r="B269" s="104" t="s">
        <v>27</v>
      </c>
      <c r="C269" s="121">
        <f>SUM(C277+C286)</f>
        <v>0</v>
      </c>
      <c r="D269" s="121">
        <f t="shared" ref="D269:E271" si="13">D277+D286</f>
        <v>0</v>
      </c>
      <c r="E269" s="121">
        <f t="shared" si="13"/>
        <v>0</v>
      </c>
      <c r="F269" s="177"/>
      <c r="G269" s="177"/>
      <c r="H269" s="177"/>
      <c r="I269" s="177"/>
      <c r="J269" s="101"/>
      <c r="K269" s="102"/>
    </row>
    <row r="270" spans="1:11" s="103" customFormat="1" x14ac:dyDescent="0.3">
      <c r="A270" s="176"/>
      <c r="B270" s="104" t="s">
        <v>80</v>
      </c>
      <c r="C270" s="121">
        <f>SUM(C278+C287)</f>
        <v>0</v>
      </c>
      <c r="D270" s="121">
        <f t="shared" si="13"/>
        <v>0</v>
      </c>
      <c r="E270" s="121">
        <f t="shared" si="13"/>
        <v>0</v>
      </c>
      <c r="F270" s="177"/>
      <c r="G270" s="177"/>
      <c r="H270" s="177"/>
      <c r="I270" s="177"/>
      <c r="J270" s="101"/>
      <c r="K270" s="102"/>
    </row>
    <row r="271" spans="1:11" s="103" customFormat="1" x14ac:dyDescent="0.3">
      <c r="A271" s="176"/>
      <c r="B271" s="104" t="s">
        <v>6</v>
      </c>
      <c r="C271" s="121">
        <f>SUM(C279+C288)</f>
        <v>0</v>
      </c>
      <c r="D271" s="121">
        <f t="shared" si="13"/>
        <v>0</v>
      </c>
      <c r="E271" s="121">
        <f t="shared" si="13"/>
        <v>0</v>
      </c>
      <c r="F271" s="177"/>
      <c r="G271" s="177"/>
      <c r="H271" s="177"/>
      <c r="I271" s="177"/>
      <c r="J271" s="101"/>
      <c r="K271" s="102"/>
    </row>
    <row r="272" spans="1:11" s="103" customFormat="1" x14ac:dyDescent="0.3">
      <c r="A272" s="176"/>
      <c r="B272" s="104" t="s">
        <v>7</v>
      </c>
      <c r="C272" s="120"/>
      <c r="D272" s="120"/>
      <c r="E272" s="120"/>
      <c r="F272" s="177"/>
      <c r="G272" s="177"/>
      <c r="H272" s="177"/>
      <c r="I272" s="177"/>
      <c r="J272" s="101"/>
      <c r="K272" s="102"/>
    </row>
    <row r="273" spans="1:11" s="103" customFormat="1" x14ac:dyDescent="0.3">
      <c r="A273" s="176"/>
      <c r="B273" s="104" t="s">
        <v>8</v>
      </c>
      <c r="C273" s="120"/>
      <c r="D273" s="120"/>
      <c r="E273" s="120"/>
      <c r="F273" s="177"/>
      <c r="G273" s="177"/>
      <c r="H273" s="177"/>
      <c r="I273" s="177"/>
      <c r="J273" s="101"/>
      <c r="K273" s="102"/>
    </row>
    <row r="274" spans="1:11" s="103" customFormat="1" x14ac:dyDescent="0.3">
      <c r="A274" s="176"/>
      <c r="B274" s="104" t="s">
        <v>68</v>
      </c>
      <c r="C274" s="120"/>
      <c r="D274" s="120"/>
      <c r="E274" s="120"/>
      <c r="F274" s="177"/>
      <c r="G274" s="177"/>
      <c r="H274" s="177"/>
      <c r="I274" s="177"/>
      <c r="J274" s="101"/>
      <c r="K274" s="102"/>
    </row>
    <row r="275" spans="1:11" s="103" customFormat="1" x14ac:dyDescent="0.3">
      <c r="A275" s="176"/>
      <c r="B275" s="104" t="s">
        <v>69</v>
      </c>
      <c r="C275" s="120"/>
      <c r="D275" s="120"/>
      <c r="E275" s="120"/>
      <c r="F275" s="177"/>
      <c r="G275" s="177"/>
      <c r="H275" s="177"/>
      <c r="I275" s="177"/>
      <c r="J275" s="101"/>
      <c r="K275" s="102"/>
    </row>
    <row r="276" spans="1:11" s="103" customFormat="1" ht="39.6" x14ac:dyDescent="0.3">
      <c r="A276" s="185" t="s">
        <v>119</v>
      </c>
      <c r="B276" s="108" t="s">
        <v>177</v>
      </c>
      <c r="C276" s="120"/>
      <c r="D276" s="120"/>
      <c r="E276" s="120"/>
      <c r="F276" s="177" t="s">
        <v>3</v>
      </c>
      <c r="G276" s="177" t="s">
        <v>3</v>
      </c>
      <c r="H276" s="177" t="s">
        <v>3</v>
      </c>
      <c r="I276" s="199"/>
      <c r="J276" s="101"/>
      <c r="K276" s="102"/>
    </row>
    <row r="277" spans="1:11" s="103" customFormat="1" x14ac:dyDescent="0.3">
      <c r="A277" s="186"/>
      <c r="B277" s="104" t="s">
        <v>27</v>
      </c>
      <c r="C277" s="121">
        <v>0</v>
      </c>
      <c r="D277" s="121">
        <f>SUM(D278:D279)</f>
        <v>0</v>
      </c>
      <c r="E277" s="121">
        <f>SUM(E278:E279)</f>
        <v>0</v>
      </c>
      <c r="F277" s="177"/>
      <c r="G277" s="177"/>
      <c r="H277" s="177"/>
      <c r="I277" s="199"/>
      <c r="J277" s="101"/>
      <c r="K277" s="102"/>
    </row>
    <row r="278" spans="1:11" s="103" customFormat="1" x14ac:dyDescent="0.3">
      <c r="A278" s="186"/>
      <c r="B278" s="104" t="s">
        <v>80</v>
      </c>
      <c r="C278" s="120">
        <v>0</v>
      </c>
      <c r="D278" s="120">
        <v>0</v>
      </c>
      <c r="E278" s="120">
        <v>0</v>
      </c>
      <c r="F278" s="177"/>
      <c r="G278" s="177"/>
      <c r="H278" s="177"/>
      <c r="I278" s="199"/>
      <c r="J278" s="101"/>
      <c r="K278" s="102"/>
    </row>
    <row r="279" spans="1:11" s="103" customFormat="1" x14ac:dyDescent="0.3">
      <c r="A279" s="186"/>
      <c r="B279" s="104" t="s">
        <v>6</v>
      </c>
      <c r="C279" s="121">
        <v>0</v>
      </c>
      <c r="D279" s="121">
        <v>0</v>
      </c>
      <c r="E279" s="121">
        <v>0</v>
      </c>
      <c r="F279" s="177"/>
      <c r="G279" s="177"/>
      <c r="H279" s="177"/>
      <c r="I279" s="199"/>
      <c r="J279" s="101"/>
      <c r="K279" s="102"/>
    </row>
    <row r="280" spans="1:11" s="103" customFormat="1" x14ac:dyDescent="0.3">
      <c r="A280" s="186"/>
      <c r="B280" s="104" t="s">
        <v>7</v>
      </c>
      <c r="C280" s="120"/>
      <c r="D280" s="120"/>
      <c r="E280" s="120"/>
      <c r="F280" s="177"/>
      <c r="G280" s="177"/>
      <c r="H280" s="177"/>
      <c r="I280" s="199"/>
      <c r="J280" s="101"/>
      <c r="K280" s="102"/>
    </row>
    <row r="281" spans="1:11" s="103" customFormat="1" x14ac:dyDescent="0.3">
      <c r="A281" s="186"/>
      <c r="B281" s="104" t="s">
        <v>8</v>
      </c>
      <c r="C281" s="120"/>
      <c r="D281" s="120"/>
      <c r="E281" s="120"/>
      <c r="F281" s="177"/>
      <c r="G281" s="177"/>
      <c r="H281" s="177"/>
      <c r="I281" s="199"/>
      <c r="J281" s="101"/>
      <c r="K281" s="102"/>
    </row>
    <row r="282" spans="1:11" s="103" customFormat="1" x14ac:dyDescent="0.3">
      <c r="A282" s="186"/>
      <c r="B282" s="104" t="s">
        <v>68</v>
      </c>
      <c r="C282" s="120"/>
      <c r="D282" s="120"/>
      <c r="E282" s="120"/>
      <c r="F282" s="177"/>
      <c r="G282" s="177"/>
      <c r="H282" s="177"/>
      <c r="I282" s="199"/>
      <c r="J282" s="101"/>
      <c r="K282" s="102"/>
    </row>
    <row r="283" spans="1:11" s="103" customFormat="1" x14ac:dyDescent="0.3">
      <c r="A283" s="186"/>
      <c r="B283" s="104" t="s">
        <v>69</v>
      </c>
      <c r="C283" s="120"/>
      <c r="D283" s="120"/>
      <c r="E283" s="120"/>
      <c r="F283" s="177"/>
      <c r="G283" s="177"/>
      <c r="H283" s="177"/>
      <c r="I283" s="199"/>
      <c r="J283" s="101"/>
      <c r="K283" s="102"/>
    </row>
    <row r="284" spans="1:11" s="103" customFormat="1" ht="79.2" customHeight="1" x14ac:dyDescent="0.3">
      <c r="A284" s="186"/>
      <c r="B284" s="143" t="s">
        <v>324</v>
      </c>
      <c r="C284" s="120"/>
      <c r="D284" s="120"/>
      <c r="E284" s="120"/>
      <c r="F284" s="113" t="s">
        <v>3</v>
      </c>
      <c r="G284" s="134" t="s">
        <v>339</v>
      </c>
      <c r="H284" s="113" t="s">
        <v>3</v>
      </c>
      <c r="I284" s="84" t="s">
        <v>361</v>
      </c>
      <c r="J284" s="101"/>
      <c r="K284" s="102"/>
    </row>
    <row r="285" spans="1:11" s="103" customFormat="1" ht="56.4" customHeight="1" x14ac:dyDescent="0.3">
      <c r="A285" s="185" t="s">
        <v>120</v>
      </c>
      <c r="B285" s="108" t="s">
        <v>121</v>
      </c>
      <c r="C285" s="120"/>
      <c r="D285" s="120"/>
      <c r="E285" s="120"/>
      <c r="F285" s="177" t="s">
        <v>3</v>
      </c>
      <c r="G285" s="177" t="s">
        <v>3</v>
      </c>
      <c r="H285" s="177" t="s">
        <v>3</v>
      </c>
      <c r="I285" s="201"/>
      <c r="J285" s="101"/>
      <c r="K285" s="102"/>
    </row>
    <row r="286" spans="1:11" s="103" customFormat="1" x14ac:dyDescent="0.3">
      <c r="A286" s="186"/>
      <c r="B286" s="104" t="s">
        <v>27</v>
      </c>
      <c r="C286" s="121">
        <f>SUM(C287:C288)</f>
        <v>0</v>
      </c>
      <c r="D286" s="121">
        <f>SUM(D287:D288)</f>
        <v>0</v>
      </c>
      <c r="E286" s="121">
        <f>SUM(E287:E288)</f>
        <v>0</v>
      </c>
      <c r="F286" s="177"/>
      <c r="G286" s="177"/>
      <c r="H286" s="177"/>
      <c r="I286" s="201"/>
      <c r="J286" s="101"/>
      <c r="K286" s="102"/>
    </row>
    <row r="287" spans="1:11" s="103" customFormat="1" x14ac:dyDescent="0.3">
      <c r="A287" s="186"/>
      <c r="B287" s="104" t="s">
        <v>80</v>
      </c>
      <c r="C287" s="120">
        <v>0</v>
      </c>
      <c r="D287" s="120">
        <v>0</v>
      </c>
      <c r="E287" s="120">
        <v>0</v>
      </c>
      <c r="F287" s="177"/>
      <c r="G287" s="177"/>
      <c r="H287" s="177"/>
      <c r="I287" s="201"/>
      <c r="J287" s="101"/>
      <c r="K287" s="102"/>
    </row>
    <row r="288" spans="1:11" s="103" customFormat="1" x14ac:dyDescent="0.3">
      <c r="A288" s="186"/>
      <c r="B288" s="104" t="s">
        <v>6</v>
      </c>
      <c r="C288" s="121">
        <v>0</v>
      </c>
      <c r="D288" s="121">
        <v>0</v>
      </c>
      <c r="E288" s="121">
        <v>0</v>
      </c>
      <c r="F288" s="177"/>
      <c r="G288" s="177"/>
      <c r="H288" s="177"/>
      <c r="I288" s="201"/>
      <c r="J288" s="101"/>
      <c r="K288" s="102"/>
    </row>
    <row r="289" spans="1:11" s="103" customFormat="1" x14ac:dyDescent="0.3">
      <c r="A289" s="186"/>
      <c r="B289" s="104" t="s">
        <v>7</v>
      </c>
      <c r="C289" s="120"/>
      <c r="D289" s="122"/>
      <c r="E289" s="122"/>
      <c r="F289" s="177"/>
      <c r="G289" s="177"/>
      <c r="H289" s="177"/>
      <c r="I289" s="201"/>
      <c r="J289" s="101"/>
      <c r="K289" s="102"/>
    </row>
    <row r="290" spans="1:11" s="103" customFormat="1" x14ac:dyDescent="0.3">
      <c r="A290" s="186"/>
      <c r="B290" s="104" t="s">
        <v>8</v>
      </c>
      <c r="C290" s="120"/>
      <c r="D290" s="122"/>
      <c r="E290" s="122"/>
      <c r="F290" s="177"/>
      <c r="G290" s="177"/>
      <c r="H290" s="177"/>
      <c r="I290" s="201"/>
      <c r="J290" s="101"/>
      <c r="K290" s="102"/>
    </row>
    <row r="291" spans="1:11" s="103" customFormat="1" x14ac:dyDescent="0.3">
      <c r="A291" s="186"/>
      <c r="B291" s="104" t="s">
        <v>68</v>
      </c>
      <c r="C291" s="120"/>
      <c r="D291" s="122"/>
      <c r="E291" s="122"/>
      <c r="F291" s="177"/>
      <c r="G291" s="177"/>
      <c r="H291" s="177"/>
      <c r="I291" s="201"/>
      <c r="J291" s="101"/>
      <c r="K291" s="102"/>
    </row>
    <row r="292" spans="1:11" s="103" customFormat="1" x14ac:dyDescent="0.3">
      <c r="A292" s="186"/>
      <c r="B292" s="104" t="s">
        <v>69</v>
      </c>
      <c r="C292" s="120"/>
      <c r="D292" s="122"/>
      <c r="E292" s="122"/>
      <c r="F292" s="177"/>
      <c r="G292" s="177"/>
      <c r="H292" s="177"/>
      <c r="I292" s="201"/>
      <c r="J292" s="101"/>
      <c r="K292" s="102"/>
    </row>
    <row r="293" spans="1:11" s="103" customFormat="1" ht="39.6" x14ac:dyDescent="0.3">
      <c r="A293" s="176" t="s">
        <v>122</v>
      </c>
      <c r="B293" s="108" t="s">
        <v>178</v>
      </c>
      <c r="C293" s="120"/>
      <c r="D293" s="122"/>
      <c r="E293" s="122"/>
      <c r="F293" s="177" t="s">
        <v>3</v>
      </c>
      <c r="G293" s="177" t="s">
        <v>3</v>
      </c>
      <c r="H293" s="177" t="s">
        <v>3</v>
      </c>
      <c r="I293" s="177" t="s">
        <v>3</v>
      </c>
      <c r="J293" s="101"/>
      <c r="K293" s="102"/>
    </row>
    <row r="294" spans="1:11" s="103" customFormat="1" x14ac:dyDescent="0.3">
      <c r="A294" s="176"/>
      <c r="B294" s="104" t="s">
        <v>27</v>
      </c>
      <c r="C294" s="121">
        <f>C302</f>
        <v>0</v>
      </c>
      <c r="D294" s="121">
        <f>D302</f>
        <v>0</v>
      </c>
      <c r="E294" s="121">
        <f>E302</f>
        <v>0</v>
      </c>
      <c r="F294" s="177"/>
      <c r="G294" s="177"/>
      <c r="H294" s="177"/>
      <c r="I294" s="177"/>
      <c r="J294" s="101"/>
      <c r="K294" s="102"/>
    </row>
    <row r="295" spans="1:11" s="103" customFormat="1" x14ac:dyDescent="0.3">
      <c r="A295" s="176"/>
      <c r="B295" s="104" t="s">
        <v>80</v>
      </c>
      <c r="C295" s="120">
        <v>0</v>
      </c>
      <c r="D295" s="120">
        <v>0</v>
      </c>
      <c r="E295" s="120">
        <v>0</v>
      </c>
      <c r="F295" s="177"/>
      <c r="G295" s="177"/>
      <c r="H295" s="177"/>
      <c r="I295" s="177"/>
      <c r="J295" s="101"/>
      <c r="K295" s="102"/>
    </row>
    <row r="296" spans="1:11" s="103" customFormat="1" x14ac:dyDescent="0.3">
      <c r="A296" s="176"/>
      <c r="B296" s="104" t="s">
        <v>6</v>
      </c>
      <c r="C296" s="121">
        <f>C304</f>
        <v>0</v>
      </c>
      <c r="D296" s="121">
        <f>D304</f>
        <v>0</v>
      </c>
      <c r="E296" s="121">
        <f>E304</f>
        <v>0</v>
      </c>
      <c r="F296" s="177"/>
      <c r="G296" s="177"/>
      <c r="H296" s="177"/>
      <c r="I296" s="177"/>
      <c r="J296" s="101"/>
      <c r="K296" s="102"/>
    </row>
    <row r="297" spans="1:11" s="103" customFormat="1" x14ac:dyDescent="0.3">
      <c r="A297" s="176"/>
      <c r="B297" s="104" t="s">
        <v>7</v>
      </c>
      <c r="C297" s="120"/>
      <c r="D297" s="122"/>
      <c r="E297" s="122"/>
      <c r="F297" s="177"/>
      <c r="G297" s="177"/>
      <c r="H297" s="177"/>
      <c r="I297" s="177"/>
      <c r="J297" s="101"/>
      <c r="K297" s="102"/>
    </row>
    <row r="298" spans="1:11" s="103" customFormat="1" x14ac:dyDescent="0.3">
      <c r="A298" s="176"/>
      <c r="B298" s="104" t="s">
        <v>8</v>
      </c>
      <c r="C298" s="120"/>
      <c r="D298" s="122"/>
      <c r="E298" s="122"/>
      <c r="F298" s="177"/>
      <c r="G298" s="177"/>
      <c r="H298" s="177"/>
      <c r="I298" s="177"/>
      <c r="J298" s="101"/>
      <c r="K298" s="102"/>
    </row>
    <row r="299" spans="1:11" s="103" customFormat="1" x14ac:dyDescent="0.3">
      <c r="A299" s="176"/>
      <c r="B299" s="104" t="s">
        <v>68</v>
      </c>
      <c r="C299" s="120"/>
      <c r="D299" s="122"/>
      <c r="E299" s="122"/>
      <c r="F299" s="177"/>
      <c r="G299" s="177"/>
      <c r="H299" s="177"/>
      <c r="I299" s="177"/>
      <c r="J299" s="101"/>
      <c r="K299" s="102"/>
    </row>
    <row r="300" spans="1:11" s="103" customFormat="1" x14ac:dyDescent="0.3">
      <c r="A300" s="176"/>
      <c r="B300" s="104" t="s">
        <v>69</v>
      </c>
      <c r="C300" s="120"/>
      <c r="D300" s="122"/>
      <c r="E300" s="122"/>
      <c r="F300" s="177"/>
      <c r="G300" s="177"/>
      <c r="H300" s="177"/>
      <c r="I300" s="177"/>
      <c r="J300" s="101"/>
      <c r="K300" s="102"/>
    </row>
    <row r="301" spans="1:11" s="103" customFormat="1" ht="56.4" customHeight="1" x14ac:dyDescent="0.3">
      <c r="A301" s="185" t="s">
        <v>124</v>
      </c>
      <c r="B301" s="108" t="s">
        <v>155</v>
      </c>
      <c r="C301" s="120"/>
      <c r="D301" s="122"/>
      <c r="E301" s="122"/>
      <c r="F301" s="177" t="s">
        <v>3</v>
      </c>
      <c r="G301" s="177" t="s">
        <v>3</v>
      </c>
      <c r="H301" s="177" t="s">
        <v>3</v>
      </c>
      <c r="I301" s="199" t="s">
        <v>374</v>
      </c>
      <c r="J301" s="101"/>
      <c r="K301" s="102"/>
    </row>
    <row r="302" spans="1:11" s="103" customFormat="1" x14ac:dyDescent="0.3">
      <c r="A302" s="186"/>
      <c r="B302" s="104" t="s">
        <v>27</v>
      </c>
      <c r="C302" s="121">
        <f>SUM(C303:C304)</f>
        <v>0</v>
      </c>
      <c r="D302" s="121">
        <f>SUM(D303:D304)</f>
        <v>0</v>
      </c>
      <c r="E302" s="121">
        <f>SUM(E303:E304)</f>
        <v>0</v>
      </c>
      <c r="F302" s="177"/>
      <c r="G302" s="177"/>
      <c r="H302" s="177"/>
      <c r="I302" s="199"/>
      <c r="J302" s="101"/>
      <c r="K302" s="102"/>
    </row>
    <row r="303" spans="1:11" s="103" customFormat="1" x14ac:dyDescent="0.3">
      <c r="A303" s="186"/>
      <c r="B303" s="104" t="s">
        <v>80</v>
      </c>
      <c r="C303" s="120">
        <v>0</v>
      </c>
      <c r="D303" s="120">
        <v>0</v>
      </c>
      <c r="E303" s="120">
        <v>0</v>
      </c>
      <c r="F303" s="177"/>
      <c r="G303" s="177"/>
      <c r="H303" s="177"/>
      <c r="I303" s="199"/>
      <c r="J303" s="101"/>
      <c r="K303" s="102"/>
    </row>
    <row r="304" spans="1:11" s="103" customFormat="1" x14ac:dyDescent="0.3">
      <c r="A304" s="186"/>
      <c r="B304" s="104" t="s">
        <v>6</v>
      </c>
      <c r="C304" s="121">
        <v>0</v>
      </c>
      <c r="D304" s="121">
        <v>0</v>
      </c>
      <c r="E304" s="121">
        <v>0</v>
      </c>
      <c r="F304" s="177"/>
      <c r="G304" s="177"/>
      <c r="H304" s="177"/>
      <c r="I304" s="199"/>
      <c r="J304" s="101"/>
      <c r="K304" s="102"/>
    </row>
    <row r="305" spans="1:11" s="103" customFormat="1" x14ac:dyDescent="0.3">
      <c r="A305" s="186"/>
      <c r="B305" s="104" t="s">
        <v>7</v>
      </c>
      <c r="C305" s="120"/>
      <c r="D305" s="122"/>
      <c r="E305" s="122"/>
      <c r="F305" s="177"/>
      <c r="G305" s="177"/>
      <c r="H305" s="177"/>
      <c r="I305" s="199"/>
      <c r="J305" s="101"/>
      <c r="K305" s="102"/>
    </row>
    <row r="306" spans="1:11" s="103" customFormat="1" x14ac:dyDescent="0.3">
      <c r="A306" s="186"/>
      <c r="B306" s="104" t="s">
        <v>8</v>
      </c>
      <c r="C306" s="120"/>
      <c r="D306" s="122"/>
      <c r="E306" s="122"/>
      <c r="F306" s="177"/>
      <c r="G306" s="177"/>
      <c r="H306" s="177"/>
      <c r="I306" s="199"/>
      <c r="J306" s="101"/>
      <c r="K306" s="102"/>
    </row>
    <row r="307" spans="1:11" s="103" customFormat="1" x14ac:dyDescent="0.3">
      <c r="A307" s="186"/>
      <c r="B307" s="104" t="s">
        <v>68</v>
      </c>
      <c r="C307" s="120"/>
      <c r="D307" s="122"/>
      <c r="E307" s="122"/>
      <c r="F307" s="177"/>
      <c r="G307" s="177"/>
      <c r="H307" s="177"/>
      <c r="I307" s="199"/>
      <c r="J307" s="101"/>
      <c r="K307" s="102"/>
    </row>
    <row r="308" spans="1:11" s="103" customFormat="1" x14ac:dyDescent="0.3">
      <c r="A308" s="186"/>
      <c r="B308" s="104" t="s">
        <v>69</v>
      </c>
      <c r="C308" s="120"/>
      <c r="D308" s="122"/>
      <c r="E308" s="122"/>
      <c r="F308" s="177"/>
      <c r="G308" s="177"/>
      <c r="H308" s="177"/>
      <c r="I308" s="199"/>
      <c r="J308" s="101"/>
      <c r="K308" s="102"/>
    </row>
    <row r="309" spans="1:11" s="103" customFormat="1" ht="30" customHeight="1" x14ac:dyDescent="0.3">
      <c r="A309" s="179" t="s">
        <v>330</v>
      </c>
      <c r="B309" s="179"/>
      <c r="C309" s="179"/>
      <c r="D309" s="179"/>
      <c r="E309" s="179"/>
      <c r="F309" s="179"/>
      <c r="G309" s="179"/>
      <c r="H309" s="179"/>
      <c r="I309" s="179"/>
      <c r="J309" s="101"/>
      <c r="K309" s="102"/>
    </row>
    <row r="310" spans="1:11" s="103" customFormat="1" x14ac:dyDescent="0.3">
      <c r="A310" s="176"/>
      <c r="B310" s="104" t="s">
        <v>82</v>
      </c>
      <c r="C310" s="106">
        <f>C311+C312</f>
        <v>0</v>
      </c>
      <c r="D310" s="106">
        <f>D311+D312</f>
        <v>0</v>
      </c>
      <c r="E310" s="106">
        <f>E311+E312</f>
        <v>0</v>
      </c>
      <c r="F310" s="173" t="s">
        <v>3</v>
      </c>
      <c r="G310" s="173" t="s">
        <v>3</v>
      </c>
      <c r="H310" s="173" t="s">
        <v>3</v>
      </c>
      <c r="I310" s="173" t="s">
        <v>3</v>
      </c>
      <c r="J310" s="101"/>
      <c r="K310" s="102"/>
    </row>
    <row r="311" spans="1:11" s="103" customFormat="1" x14ac:dyDescent="0.3">
      <c r="A311" s="176"/>
      <c r="B311" s="104" t="s">
        <v>80</v>
      </c>
      <c r="C311" s="106">
        <f>C319</f>
        <v>0</v>
      </c>
      <c r="D311" s="106">
        <f t="shared" ref="D311:E311" si="14">D319</f>
        <v>0</v>
      </c>
      <c r="E311" s="106">
        <f t="shared" si="14"/>
        <v>0</v>
      </c>
      <c r="F311" s="174"/>
      <c r="G311" s="174"/>
      <c r="H311" s="174"/>
      <c r="I311" s="174"/>
      <c r="J311" s="101"/>
      <c r="K311" s="102"/>
    </row>
    <row r="312" spans="1:11" s="103" customFormat="1" x14ac:dyDescent="0.3">
      <c r="A312" s="176"/>
      <c r="B312" s="104" t="s">
        <v>6</v>
      </c>
      <c r="C312" s="106">
        <f>C320</f>
        <v>0</v>
      </c>
      <c r="D312" s="106">
        <f t="shared" ref="D312:E312" si="15">D320</f>
        <v>0</v>
      </c>
      <c r="E312" s="106">
        <f t="shared" si="15"/>
        <v>0</v>
      </c>
      <c r="F312" s="174"/>
      <c r="G312" s="174"/>
      <c r="H312" s="174"/>
      <c r="I312" s="174"/>
      <c r="J312" s="101"/>
      <c r="K312" s="102"/>
    </row>
    <row r="313" spans="1:11" s="103" customFormat="1" x14ac:dyDescent="0.3">
      <c r="A313" s="176"/>
      <c r="B313" s="104" t="s">
        <v>7</v>
      </c>
      <c r="C313" s="106"/>
      <c r="D313" s="107"/>
      <c r="E313" s="107"/>
      <c r="F313" s="174"/>
      <c r="G313" s="174"/>
      <c r="H313" s="174"/>
      <c r="I313" s="174"/>
      <c r="J313" s="101"/>
      <c r="K313" s="102"/>
    </row>
    <row r="314" spans="1:11" s="103" customFormat="1" x14ac:dyDescent="0.3">
      <c r="A314" s="176"/>
      <c r="B314" s="104" t="s">
        <v>8</v>
      </c>
      <c r="C314" s="107"/>
      <c r="D314" s="107"/>
      <c r="E314" s="107"/>
      <c r="F314" s="174"/>
      <c r="G314" s="174"/>
      <c r="H314" s="174"/>
      <c r="I314" s="174"/>
      <c r="J314" s="101"/>
      <c r="K314" s="102"/>
    </row>
    <row r="315" spans="1:11" s="103" customFormat="1" x14ac:dyDescent="0.3">
      <c r="A315" s="176"/>
      <c r="B315" s="104" t="s">
        <v>68</v>
      </c>
      <c r="C315" s="106"/>
      <c r="D315" s="107"/>
      <c r="E315" s="107"/>
      <c r="F315" s="174"/>
      <c r="G315" s="174"/>
      <c r="H315" s="174"/>
      <c r="I315" s="174"/>
      <c r="J315" s="101"/>
      <c r="K315" s="102"/>
    </row>
    <row r="316" spans="1:11" s="103" customFormat="1" x14ac:dyDescent="0.3">
      <c r="A316" s="176"/>
      <c r="B316" s="104" t="s">
        <v>69</v>
      </c>
      <c r="C316" s="106"/>
      <c r="D316" s="107"/>
      <c r="E316" s="107"/>
      <c r="F316" s="175"/>
      <c r="G316" s="175"/>
      <c r="H316" s="175"/>
      <c r="I316" s="175"/>
      <c r="J316" s="101"/>
      <c r="K316" s="102"/>
    </row>
    <row r="317" spans="1:11" s="103" customFormat="1" ht="26.4" x14ac:dyDescent="0.3">
      <c r="A317" s="176" t="s">
        <v>125</v>
      </c>
      <c r="B317" s="157" t="s">
        <v>331</v>
      </c>
      <c r="C317" s="106"/>
      <c r="D317" s="107"/>
      <c r="E317" s="107"/>
      <c r="F317" s="177" t="s">
        <v>3</v>
      </c>
      <c r="G317" s="177" t="s">
        <v>3</v>
      </c>
      <c r="H317" s="177" t="s">
        <v>3</v>
      </c>
      <c r="I317" s="177" t="s">
        <v>3</v>
      </c>
      <c r="J317" s="101"/>
      <c r="K317" s="102"/>
    </row>
    <row r="318" spans="1:11" s="103" customFormat="1" x14ac:dyDescent="0.3">
      <c r="A318" s="176"/>
      <c r="B318" s="104" t="s">
        <v>27</v>
      </c>
      <c r="C318" s="111">
        <f>SUM(C319:C320)</f>
        <v>0</v>
      </c>
      <c r="D318" s="111">
        <f>SUM(D319:D320)</f>
        <v>0</v>
      </c>
      <c r="E318" s="111">
        <f>SUM(E319:E320)</f>
        <v>0</v>
      </c>
      <c r="F318" s="177"/>
      <c r="G318" s="177"/>
      <c r="H318" s="177"/>
      <c r="I318" s="177"/>
      <c r="J318" s="101"/>
      <c r="K318" s="102"/>
    </row>
    <row r="319" spans="1:11" s="103" customFormat="1" x14ac:dyDescent="0.3">
      <c r="A319" s="176"/>
      <c r="B319" s="104" t="s">
        <v>80</v>
      </c>
      <c r="C319" s="106">
        <v>0</v>
      </c>
      <c r="D319" s="106">
        <v>0</v>
      </c>
      <c r="E319" s="106">
        <v>0</v>
      </c>
      <c r="F319" s="177"/>
      <c r="G319" s="177"/>
      <c r="H319" s="177"/>
      <c r="I319" s="177"/>
      <c r="J319" s="101"/>
      <c r="K319" s="102"/>
    </row>
    <row r="320" spans="1:11" s="103" customFormat="1" x14ac:dyDescent="0.3">
      <c r="A320" s="176"/>
      <c r="B320" s="104" t="s">
        <v>6</v>
      </c>
      <c r="C320" s="111">
        <v>0</v>
      </c>
      <c r="D320" s="111">
        <v>0</v>
      </c>
      <c r="E320" s="111">
        <v>0</v>
      </c>
      <c r="F320" s="177"/>
      <c r="G320" s="177"/>
      <c r="H320" s="177"/>
      <c r="I320" s="177"/>
      <c r="J320" s="101"/>
      <c r="K320" s="102"/>
    </row>
    <row r="321" spans="1:11" s="103" customFormat="1" x14ac:dyDescent="0.3">
      <c r="A321" s="176"/>
      <c r="B321" s="104" t="s">
        <v>7</v>
      </c>
      <c r="C321" s="107"/>
      <c r="D321" s="107"/>
      <c r="E321" s="107"/>
      <c r="F321" s="177"/>
      <c r="G321" s="177"/>
      <c r="H321" s="177"/>
      <c r="I321" s="177"/>
      <c r="J321" s="101"/>
      <c r="K321" s="102"/>
    </row>
    <row r="322" spans="1:11" s="103" customFormat="1" x14ac:dyDescent="0.3">
      <c r="A322" s="176"/>
      <c r="B322" s="104" t="s">
        <v>8</v>
      </c>
      <c r="C322" s="111"/>
      <c r="D322" s="111"/>
      <c r="E322" s="111"/>
      <c r="F322" s="177"/>
      <c r="G322" s="177"/>
      <c r="H322" s="177"/>
      <c r="I322" s="177"/>
      <c r="J322" s="101"/>
      <c r="K322" s="102"/>
    </row>
    <row r="323" spans="1:11" s="103" customFormat="1" x14ac:dyDescent="0.3">
      <c r="A323" s="176"/>
      <c r="B323" s="104" t="s">
        <v>68</v>
      </c>
      <c r="C323" s="106"/>
      <c r="D323" s="106"/>
      <c r="E323" s="106"/>
      <c r="F323" s="177"/>
      <c r="G323" s="177"/>
      <c r="H323" s="177"/>
      <c r="I323" s="177"/>
      <c r="J323" s="101"/>
      <c r="K323" s="102"/>
    </row>
    <row r="324" spans="1:11" s="103" customFormat="1" x14ac:dyDescent="0.3">
      <c r="A324" s="176"/>
      <c r="B324" s="104" t="s">
        <v>69</v>
      </c>
      <c r="C324" s="107"/>
      <c r="D324" s="107"/>
      <c r="E324" s="107"/>
      <c r="F324" s="177"/>
      <c r="G324" s="177"/>
      <c r="H324" s="177"/>
      <c r="I324" s="177"/>
      <c r="J324" s="101"/>
      <c r="K324" s="102"/>
    </row>
    <row r="325" spans="1:11" s="103" customFormat="1" ht="31.2" customHeight="1" x14ac:dyDescent="0.3">
      <c r="A325" s="179" t="s">
        <v>198</v>
      </c>
      <c r="B325" s="179"/>
      <c r="C325" s="179"/>
      <c r="D325" s="179"/>
      <c r="E325" s="179"/>
      <c r="F325" s="179"/>
      <c r="G325" s="179"/>
      <c r="H325" s="179"/>
      <c r="I325" s="179"/>
      <c r="J325" s="101"/>
      <c r="K325" s="102"/>
    </row>
    <row r="326" spans="1:11" s="103" customFormat="1" x14ac:dyDescent="0.3">
      <c r="A326" s="176"/>
      <c r="B326" s="104" t="s">
        <v>82</v>
      </c>
      <c r="C326" s="106">
        <f>C327+C328</f>
        <v>71009.452529999995</v>
      </c>
      <c r="D326" s="106">
        <f>D327+D328</f>
        <v>70687.44</v>
      </c>
      <c r="E326" s="106">
        <f>E327+E328</f>
        <v>70687.44</v>
      </c>
      <c r="F326" s="173" t="s">
        <v>3</v>
      </c>
      <c r="G326" s="173" t="s">
        <v>3</v>
      </c>
      <c r="H326" s="173" t="s">
        <v>3</v>
      </c>
      <c r="I326" s="173" t="s">
        <v>3</v>
      </c>
      <c r="J326" s="101"/>
      <c r="K326" s="102"/>
    </row>
    <row r="327" spans="1:11" s="103" customFormat="1" x14ac:dyDescent="0.3">
      <c r="A327" s="176"/>
      <c r="B327" s="104" t="s">
        <v>80</v>
      </c>
      <c r="C327" s="106">
        <f>C335+C343</f>
        <v>0</v>
      </c>
      <c r="D327" s="106">
        <f t="shared" ref="D327:E327" si="16">D335+D343</f>
        <v>0</v>
      </c>
      <c r="E327" s="106">
        <f t="shared" si="16"/>
        <v>0</v>
      </c>
      <c r="F327" s="174"/>
      <c r="G327" s="174"/>
      <c r="H327" s="174"/>
      <c r="I327" s="174"/>
      <c r="J327" s="101"/>
      <c r="K327" s="102"/>
    </row>
    <row r="328" spans="1:11" s="103" customFormat="1" x14ac:dyDescent="0.3">
      <c r="A328" s="176"/>
      <c r="B328" s="104" t="s">
        <v>6</v>
      </c>
      <c r="C328" s="106">
        <f>C336+C344</f>
        <v>71009.452529999995</v>
      </c>
      <c r="D328" s="106">
        <f>D336+D344</f>
        <v>70687.44</v>
      </c>
      <c r="E328" s="106">
        <f>E336+E344</f>
        <v>70687.44</v>
      </c>
      <c r="F328" s="174"/>
      <c r="G328" s="174"/>
      <c r="H328" s="174"/>
      <c r="I328" s="174"/>
      <c r="J328" s="101"/>
      <c r="K328" s="102"/>
    </row>
    <row r="329" spans="1:11" s="103" customFormat="1" x14ac:dyDescent="0.3">
      <c r="A329" s="176"/>
      <c r="B329" s="104" t="s">
        <v>7</v>
      </c>
      <c r="C329" s="106"/>
      <c r="D329" s="107"/>
      <c r="E329" s="107"/>
      <c r="F329" s="174"/>
      <c r="G329" s="174"/>
      <c r="H329" s="174"/>
      <c r="I329" s="174"/>
      <c r="J329" s="101"/>
      <c r="K329" s="102"/>
    </row>
    <row r="330" spans="1:11" s="103" customFormat="1" x14ac:dyDescent="0.3">
      <c r="A330" s="176"/>
      <c r="B330" s="104" t="s">
        <v>8</v>
      </c>
      <c r="C330" s="107"/>
      <c r="D330" s="107"/>
      <c r="E330" s="107"/>
      <c r="F330" s="174"/>
      <c r="G330" s="174"/>
      <c r="H330" s="174"/>
      <c r="I330" s="174"/>
      <c r="J330" s="101"/>
      <c r="K330" s="102"/>
    </row>
    <row r="331" spans="1:11" s="103" customFormat="1" x14ac:dyDescent="0.3">
      <c r="A331" s="176"/>
      <c r="B331" s="104" t="s">
        <v>68</v>
      </c>
      <c r="C331" s="106"/>
      <c r="D331" s="107"/>
      <c r="E331" s="107"/>
      <c r="F331" s="174"/>
      <c r="G331" s="174"/>
      <c r="H331" s="174"/>
      <c r="I331" s="174"/>
      <c r="J331" s="101"/>
      <c r="K331" s="102"/>
    </row>
    <row r="332" spans="1:11" s="103" customFormat="1" x14ac:dyDescent="0.3">
      <c r="A332" s="176"/>
      <c r="B332" s="104" t="s">
        <v>69</v>
      </c>
      <c r="C332" s="106"/>
      <c r="D332" s="107"/>
      <c r="E332" s="107"/>
      <c r="F332" s="175"/>
      <c r="G332" s="175"/>
      <c r="H332" s="175"/>
      <c r="I332" s="175"/>
      <c r="J332" s="101"/>
      <c r="K332" s="102"/>
    </row>
    <row r="333" spans="1:11" s="103" customFormat="1" ht="50.4" customHeight="1" x14ac:dyDescent="0.3">
      <c r="A333" s="176" t="s">
        <v>126</v>
      </c>
      <c r="B333" s="108" t="s">
        <v>156</v>
      </c>
      <c r="C333" s="106"/>
      <c r="D333" s="107"/>
      <c r="E333" s="107"/>
      <c r="F333" s="177" t="s">
        <v>3</v>
      </c>
      <c r="G333" s="177" t="s">
        <v>3</v>
      </c>
      <c r="H333" s="177" t="s">
        <v>3</v>
      </c>
      <c r="I333" s="177" t="s">
        <v>3</v>
      </c>
      <c r="J333" s="101"/>
      <c r="K333" s="102"/>
    </row>
    <row r="334" spans="1:11" s="103" customFormat="1" x14ac:dyDescent="0.3">
      <c r="A334" s="176"/>
      <c r="B334" s="104" t="s">
        <v>27</v>
      </c>
      <c r="C334" s="111">
        <f>SUM(C335:C336)</f>
        <v>65163.24828</v>
      </c>
      <c r="D334" s="111">
        <f>SUM(D335:D336)</f>
        <v>64858.646690000001</v>
      </c>
      <c r="E334" s="111">
        <f>SUM(E335:E336)</f>
        <v>64858.646690000001</v>
      </c>
      <c r="F334" s="177"/>
      <c r="G334" s="177"/>
      <c r="H334" s="177"/>
      <c r="I334" s="177"/>
      <c r="J334" s="101"/>
      <c r="K334" s="102"/>
    </row>
    <row r="335" spans="1:11" s="103" customFormat="1" x14ac:dyDescent="0.3">
      <c r="A335" s="176"/>
      <c r="B335" s="104" t="s">
        <v>80</v>
      </c>
      <c r="C335" s="106">
        <v>0</v>
      </c>
      <c r="D335" s="106">
        <v>0</v>
      </c>
      <c r="E335" s="106">
        <v>0</v>
      </c>
      <c r="F335" s="177"/>
      <c r="G335" s="177"/>
      <c r="H335" s="177"/>
      <c r="I335" s="177"/>
      <c r="J335" s="101"/>
      <c r="K335" s="102"/>
    </row>
    <row r="336" spans="1:11" s="103" customFormat="1" x14ac:dyDescent="0.3">
      <c r="A336" s="176"/>
      <c r="B336" s="104" t="s">
        <v>6</v>
      </c>
      <c r="C336" s="111">
        <v>65163.24828</v>
      </c>
      <c r="D336" s="111">
        <v>64858.646690000001</v>
      </c>
      <c r="E336" s="111">
        <v>64858.646690000001</v>
      </c>
      <c r="F336" s="177"/>
      <c r="G336" s="177"/>
      <c r="H336" s="177"/>
      <c r="I336" s="177"/>
      <c r="J336" s="101"/>
      <c r="K336" s="102"/>
    </row>
    <row r="337" spans="1:11" s="103" customFormat="1" x14ac:dyDescent="0.3">
      <c r="A337" s="176"/>
      <c r="B337" s="104" t="s">
        <v>7</v>
      </c>
      <c r="C337" s="107"/>
      <c r="D337" s="107"/>
      <c r="E337" s="107"/>
      <c r="F337" s="177"/>
      <c r="G337" s="177"/>
      <c r="H337" s="177"/>
      <c r="I337" s="177"/>
      <c r="J337" s="101"/>
      <c r="K337" s="102"/>
    </row>
    <row r="338" spans="1:11" s="103" customFormat="1" x14ac:dyDescent="0.3">
      <c r="A338" s="176"/>
      <c r="B338" s="104" t="s">
        <v>8</v>
      </c>
      <c r="C338" s="111"/>
      <c r="D338" s="111"/>
      <c r="E338" s="111"/>
      <c r="F338" s="177"/>
      <c r="G338" s="177"/>
      <c r="H338" s="177"/>
      <c r="I338" s="177"/>
      <c r="J338" s="101"/>
      <c r="K338" s="102"/>
    </row>
    <row r="339" spans="1:11" s="103" customFormat="1" x14ac:dyDescent="0.3">
      <c r="A339" s="176"/>
      <c r="B339" s="104" t="s">
        <v>68</v>
      </c>
      <c r="C339" s="106"/>
      <c r="D339" s="106"/>
      <c r="E339" s="106"/>
      <c r="F339" s="177"/>
      <c r="G339" s="177"/>
      <c r="H339" s="177"/>
      <c r="I339" s="177"/>
      <c r="J339" s="101"/>
      <c r="K339" s="102"/>
    </row>
    <row r="340" spans="1:11" s="103" customFormat="1" x14ac:dyDescent="0.3">
      <c r="A340" s="176"/>
      <c r="B340" s="104" t="s">
        <v>69</v>
      </c>
      <c r="C340" s="107"/>
      <c r="D340" s="107"/>
      <c r="E340" s="107"/>
      <c r="F340" s="177"/>
      <c r="G340" s="177"/>
      <c r="H340" s="177"/>
      <c r="I340" s="177"/>
      <c r="J340" s="101"/>
      <c r="K340" s="102"/>
    </row>
    <row r="341" spans="1:11" s="103" customFormat="1" ht="36.6" customHeight="1" x14ac:dyDescent="0.3">
      <c r="A341" s="176" t="s">
        <v>127</v>
      </c>
      <c r="B341" s="108" t="s">
        <v>157</v>
      </c>
      <c r="C341" s="107"/>
      <c r="D341" s="107"/>
      <c r="E341" s="107"/>
      <c r="F341" s="177" t="s">
        <v>3</v>
      </c>
      <c r="G341" s="177" t="s">
        <v>3</v>
      </c>
      <c r="H341" s="177" t="s">
        <v>3</v>
      </c>
      <c r="I341" s="177" t="s">
        <v>3</v>
      </c>
      <c r="J341" s="101"/>
      <c r="K341" s="102"/>
    </row>
    <row r="342" spans="1:11" s="103" customFormat="1" x14ac:dyDescent="0.3">
      <c r="A342" s="176"/>
      <c r="B342" s="104" t="s">
        <v>27</v>
      </c>
      <c r="C342" s="111">
        <f>SUM(C343:C344)</f>
        <v>5846.2042499999998</v>
      </c>
      <c r="D342" s="111">
        <f>SUM(D343:D344)</f>
        <v>5828.79331</v>
      </c>
      <c r="E342" s="111">
        <f>SUM(E343:E344)</f>
        <v>5828.79331</v>
      </c>
      <c r="F342" s="177"/>
      <c r="G342" s="177"/>
      <c r="H342" s="177"/>
      <c r="I342" s="177"/>
      <c r="J342" s="101"/>
      <c r="K342" s="102"/>
    </row>
    <row r="343" spans="1:11" s="103" customFormat="1" x14ac:dyDescent="0.3">
      <c r="A343" s="176"/>
      <c r="B343" s="104" t="s">
        <v>80</v>
      </c>
      <c r="C343" s="106">
        <v>0</v>
      </c>
      <c r="D343" s="106">
        <v>0</v>
      </c>
      <c r="E343" s="106">
        <v>0</v>
      </c>
      <c r="F343" s="177"/>
      <c r="G343" s="177"/>
      <c r="H343" s="177"/>
      <c r="I343" s="177"/>
      <c r="J343" s="101"/>
      <c r="K343" s="102"/>
    </row>
    <row r="344" spans="1:11" s="103" customFormat="1" x14ac:dyDescent="0.3">
      <c r="A344" s="176"/>
      <c r="B344" s="104" t="s">
        <v>6</v>
      </c>
      <c r="C344" s="111">
        <v>5846.2042499999998</v>
      </c>
      <c r="D344" s="111">
        <v>5828.79331</v>
      </c>
      <c r="E344" s="111">
        <v>5828.79331</v>
      </c>
      <c r="F344" s="177"/>
      <c r="G344" s="177"/>
      <c r="H344" s="177"/>
      <c r="I344" s="177"/>
      <c r="J344" s="101"/>
      <c r="K344" s="102"/>
    </row>
    <row r="345" spans="1:11" s="103" customFormat="1" x14ac:dyDescent="0.3">
      <c r="A345" s="176"/>
      <c r="B345" s="104" t="s">
        <v>7</v>
      </c>
      <c r="C345" s="106"/>
      <c r="D345" s="107"/>
      <c r="E345" s="107"/>
      <c r="F345" s="177"/>
      <c r="G345" s="177"/>
      <c r="H345" s="177"/>
      <c r="I345" s="177"/>
      <c r="J345" s="101"/>
      <c r="K345" s="102"/>
    </row>
    <row r="346" spans="1:11" s="103" customFormat="1" x14ac:dyDescent="0.3">
      <c r="A346" s="176"/>
      <c r="B346" s="104" t="s">
        <v>8</v>
      </c>
      <c r="C346" s="123"/>
      <c r="D346" s="123"/>
      <c r="E346" s="107"/>
      <c r="F346" s="177"/>
      <c r="G346" s="177"/>
      <c r="H346" s="177"/>
      <c r="I346" s="177"/>
      <c r="J346" s="101"/>
      <c r="K346" s="102"/>
    </row>
    <row r="347" spans="1:11" s="103" customFormat="1" x14ac:dyDescent="0.3">
      <c r="A347" s="176"/>
      <c r="B347" s="104" t="s">
        <v>68</v>
      </c>
      <c r="C347" s="106"/>
      <c r="D347" s="107"/>
      <c r="E347" s="107"/>
      <c r="F347" s="177"/>
      <c r="G347" s="177"/>
      <c r="H347" s="177"/>
      <c r="I347" s="177"/>
      <c r="J347" s="101"/>
      <c r="K347" s="102"/>
    </row>
    <row r="348" spans="1:11" s="103" customFormat="1" x14ac:dyDescent="0.3">
      <c r="A348" s="176"/>
      <c r="B348" s="104" t="s">
        <v>69</v>
      </c>
      <c r="C348" s="106"/>
      <c r="D348" s="107"/>
      <c r="E348" s="107"/>
      <c r="F348" s="177"/>
      <c r="G348" s="177"/>
      <c r="H348" s="177"/>
      <c r="I348" s="177"/>
      <c r="J348" s="101"/>
      <c r="K348" s="102"/>
    </row>
    <row r="349" spans="1:11" s="103" customFormat="1" ht="28.8" customHeight="1" x14ac:dyDescent="0.3">
      <c r="A349" s="200" t="s">
        <v>325</v>
      </c>
      <c r="B349" s="200"/>
      <c r="C349" s="200"/>
      <c r="D349" s="200"/>
      <c r="E349" s="200"/>
      <c r="F349" s="200"/>
      <c r="G349" s="200"/>
      <c r="H349" s="200"/>
      <c r="I349" s="200"/>
      <c r="J349" s="101"/>
      <c r="K349" s="102"/>
    </row>
    <row r="350" spans="1:11" s="103" customFormat="1" x14ac:dyDescent="0.3">
      <c r="A350" s="178"/>
      <c r="B350" s="141" t="s">
        <v>82</v>
      </c>
      <c r="C350" s="140">
        <f>C351+C352</f>
        <v>2190</v>
      </c>
      <c r="D350" s="140">
        <f>D351+D352</f>
        <v>2189.9989999999998</v>
      </c>
      <c r="E350" s="140">
        <f>E351+E352</f>
        <v>2189.9989999999998</v>
      </c>
      <c r="F350" s="173" t="s">
        <v>3</v>
      </c>
      <c r="G350" s="173" t="s">
        <v>3</v>
      </c>
      <c r="H350" s="173" t="s">
        <v>3</v>
      </c>
      <c r="I350" s="173" t="s">
        <v>3</v>
      </c>
      <c r="J350" s="101"/>
      <c r="K350" s="102"/>
    </row>
    <row r="351" spans="1:11" s="103" customFormat="1" x14ac:dyDescent="0.3">
      <c r="A351" s="178"/>
      <c r="B351" s="141" t="s">
        <v>80</v>
      </c>
      <c r="C351" s="140">
        <f>C359+C375</f>
        <v>0</v>
      </c>
      <c r="D351" s="140">
        <f t="shared" ref="D351:E351" si="17">D359+D375</f>
        <v>0</v>
      </c>
      <c r="E351" s="140">
        <f t="shared" si="17"/>
        <v>0</v>
      </c>
      <c r="F351" s="174"/>
      <c r="G351" s="174"/>
      <c r="H351" s="174"/>
      <c r="I351" s="174"/>
      <c r="J351" s="101"/>
      <c r="K351" s="102"/>
    </row>
    <row r="352" spans="1:11" s="103" customFormat="1" x14ac:dyDescent="0.3">
      <c r="A352" s="178"/>
      <c r="B352" s="141" t="s">
        <v>6</v>
      </c>
      <c r="C352" s="140">
        <f>C360+C376+C384+C392</f>
        <v>2190</v>
      </c>
      <c r="D352" s="140">
        <f t="shared" ref="D352:E352" si="18">D360+D376+D384+D392</f>
        <v>2189.9989999999998</v>
      </c>
      <c r="E352" s="140">
        <f t="shared" si="18"/>
        <v>2189.9989999999998</v>
      </c>
      <c r="F352" s="174"/>
      <c r="G352" s="174"/>
      <c r="H352" s="174"/>
      <c r="I352" s="174"/>
      <c r="J352" s="101"/>
      <c r="K352" s="102"/>
    </row>
    <row r="353" spans="1:11" s="103" customFormat="1" x14ac:dyDescent="0.3">
      <c r="A353" s="178"/>
      <c r="B353" s="141" t="s">
        <v>7</v>
      </c>
      <c r="C353" s="140"/>
      <c r="D353" s="142"/>
      <c r="E353" s="142"/>
      <c r="F353" s="174"/>
      <c r="G353" s="174"/>
      <c r="H353" s="174"/>
      <c r="I353" s="174"/>
      <c r="J353" s="101"/>
      <c r="K353" s="102"/>
    </row>
    <row r="354" spans="1:11" s="103" customFormat="1" x14ac:dyDescent="0.3">
      <c r="A354" s="178"/>
      <c r="B354" s="141" t="s">
        <v>8</v>
      </c>
      <c r="C354" s="142"/>
      <c r="D354" s="142"/>
      <c r="E354" s="142"/>
      <c r="F354" s="174"/>
      <c r="G354" s="174"/>
      <c r="H354" s="174"/>
      <c r="I354" s="174"/>
      <c r="J354" s="101"/>
      <c r="K354" s="102"/>
    </row>
    <row r="355" spans="1:11" s="103" customFormat="1" x14ac:dyDescent="0.3">
      <c r="A355" s="178"/>
      <c r="B355" s="141" t="s">
        <v>68</v>
      </c>
      <c r="C355" s="140"/>
      <c r="D355" s="142"/>
      <c r="E355" s="142"/>
      <c r="F355" s="174"/>
      <c r="G355" s="174"/>
      <c r="H355" s="174"/>
      <c r="I355" s="174"/>
      <c r="J355" s="101"/>
      <c r="K355" s="102"/>
    </row>
    <row r="356" spans="1:11" s="103" customFormat="1" x14ac:dyDescent="0.3">
      <c r="A356" s="178"/>
      <c r="B356" s="141" t="s">
        <v>69</v>
      </c>
      <c r="C356" s="140"/>
      <c r="D356" s="142"/>
      <c r="E356" s="142"/>
      <c r="F356" s="175"/>
      <c r="G356" s="175"/>
      <c r="H356" s="175"/>
      <c r="I356" s="175"/>
      <c r="J356" s="101"/>
      <c r="K356" s="102"/>
    </row>
    <row r="357" spans="1:11" s="103" customFormat="1" ht="39.6" x14ac:dyDescent="0.3">
      <c r="A357" s="178" t="s">
        <v>133</v>
      </c>
      <c r="B357" s="139" t="s">
        <v>326</v>
      </c>
      <c r="C357" s="140"/>
      <c r="D357" s="142"/>
      <c r="E357" s="142"/>
      <c r="F357" s="177" t="s">
        <v>3</v>
      </c>
      <c r="G357" s="177" t="s">
        <v>3</v>
      </c>
      <c r="H357" s="177" t="s">
        <v>3</v>
      </c>
      <c r="I357" s="177" t="s">
        <v>3</v>
      </c>
      <c r="J357" s="101"/>
      <c r="K357" s="102"/>
    </row>
    <row r="358" spans="1:11" s="103" customFormat="1" x14ac:dyDescent="0.3">
      <c r="A358" s="178"/>
      <c r="B358" s="141" t="s">
        <v>27</v>
      </c>
      <c r="C358" s="138">
        <f>SUM(C359:C360)</f>
        <v>2000</v>
      </c>
      <c r="D358" s="138">
        <f>SUM(D359:D360)</f>
        <v>2000</v>
      </c>
      <c r="E358" s="138">
        <f>SUM(E359:E360)</f>
        <v>2000</v>
      </c>
      <c r="F358" s="177"/>
      <c r="G358" s="177"/>
      <c r="H358" s="177"/>
      <c r="I358" s="177"/>
      <c r="J358" s="101"/>
      <c r="K358" s="102"/>
    </row>
    <row r="359" spans="1:11" s="103" customFormat="1" x14ac:dyDescent="0.3">
      <c r="A359" s="178"/>
      <c r="B359" s="141" t="s">
        <v>80</v>
      </c>
      <c r="C359" s="140">
        <v>0</v>
      </c>
      <c r="D359" s="140">
        <v>0</v>
      </c>
      <c r="E359" s="140">
        <v>0</v>
      </c>
      <c r="F359" s="177"/>
      <c r="G359" s="177"/>
      <c r="H359" s="177"/>
      <c r="I359" s="177"/>
      <c r="J359" s="101"/>
      <c r="K359" s="102"/>
    </row>
    <row r="360" spans="1:11" s="103" customFormat="1" x14ac:dyDescent="0.3">
      <c r="A360" s="178"/>
      <c r="B360" s="141" t="s">
        <v>6</v>
      </c>
      <c r="C360" s="138">
        <v>2000</v>
      </c>
      <c r="D360" s="138">
        <v>2000</v>
      </c>
      <c r="E360" s="138">
        <v>2000</v>
      </c>
      <c r="F360" s="177"/>
      <c r="G360" s="177"/>
      <c r="H360" s="177"/>
      <c r="I360" s="177"/>
      <c r="J360" s="101"/>
      <c r="K360" s="102"/>
    </row>
    <row r="361" spans="1:11" s="103" customFormat="1" x14ac:dyDescent="0.3">
      <c r="A361" s="178"/>
      <c r="B361" s="141" t="s">
        <v>7</v>
      </c>
      <c r="C361" s="142"/>
      <c r="D361" s="142"/>
      <c r="E361" s="142"/>
      <c r="F361" s="177"/>
      <c r="G361" s="177"/>
      <c r="H361" s="177"/>
      <c r="I361" s="177"/>
      <c r="J361" s="101"/>
      <c r="K361" s="102"/>
    </row>
    <row r="362" spans="1:11" s="103" customFormat="1" x14ac:dyDescent="0.3">
      <c r="A362" s="178"/>
      <c r="B362" s="141" t="s">
        <v>8</v>
      </c>
      <c r="C362" s="138"/>
      <c r="D362" s="138"/>
      <c r="E362" s="138"/>
      <c r="F362" s="177"/>
      <c r="G362" s="177"/>
      <c r="H362" s="177"/>
      <c r="I362" s="177"/>
      <c r="J362" s="101"/>
      <c r="K362" s="102"/>
    </row>
    <row r="363" spans="1:11" s="103" customFormat="1" x14ac:dyDescent="0.3">
      <c r="A363" s="178"/>
      <c r="B363" s="141" t="s">
        <v>68</v>
      </c>
      <c r="C363" s="140"/>
      <c r="D363" s="140"/>
      <c r="E363" s="140"/>
      <c r="F363" s="177"/>
      <c r="G363" s="177"/>
      <c r="H363" s="177"/>
      <c r="I363" s="177"/>
      <c r="J363" s="101"/>
      <c r="K363" s="102"/>
    </row>
    <row r="364" spans="1:11" s="103" customFormat="1" x14ac:dyDescent="0.3">
      <c r="A364" s="178"/>
      <c r="B364" s="141" t="s">
        <v>69</v>
      </c>
      <c r="C364" s="142"/>
      <c r="D364" s="142"/>
      <c r="E364" s="142"/>
      <c r="F364" s="177"/>
      <c r="G364" s="177"/>
      <c r="H364" s="177"/>
      <c r="I364" s="177"/>
      <c r="J364" s="101"/>
      <c r="K364" s="102"/>
    </row>
    <row r="365" spans="1:11" s="103" customFormat="1" ht="57" customHeight="1" x14ac:dyDescent="0.3">
      <c r="A365" s="178" t="s">
        <v>145</v>
      </c>
      <c r="B365" s="139" t="s">
        <v>332</v>
      </c>
      <c r="C365" s="140"/>
      <c r="D365" s="142"/>
      <c r="E365" s="142"/>
      <c r="F365" s="177" t="s">
        <v>3</v>
      </c>
      <c r="G365" s="177" t="s">
        <v>3</v>
      </c>
      <c r="H365" s="177" t="s">
        <v>3</v>
      </c>
      <c r="I365" s="177" t="s">
        <v>3</v>
      </c>
      <c r="J365" s="101"/>
      <c r="K365" s="102"/>
    </row>
    <row r="366" spans="1:11" s="103" customFormat="1" x14ac:dyDescent="0.3">
      <c r="A366" s="178"/>
      <c r="B366" s="141" t="s">
        <v>27</v>
      </c>
      <c r="C366" s="138">
        <f>SUM(C367:C368)</f>
        <v>0</v>
      </c>
      <c r="D366" s="138">
        <f>SUM(D367:D368)</f>
        <v>0</v>
      </c>
      <c r="E366" s="138">
        <f>SUM(E367:E368)</f>
        <v>0</v>
      </c>
      <c r="F366" s="177"/>
      <c r="G366" s="177"/>
      <c r="H366" s="177"/>
      <c r="I366" s="177"/>
      <c r="J366" s="101"/>
      <c r="K366" s="102"/>
    </row>
    <row r="367" spans="1:11" s="103" customFormat="1" x14ac:dyDescent="0.3">
      <c r="A367" s="178"/>
      <c r="B367" s="141" t="s">
        <v>80</v>
      </c>
      <c r="C367" s="140">
        <v>0</v>
      </c>
      <c r="D367" s="140">
        <v>0</v>
      </c>
      <c r="E367" s="140">
        <v>0</v>
      </c>
      <c r="F367" s="177"/>
      <c r="G367" s="177"/>
      <c r="H367" s="177"/>
      <c r="I367" s="177"/>
      <c r="J367" s="101"/>
      <c r="K367" s="102"/>
    </row>
    <row r="368" spans="1:11" s="103" customFormat="1" x14ac:dyDescent="0.3">
      <c r="A368" s="178"/>
      <c r="B368" s="141" t="s">
        <v>6</v>
      </c>
      <c r="C368" s="138">
        <v>0</v>
      </c>
      <c r="D368" s="138">
        <v>0</v>
      </c>
      <c r="E368" s="138">
        <v>0</v>
      </c>
      <c r="F368" s="177"/>
      <c r="G368" s="177"/>
      <c r="H368" s="177"/>
      <c r="I368" s="177"/>
      <c r="J368" s="101"/>
      <c r="K368" s="102"/>
    </row>
    <row r="369" spans="1:11" s="103" customFormat="1" x14ac:dyDescent="0.3">
      <c r="A369" s="178"/>
      <c r="B369" s="141" t="s">
        <v>7</v>
      </c>
      <c r="C369" s="142"/>
      <c r="D369" s="142"/>
      <c r="E369" s="142"/>
      <c r="F369" s="177"/>
      <c r="G369" s="177"/>
      <c r="H369" s="177"/>
      <c r="I369" s="177"/>
      <c r="J369" s="101"/>
      <c r="K369" s="102"/>
    </row>
    <row r="370" spans="1:11" s="103" customFormat="1" x14ac:dyDescent="0.3">
      <c r="A370" s="178"/>
      <c r="B370" s="141" t="s">
        <v>8</v>
      </c>
      <c r="C370" s="138"/>
      <c r="D370" s="138"/>
      <c r="E370" s="138"/>
      <c r="F370" s="177"/>
      <c r="G370" s="177"/>
      <c r="H370" s="177"/>
      <c r="I370" s="177"/>
      <c r="J370" s="101"/>
      <c r="K370" s="102"/>
    </row>
    <row r="371" spans="1:11" s="103" customFormat="1" x14ac:dyDescent="0.3">
      <c r="A371" s="178"/>
      <c r="B371" s="141" t="s">
        <v>68</v>
      </c>
      <c r="C371" s="140"/>
      <c r="D371" s="140"/>
      <c r="E371" s="140"/>
      <c r="F371" s="177"/>
      <c r="G371" s="177"/>
      <c r="H371" s="177"/>
      <c r="I371" s="177"/>
      <c r="J371" s="101"/>
      <c r="K371" s="102"/>
    </row>
    <row r="372" spans="1:11" s="103" customFormat="1" x14ac:dyDescent="0.3">
      <c r="A372" s="178"/>
      <c r="B372" s="141" t="s">
        <v>69</v>
      </c>
      <c r="C372" s="142"/>
      <c r="D372" s="142"/>
      <c r="E372" s="142"/>
      <c r="F372" s="177"/>
      <c r="G372" s="177"/>
      <c r="H372" s="177"/>
      <c r="I372" s="177"/>
      <c r="J372" s="101"/>
      <c r="K372" s="102"/>
    </row>
    <row r="373" spans="1:11" s="103" customFormat="1" ht="39.6" x14ac:dyDescent="0.3">
      <c r="A373" s="178" t="s">
        <v>200</v>
      </c>
      <c r="B373" s="139" t="s">
        <v>327</v>
      </c>
      <c r="C373" s="160"/>
      <c r="D373" s="160"/>
      <c r="E373" s="160"/>
      <c r="F373" s="177" t="s">
        <v>3</v>
      </c>
      <c r="G373" s="177" t="s">
        <v>3</v>
      </c>
      <c r="H373" s="177" t="s">
        <v>3</v>
      </c>
      <c r="I373" s="177" t="s">
        <v>3</v>
      </c>
      <c r="J373" s="101"/>
      <c r="K373" s="102"/>
    </row>
    <row r="374" spans="1:11" s="103" customFormat="1" x14ac:dyDescent="0.3">
      <c r="A374" s="178"/>
      <c r="B374" s="141" t="s">
        <v>27</v>
      </c>
      <c r="C374" s="138">
        <f>SUM(C375:C376)</f>
        <v>0</v>
      </c>
      <c r="D374" s="138">
        <f>SUM(D375:D376)</f>
        <v>0</v>
      </c>
      <c r="E374" s="138">
        <f>SUM(E375:E376)</f>
        <v>0</v>
      </c>
      <c r="F374" s="177"/>
      <c r="G374" s="177"/>
      <c r="H374" s="177"/>
      <c r="I374" s="177"/>
      <c r="J374" s="101"/>
      <c r="K374" s="102"/>
    </row>
    <row r="375" spans="1:11" s="103" customFormat="1" x14ac:dyDescent="0.3">
      <c r="A375" s="178"/>
      <c r="B375" s="141" t="s">
        <v>80</v>
      </c>
      <c r="C375" s="140">
        <v>0</v>
      </c>
      <c r="D375" s="140">
        <v>0</v>
      </c>
      <c r="E375" s="140">
        <v>0</v>
      </c>
      <c r="F375" s="177"/>
      <c r="G375" s="177"/>
      <c r="H375" s="177"/>
      <c r="I375" s="177"/>
      <c r="J375" s="101"/>
      <c r="K375" s="102"/>
    </row>
    <row r="376" spans="1:11" s="103" customFormat="1" x14ac:dyDescent="0.3">
      <c r="A376" s="178"/>
      <c r="B376" s="141" t="s">
        <v>6</v>
      </c>
      <c r="C376" s="138">
        <v>0</v>
      </c>
      <c r="D376" s="138">
        <v>0</v>
      </c>
      <c r="E376" s="138">
        <v>0</v>
      </c>
      <c r="F376" s="177"/>
      <c r="G376" s="177"/>
      <c r="H376" s="177"/>
      <c r="I376" s="177"/>
      <c r="J376" s="101"/>
      <c r="K376" s="102"/>
    </row>
    <row r="377" spans="1:11" s="103" customFormat="1" x14ac:dyDescent="0.3">
      <c r="A377" s="178"/>
      <c r="B377" s="141" t="s">
        <v>7</v>
      </c>
      <c r="C377" s="142"/>
      <c r="D377" s="142"/>
      <c r="E377" s="142"/>
      <c r="F377" s="177"/>
      <c r="G377" s="177"/>
      <c r="H377" s="177"/>
      <c r="I377" s="177"/>
      <c r="J377" s="101"/>
      <c r="K377" s="102"/>
    </row>
    <row r="378" spans="1:11" s="103" customFormat="1" x14ac:dyDescent="0.3">
      <c r="A378" s="178"/>
      <c r="B378" s="141" t="s">
        <v>8</v>
      </c>
      <c r="C378" s="138"/>
      <c r="D378" s="138"/>
      <c r="E378" s="138"/>
      <c r="F378" s="177"/>
      <c r="G378" s="177"/>
      <c r="H378" s="177"/>
      <c r="I378" s="177"/>
      <c r="J378" s="101"/>
      <c r="K378" s="102"/>
    </row>
    <row r="379" spans="1:11" s="103" customFormat="1" x14ac:dyDescent="0.3">
      <c r="A379" s="178"/>
      <c r="B379" s="141" t="s">
        <v>68</v>
      </c>
      <c r="C379" s="140"/>
      <c r="D379" s="140"/>
      <c r="E379" s="140"/>
      <c r="F379" s="177"/>
      <c r="G379" s="177"/>
      <c r="H379" s="177"/>
      <c r="I379" s="177"/>
      <c r="J379" s="101"/>
      <c r="K379" s="102"/>
    </row>
    <row r="380" spans="1:11" s="103" customFormat="1" x14ac:dyDescent="0.3">
      <c r="A380" s="178"/>
      <c r="B380" s="141" t="s">
        <v>69</v>
      </c>
      <c r="C380" s="142"/>
      <c r="D380" s="142"/>
      <c r="E380" s="142"/>
      <c r="F380" s="177"/>
      <c r="G380" s="177"/>
      <c r="H380" s="177"/>
      <c r="I380" s="177"/>
      <c r="J380" s="101"/>
      <c r="K380" s="102"/>
    </row>
    <row r="381" spans="1:11" s="103" customFormat="1" ht="26.4" x14ac:dyDescent="0.3">
      <c r="A381" s="178" t="s">
        <v>333</v>
      </c>
      <c r="B381" s="139" t="s">
        <v>328</v>
      </c>
      <c r="C381" s="140"/>
      <c r="D381" s="142"/>
      <c r="E381" s="142"/>
      <c r="F381" s="177" t="s">
        <v>3</v>
      </c>
      <c r="G381" s="177" t="s">
        <v>3</v>
      </c>
      <c r="H381" s="177" t="s">
        <v>3</v>
      </c>
      <c r="I381" s="177" t="s">
        <v>3</v>
      </c>
      <c r="J381" s="101"/>
      <c r="K381" s="102"/>
    </row>
    <row r="382" spans="1:11" s="103" customFormat="1" x14ac:dyDescent="0.3">
      <c r="A382" s="178"/>
      <c r="B382" s="141" t="s">
        <v>27</v>
      </c>
      <c r="C382" s="138">
        <f>SUM(C383:C384)</f>
        <v>145</v>
      </c>
      <c r="D382" s="138">
        <f>SUM(D383:D384)</f>
        <v>144.999</v>
      </c>
      <c r="E382" s="138">
        <f>SUM(E383:E384)</f>
        <v>144.999</v>
      </c>
      <c r="F382" s="177"/>
      <c r="G382" s="177"/>
      <c r="H382" s="177"/>
      <c r="I382" s="177"/>
      <c r="J382" s="101"/>
      <c r="K382" s="102"/>
    </row>
    <row r="383" spans="1:11" s="103" customFormat="1" x14ac:dyDescent="0.3">
      <c r="A383" s="178"/>
      <c r="B383" s="141" t="s">
        <v>80</v>
      </c>
      <c r="C383" s="140">
        <v>0</v>
      </c>
      <c r="D383" s="140">
        <v>0</v>
      </c>
      <c r="E383" s="140">
        <v>0</v>
      </c>
      <c r="F383" s="177"/>
      <c r="G383" s="177"/>
      <c r="H383" s="177"/>
      <c r="I383" s="177"/>
      <c r="J383" s="101"/>
      <c r="K383" s="102"/>
    </row>
    <row r="384" spans="1:11" s="103" customFormat="1" x14ac:dyDescent="0.3">
      <c r="A384" s="178"/>
      <c r="B384" s="141" t="s">
        <v>6</v>
      </c>
      <c r="C384" s="138">
        <v>145</v>
      </c>
      <c r="D384" s="138">
        <v>144.999</v>
      </c>
      <c r="E384" s="138">
        <v>144.999</v>
      </c>
      <c r="F384" s="177"/>
      <c r="G384" s="177"/>
      <c r="H384" s="177"/>
      <c r="I384" s="177"/>
      <c r="J384" s="101"/>
      <c r="K384" s="102"/>
    </row>
    <row r="385" spans="1:11" s="103" customFormat="1" x14ac:dyDescent="0.3">
      <c r="A385" s="178"/>
      <c r="B385" s="141" t="s">
        <v>7</v>
      </c>
      <c r="C385" s="142"/>
      <c r="D385" s="142"/>
      <c r="E385" s="142"/>
      <c r="F385" s="177"/>
      <c r="G385" s="177"/>
      <c r="H385" s="177"/>
      <c r="I385" s="177"/>
      <c r="J385" s="101"/>
      <c r="K385" s="102"/>
    </row>
    <row r="386" spans="1:11" s="103" customFormat="1" x14ac:dyDescent="0.3">
      <c r="A386" s="178"/>
      <c r="B386" s="141" t="s">
        <v>8</v>
      </c>
      <c r="C386" s="138"/>
      <c r="D386" s="138"/>
      <c r="E386" s="138"/>
      <c r="F386" s="177"/>
      <c r="G386" s="177"/>
      <c r="H386" s="177"/>
      <c r="I386" s="177"/>
      <c r="J386" s="101"/>
      <c r="K386" s="102"/>
    </row>
    <row r="387" spans="1:11" s="103" customFormat="1" x14ac:dyDescent="0.3">
      <c r="A387" s="178"/>
      <c r="B387" s="141" t="s">
        <v>68</v>
      </c>
      <c r="C387" s="140"/>
      <c r="D387" s="140"/>
      <c r="E387" s="140"/>
      <c r="F387" s="177"/>
      <c r="G387" s="177"/>
      <c r="H387" s="177"/>
      <c r="I387" s="177"/>
      <c r="J387" s="101"/>
      <c r="K387" s="102"/>
    </row>
    <row r="388" spans="1:11" s="103" customFormat="1" x14ac:dyDescent="0.3">
      <c r="A388" s="178"/>
      <c r="B388" s="141" t="s">
        <v>69</v>
      </c>
      <c r="C388" s="142"/>
      <c r="D388" s="142"/>
      <c r="E388" s="142"/>
      <c r="F388" s="177"/>
      <c r="G388" s="177"/>
      <c r="H388" s="177"/>
      <c r="I388" s="177"/>
      <c r="J388" s="101"/>
      <c r="K388" s="102"/>
    </row>
    <row r="389" spans="1:11" s="103" customFormat="1" ht="26.4" x14ac:dyDescent="0.3">
      <c r="A389" s="178" t="s">
        <v>334</v>
      </c>
      <c r="B389" s="139" t="s">
        <v>329</v>
      </c>
      <c r="C389" s="140"/>
      <c r="D389" s="142"/>
      <c r="E389" s="142"/>
      <c r="F389" s="177" t="s">
        <v>3</v>
      </c>
      <c r="G389" s="177" t="s">
        <v>3</v>
      </c>
      <c r="H389" s="177" t="s">
        <v>3</v>
      </c>
      <c r="I389" s="177" t="s">
        <v>3</v>
      </c>
      <c r="J389" s="101"/>
      <c r="K389" s="102"/>
    </row>
    <row r="390" spans="1:11" s="103" customFormat="1" x14ac:dyDescent="0.3">
      <c r="A390" s="178"/>
      <c r="B390" s="141" t="s">
        <v>27</v>
      </c>
      <c r="C390" s="138">
        <f>SUM(C391:C392)</f>
        <v>45</v>
      </c>
      <c r="D390" s="138">
        <f>SUM(D391:D392)</f>
        <v>45</v>
      </c>
      <c r="E390" s="138">
        <f>SUM(E391:E392)</f>
        <v>45</v>
      </c>
      <c r="F390" s="177"/>
      <c r="G390" s="177"/>
      <c r="H390" s="177"/>
      <c r="I390" s="177"/>
      <c r="J390" s="101"/>
      <c r="K390" s="102"/>
    </row>
    <row r="391" spans="1:11" s="103" customFormat="1" x14ac:dyDescent="0.3">
      <c r="A391" s="178"/>
      <c r="B391" s="141" t="s">
        <v>80</v>
      </c>
      <c r="C391" s="140">
        <v>0</v>
      </c>
      <c r="D391" s="140">
        <v>0</v>
      </c>
      <c r="E391" s="140">
        <v>0</v>
      </c>
      <c r="F391" s="177"/>
      <c r="G391" s="177"/>
      <c r="H391" s="177"/>
      <c r="I391" s="177"/>
      <c r="J391" s="101"/>
      <c r="K391" s="102"/>
    </row>
    <row r="392" spans="1:11" s="103" customFormat="1" x14ac:dyDescent="0.3">
      <c r="A392" s="178"/>
      <c r="B392" s="141" t="s">
        <v>6</v>
      </c>
      <c r="C392" s="138">
        <v>45</v>
      </c>
      <c r="D392" s="138">
        <v>45</v>
      </c>
      <c r="E392" s="138">
        <v>45</v>
      </c>
      <c r="F392" s="177"/>
      <c r="G392" s="177"/>
      <c r="H392" s="177"/>
      <c r="I392" s="177"/>
      <c r="J392" s="101"/>
      <c r="K392" s="102"/>
    </row>
    <row r="393" spans="1:11" s="103" customFormat="1" x14ac:dyDescent="0.3">
      <c r="A393" s="178"/>
      <c r="B393" s="141" t="s">
        <v>7</v>
      </c>
      <c r="C393" s="142"/>
      <c r="D393" s="142"/>
      <c r="E393" s="142"/>
      <c r="F393" s="177"/>
      <c r="G393" s="177"/>
      <c r="H393" s="177"/>
      <c r="I393" s="177"/>
      <c r="J393" s="101"/>
      <c r="K393" s="102"/>
    </row>
    <row r="394" spans="1:11" s="103" customFormat="1" x14ac:dyDescent="0.3">
      <c r="A394" s="178"/>
      <c r="B394" s="141" t="s">
        <v>8</v>
      </c>
      <c r="C394" s="138"/>
      <c r="D394" s="138"/>
      <c r="E394" s="138"/>
      <c r="F394" s="177"/>
      <c r="G394" s="177"/>
      <c r="H394" s="177"/>
      <c r="I394" s="177"/>
      <c r="J394" s="101"/>
      <c r="K394" s="102"/>
    </row>
    <row r="395" spans="1:11" s="103" customFormat="1" x14ac:dyDescent="0.3">
      <c r="A395" s="178"/>
      <c r="B395" s="141" t="s">
        <v>68</v>
      </c>
      <c r="C395" s="140"/>
      <c r="D395" s="140"/>
      <c r="E395" s="140"/>
      <c r="F395" s="177"/>
      <c r="G395" s="177"/>
      <c r="H395" s="177"/>
      <c r="I395" s="177"/>
      <c r="J395" s="101"/>
      <c r="K395" s="102"/>
    </row>
    <row r="396" spans="1:11" s="103" customFormat="1" x14ac:dyDescent="0.3">
      <c r="A396" s="178"/>
      <c r="B396" s="141" t="s">
        <v>69</v>
      </c>
      <c r="C396" s="142"/>
      <c r="D396" s="142"/>
      <c r="E396" s="142"/>
      <c r="F396" s="177"/>
      <c r="G396" s="177"/>
      <c r="H396" s="177"/>
      <c r="I396" s="177"/>
      <c r="J396" s="101"/>
      <c r="K396" s="102"/>
    </row>
    <row r="397" spans="1:11" s="103" customFormat="1" ht="29.4" customHeight="1" x14ac:dyDescent="0.3">
      <c r="A397" s="179" t="s">
        <v>160</v>
      </c>
      <c r="B397" s="179"/>
      <c r="C397" s="179"/>
      <c r="D397" s="179"/>
      <c r="E397" s="179"/>
      <c r="F397" s="179"/>
      <c r="G397" s="179"/>
      <c r="H397" s="179"/>
      <c r="I397" s="179"/>
      <c r="J397" s="101"/>
      <c r="K397" s="102"/>
    </row>
    <row r="398" spans="1:11" s="103" customFormat="1" x14ac:dyDescent="0.3">
      <c r="A398" s="176"/>
      <c r="B398" s="104" t="s">
        <v>82</v>
      </c>
      <c r="C398" s="106">
        <f>SUM(C399:C404)</f>
        <v>67501.368419999999</v>
      </c>
      <c r="D398" s="106">
        <f t="shared" ref="D398" si="19">SUM(D399:D404)</f>
        <v>54387.47711</v>
      </c>
      <c r="E398" s="106">
        <f>SUM(E399:E404)</f>
        <v>54387.47711</v>
      </c>
      <c r="F398" s="173" t="s">
        <v>3</v>
      </c>
      <c r="G398" s="173" t="s">
        <v>3</v>
      </c>
      <c r="H398" s="173" t="s">
        <v>3</v>
      </c>
      <c r="I398" s="173" t="s">
        <v>3</v>
      </c>
      <c r="J398" s="101">
        <f>E398/C398*100</f>
        <v>80.572406727513865</v>
      </c>
      <c r="K398" s="102"/>
    </row>
    <row r="399" spans="1:11" s="103" customFormat="1" x14ac:dyDescent="0.3">
      <c r="A399" s="176"/>
      <c r="B399" s="104" t="s">
        <v>80</v>
      </c>
      <c r="C399" s="106">
        <f t="shared" ref="C399:E404" si="20">C407+C424</f>
        <v>64126.3</v>
      </c>
      <c r="D399" s="106">
        <f t="shared" si="20"/>
        <v>51668.10325</v>
      </c>
      <c r="E399" s="106">
        <f t="shared" si="20"/>
        <v>51668.10325</v>
      </c>
      <c r="F399" s="174"/>
      <c r="G399" s="174"/>
      <c r="H399" s="174"/>
      <c r="I399" s="174"/>
      <c r="J399" s="101"/>
      <c r="K399" s="124"/>
    </row>
    <row r="400" spans="1:11" s="103" customFormat="1" x14ac:dyDescent="0.3">
      <c r="A400" s="176"/>
      <c r="B400" s="104" t="s">
        <v>6</v>
      </c>
      <c r="C400" s="106">
        <f t="shared" si="20"/>
        <v>3375.0684200000001</v>
      </c>
      <c r="D400" s="106">
        <f t="shared" si="20"/>
        <v>2719.3738600000001</v>
      </c>
      <c r="E400" s="106">
        <f t="shared" si="20"/>
        <v>2719.3738600000001</v>
      </c>
      <c r="F400" s="174"/>
      <c r="G400" s="174"/>
      <c r="H400" s="174"/>
      <c r="I400" s="174"/>
      <c r="J400" s="101"/>
      <c r="K400" s="102"/>
    </row>
    <row r="401" spans="1:11" s="103" customFormat="1" x14ac:dyDescent="0.3">
      <c r="A401" s="176"/>
      <c r="B401" s="104" t="s">
        <v>7</v>
      </c>
      <c r="C401" s="106">
        <f t="shared" si="20"/>
        <v>0</v>
      </c>
      <c r="D401" s="106">
        <f t="shared" si="20"/>
        <v>0</v>
      </c>
      <c r="E401" s="106">
        <f t="shared" si="20"/>
        <v>0</v>
      </c>
      <c r="F401" s="174"/>
      <c r="G401" s="174"/>
      <c r="H401" s="174"/>
      <c r="I401" s="174"/>
      <c r="J401" s="101"/>
      <c r="K401" s="102"/>
    </row>
    <row r="402" spans="1:11" s="103" customFormat="1" x14ac:dyDescent="0.3">
      <c r="A402" s="176"/>
      <c r="B402" s="104" t="s">
        <v>8</v>
      </c>
      <c r="C402" s="106">
        <f t="shared" si="20"/>
        <v>0</v>
      </c>
      <c r="D402" s="106">
        <f t="shared" si="20"/>
        <v>0</v>
      </c>
      <c r="E402" s="106">
        <f t="shared" si="20"/>
        <v>0</v>
      </c>
      <c r="F402" s="174"/>
      <c r="G402" s="174"/>
      <c r="H402" s="174"/>
      <c r="I402" s="174"/>
      <c r="J402" s="101"/>
      <c r="K402" s="102"/>
    </row>
    <row r="403" spans="1:11" s="103" customFormat="1" x14ac:dyDescent="0.3">
      <c r="A403" s="176"/>
      <c r="B403" s="104" t="s">
        <v>68</v>
      </c>
      <c r="C403" s="106">
        <f t="shared" si="20"/>
        <v>0</v>
      </c>
      <c r="D403" s="106">
        <f t="shared" si="20"/>
        <v>0</v>
      </c>
      <c r="E403" s="106">
        <f t="shared" si="20"/>
        <v>0</v>
      </c>
      <c r="F403" s="174"/>
      <c r="G403" s="174"/>
      <c r="H403" s="174"/>
      <c r="I403" s="174"/>
      <c r="J403" s="101"/>
      <c r="K403" s="102"/>
    </row>
    <row r="404" spans="1:11" s="103" customFormat="1" x14ac:dyDescent="0.3">
      <c r="A404" s="176"/>
      <c r="B404" s="104" t="s">
        <v>69</v>
      </c>
      <c r="C404" s="106">
        <f t="shared" si="20"/>
        <v>0</v>
      </c>
      <c r="D404" s="106">
        <f t="shared" si="20"/>
        <v>0</v>
      </c>
      <c r="E404" s="106">
        <f t="shared" si="20"/>
        <v>0</v>
      </c>
      <c r="F404" s="175"/>
      <c r="G404" s="175"/>
      <c r="H404" s="175"/>
      <c r="I404" s="175"/>
      <c r="J404" s="101"/>
      <c r="K404" s="102"/>
    </row>
    <row r="405" spans="1:11" s="103" customFormat="1" ht="51.6" customHeight="1" x14ac:dyDescent="0.3">
      <c r="A405" s="198" t="s">
        <v>128</v>
      </c>
      <c r="B405" s="108" t="s">
        <v>246</v>
      </c>
      <c r="C405" s="106"/>
      <c r="D405" s="107"/>
      <c r="E405" s="107"/>
      <c r="F405" s="177" t="s">
        <v>3</v>
      </c>
      <c r="G405" s="177" t="s">
        <v>3</v>
      </c>
      <c r="H405" s="177" t="s">
        <v>3</v>
      </c>
      <c r="I405" s="177" t="s">
        <v>3</v>
      </c>
      <c r="J405" s="101"/>
      <c r="K405" s="102"/>
    </row>
    <row r="406" spans="1:11" s="103" customFormat="1" x14ac:dyDescent="0.3">
      <c r="A406" s="198"/>
      <c r="B406" s="104" t="s">
        <v>27</v>
      </c>
      <c r="C406" s="106">
        <f>C407+C408</f>
        <v>0</v>
      </c>
      <c r="D406" s="106">
        <f>D407+D408</f>
        <v>0</v>
      </c>
      <c r="E406" s="106">
        <f>E407+E408</f>
        <v>0</v>
      </c>
      <c r="F406" s="177"/>
      <c r="G406" s="177"/>
      <c r="H406" s="177"/>
      <c r="I406" s="177"/>
      <c r="J406" s="101"/>
      <c r="K406" s="102"/>
    </row>
    <row r="407" spans="1:11" s="103" customFormat="1" x14ac:dyDescent="0.3">
      <c r="A407" s="198"/>
      <c r="B407" s="104" t="s">
        <v>80</v>
      </c>
      <c r="C407" s="106">
        <f>C415</f>
        <v>0</v>
      </c>
      <c r="D407" s="106">
        <f t="shared" ref="D407:E408" si="21">D415</f>
        <v>0</v>
      </c>
      <c r="E407" s="106">
        <f t="shared" si="21"/>
        <v>0</v>
      </c>
      <c r="F407" s="177"/>
      <c r="G407" s="177"/>
      <c r="H407" s="177"/>
      <c r="I407" s="177"/>
      <c r="J407" s="101"/>
      <c r="K407" s="102"/>
    </row>
    <row r="408" spans="1:11" s="103" customFormat="1" x14ac:dyDescent="0.3">
      <c r="A408" s="198"/>
      <c r="B408" s="104" t="s">
        <v>6</v>
      </c>
      <c r="C408" s="106">
        <f>C416</f>
        <v>0</v>
      </c>
      <c r="D408" s="106">
        <f t="shared" si="21"/>
        <v>0</v>
      </c>
      <c r="E408" s="106">
        <f t="shared" si="21"/>
        <v>0</v>
      </c>
      <c r="F408" s="177"/>
      <c r="G408" s="177"/>
      <c r="H408" s="177"/>
      <c r="I408" s="177"/>
      <c r="J408" s="101"/>
      <c r="K408" s="102"/>
    </row>
    <row r="409" spans="1:11" s="103" customFormat="1" x14ac:dyDescent="0.3">
      <c r="A409" s="198"/>
      <c r="B409" s="104" t="s">
        <v>7</v>
      </c>
      <c r="C409" s="106">
        <f t="shared" ref="C409:E412" si="22">C417</f>
        <v>0</v>
      </c>
      <c r="D409" s="106">
        <f t="shared" si="22"/>
        <v>0</v>
      </c>
      <c r="E409" s="106">
        <f t="shared" si="22"/>
        <v>0</v>
      </c>
      <c r="F409" s="177"/>
      <c r="G409" s="177"/>
      <c r="H409" s="177"/>
      <c r="I409" s="177"/>
      <c r="J409" s="101"/>
      <c r="K409" s="102"/>
    </row>
    <row r="410" spans="1:11" s="103" customFormat="1" x14ac:dyDescent="0.3">
      <c r="A410" s="198"/>
      <c r="B410" s="104" t="s">
        <v>8</v>
      </c>
      <c r="C410" s="106">
        <f t="shared" si="22"/>
        <v>0</v>
      </c>
      <c r="D410" s="106">
        <f t="shared" si="22"/>
        <v>0</v>
      </c>
      <c r="E410" s="106">
        <f t="shared" si="22"/>
        <v>0</v>
      </c>
      <c r="F410" s="177"/>
      <c r="G410" s="177"/>
      <c r="H410" s="177"/>
      <c r="I410" s="177"/>
      <c r="J410" s="101"/>
      <c r="K410" s="102"/>
    </row>
    <row r="411" spans="1:11" s="103" customFormat="1" x14ac:dyDescent="0.3">
      <c r="A411" s="198"/>
      <c r="B411" s="104" t="s">
        <v>68</v>
      </c>
      <c r="C411" s="106">
        <f t="shared" si="22"/>
        <v>0</v>
      </c>
      <c r="D411" s="106">
        <f t="shared" si="22"/>
        <v>0</v>
      </c>
      <c r="E411" s="106">
        <f t="shared" si="22"/>
        <v>0</v>
      </c>
      <c r="F411" s="177"/>
      <c r="G411" s="177"/>
      <c r="H411" s="177"/>
      <c r="I411" s="177"/>
      <c r="J411" s="101"/>
      <c r="K411" s="102"/>
    </row>
    <row r="412" spans="1:11" s="103" customFormat="1" x14ac:dyDescent="0.3">
      <c r="A412" s="198"/>
      <c r="B412" s="104" t="s">
        <v>69</v>
      </c>
      <c r="C412" s="106">
        <f t="shared" si="22"/>
        <v>0</v>
      </c>
      <c r="D412" s="106">
        <f t="shared" si="22"/>
        <v>0</v>
      </c>
      <c r="E412" s="106">
        <f t="shared" si="22"/>
        <v>0</v>
      </c>
      <c r="F412" s="177"/>
      <c r="G412" s="177"/>
      <c r="H412" s="177"/>
      <c r="I412" s="177"/>
      <c r="J412" s="101"/>
      <c r="K412" s="102"/>
    </row>
    <row r="413" spans="1:11" s="103" customFormat="1" ht="44.4" customHeight="1" x14ac:dyDescent="0.3">
      <c r="A413" s="185" t="s">
        <v>201</v>
      </c>
      <c r="B413" s="112" t="s">
        <v>247</v>
      </c>
      <c r="C413" s="107"/>
      <c r="D413" s="107"/>
      <c r="E413" s="107"/>
      <c r="F413" s="177" t="s">
        <v>3</v>
      </c>
      <c r="G413" s="177" t="s">
        <v>3</v>
      </c>
      <c r="H413" s="177" t="s">
        <v>3</v>
      </c>
      <c r="I413" s="199"/>
      <c r="J413" s="101"/>
      <c r="K413" s="102"/>
    </row>
    <row r="414" spans="1:11" s="103" customFormat="1" x14ac:dyDescent="0.3">
      <c r="A414" s="186"/>
      <c r="B414" s="104" t="s">
        <v>27</v>
      </c>
      <c r="C414" s="111">
        <f>SUM(C415:C420)</f>
        <v>0</v>
      </c>
      <c r="D414" s="111">
        <f t="shared" ref="D414:E414" si="23">SUM(D415:D420)</f>
        <v>0</v>
      </c>
      <c r="E414" s="111">
        <f t="shared" si="23"/>
        <v>0</v>
      </c>
      <c r="F414" s="177"/>
      <c r="G414" s="177"/>
      <c r="H414" s="177"/>
      <c r="I414" s="199"/>
      <c r="J414" s="101"/>
      <c r="K414" s="102"/>
    </row>
    <row r="415" spans="1:11" s="103" customFormat="1" x14ac:dyDescent="0.3">
      <c r="A415" s="186"/>
      <c r="B415" s="104" t="s">
        <v>80</v>
      </c>
      <c r="C415" s="106">
        <v>0</v>
      </c>
      <c r="D415" s="106">
        <v>0</v>
      </c>
      <c r="E415" s="106">
        <v>0</v>
      </c>
      <c r="F415" s="177"/>
      <c r="G415" s="177"/>
      <c r="H415" s="177"/>
      <c r="I415" s="199"/>
      <c r="J415" s="101"/>
      <c r="K415" s="102"/>
    </row>
    <row r="416" spans="1:11" s="103" customFormat="1" x14ac:dyDescent="0.3">
      <c r="A416" s="186"/>
      <c r="B416" s="104" t="s">
        <v>6</v>
      </c>
      <c r="C416" s="111">
        <v>0</v>
      </c>
      <c r="D416" s="111">
        <v>0</v>
      </c>
      <c r="E416" s="111">
        <v>0</v>
      </c>
      <c r="F416" s="177"/>
      <c r="G416" s="177"/>
      <c r="H416" s="177"/>
      <c r="I416" s="199"/>
      <c r="J416" s="101"/>
      <c r="K416" s="102"/>
    </row>
    <row r="417" spans="1:11" s="103" customFormat="1" x14ac:dyDescent="0.3">
      <c r="A417" s="186"/>
      <c r="B417" s="104" t="s">
        <v>7</v>
      </c>
      <c r="C417" s="111">
        <v>0</v>
      </c>
      <c r="D417" s="111">
        <v>0</v>
      </c>
      <c r="E417" s="111">
        <v>0</v>
      </c>
      <c r="F417" s="177"/>
      <c r="G417" s="177"/>
      <c r="H417" s="177"/>
      <c r="I417" s="199"/>
      <c r="J417" s="101"/>
      <c r="K417" s="102"/>
    </row>
    <row r="418" spans="1:11" s="103" customFormat="1" x14ac:dyDescent="0.3">
      <c r="A418" s="186"/>
      <c r="B418" s="104" t="s">
        <v>8</v>
      </c>
      <c r="C418" s="111">
        <v>0</v>
      </c>
      <c r="D418" s="111">
        <v>0</v>
      </c>
      <c r="E418" s="111">
        <v>0</v>
      </c>
      <c r="F418" s="177"/>
      <c r="G418" s="177"/>
      <c r="H418" s="177"/>
      <c r="I418" s="199"/>
      <c r="J418" s="101"/>
      <c r="K418" s="102"/>
    </row>
    <row r="419" spans="1:11" s="103" customFormat="1" x14ac:dyDescent="0.3">
      <c r="A419" s="186"/>
      <c r="B419" s="104" t="s">
        <v>68</v>
      </c>
      <c r="C419" s="111">
        <v>0</v>
      </c>
      <c r="D419" s="111">
        <v>0</v>
      </c>
      <c r="E419" s="111">
        <v>0</v>
      </c>
      <c r="F419" s="177"/>
      <c r="G419" s="177"/>
      <c r="H419" s="177"/>
      <c r="I419" s="199"/>
      <c r="J419" s="101"/>
      <c r="K419" s="102"/>
    </row>
    <row r="420" spans="1:11" s="103" customFormat="1" x14ac:dyDescent="0.3">
      <c r="A420" s="186"/>
      <c r="B420" s="104" t="s">
        <v>69</v>
      </c>
      <c r="C420" s="111">
        <v>0</v>
      </c>
      <c r="D420" s="111">
        <v>0</v>
      </c>
      <c r="E420" s="111">
        <v>0</v>
      </c>
      <c r="F420" s="177"/>
      <c r="G420" s="177"/>
      <c r="H420" s="177"/>
      <c r="I420" s="199"/>
      <c r="J420" s="101"/>
      <c r="K420" s="102"/>
    </row>
    <row r="421" spans="1:11" s="103" customFormat="1" ht="99" customHeight="1" x14ac:dyDescent="0.3">
      <c r="A421" s="186"/>
      <c r="B421" s="143" t="s">
        <v>336</v>
      </c>
      <c r="C421" s="107"/>
      <c r="D421" s="107"/>
      <c r="E421" s="107"/>
      <c r="F421" s="113" t="s">
        <v>3</v>
      </c>
      <c r="G421" s="113" t="s">
        <v>364</v>
      </c>
      <c r="H421" s="113" t="s">
        <v>3</v>
      </c>
      <c r="I421" s="108" t="s">
        <v>365</v>
      </c>
      <c r="J421" s="101"/>
      <c r="K421" s="102"/>
    </row>
    <row r="422" spans="1:11" s="103" customFormat="1" ht="45" customHeight="1" x14ac:dyDescent="0.3">
      <c r="A422" s="198" t="s">
        <v>142</v>
      </c>
      <c r="B422" s="108" t="s">
        <v>248</v>
      </c>
      <c r="C422" s="106"/>
      <c r="D422" s="107"/>
      <c r="E422" s="107"/>
      <c r="F422" s="177" t="s">
        <v>3</v>
      </c>
      <c r="G422" s="177" t="s">
        <v>3</v>
      </c>
      <c r="H422" s="177" t="s">
        <v>3</v>
      </c>
      <c r="I422" s="177" t="s">
        <v>3</v>
      </c>
      <c r="J422" s="101"/>
      <c r="K422" s="102"/>
    </row>
    <row r="423" spans="1:11" s="103" customFormat="1" x14ac:dyDescent="0.3">
      <c r="A423" s="198"/>
      <c r="B423" s="104" t="s">
        <v>27</v>
      </c>
      <c r="C423" s="106">
        <f>SUM(C424:C429)</f>
        <v>67501.368419999999</v>
      </c>
      <c r="D423" s="106">
        <f>SUM(D424:D429)</f>
        <v>54387.47711</v>
      </c>
      <c r="E423" s="106">
        <f>SUM(E424:E429)</f>
        <v>54387.47711</v>
      </c>
      <c r="F423" s="177"/>
      <c r="G423" s="177"/>
      <c r="H423" s="177"/>
      <c r="I423" s="177"/>
      <c r="J423" s="101"/>
      <c r="K423" s="102"/>
    </row>
    <row r="424" spans="1:11" s="103" customFormat="1" x14ac:dyDescent="0.3">
      <c r="A424" s="198"/>
      <c r="B424" s="104" t="s">
        <v>80</v>
      </c>
      <c r="C424" s="106">
        <f t="shared" ref="C424:E429" si="24">C432</f>
        <v>64126.3</v>
      </c>
      <c r="D424" s="106">
        <f>D432</f>
        <v>51668.10325</v>
      </c>
      <c r="E424" s="106">
        <f t="shared" si="24"/>
        <v>51668.10325</v>
      </c>
      <c r="F424" s="177"/>
      <c r="G424" s="177"/>
      <c r="H424" s="177"/>
      <c r="I424" s="177"/>
      <c r="J424" s="101"/>
      <c r="K424" s="102"/>
    </row>
    <row r="425" spans="1:11" s="103" customFormat="1" x14ac:dyDescent="0.3">
      <c r="A425" s="198"/>
      <c r="B425" s="104" t="s">
        <v>6</v>
      </c>
      <c r="C425" s="106">
        <f t="shared" si="24"/>
        <v>3375.0684200000001</v>
      </c>
      <c r="D425" s="106">
        <f t="shared" si="24"/>
        <v>2719.3738600000001</v>
      </c>
      <c r="E425" s="106">
        <f t="shared" si="24"/>
        <v>2719.3738600000001</v>
      </c>
      <c r="F425" s="177"/>
      <c r="G425" s="177"/>
      <c r="H425" s="177"/>
      <c r="I425" s="177"/>
      <c r="J425" s="101"/>
      <c r="K425" s="102"/>
    </row>
    <row r="426" spans="1:11" s="103" customFormat="1" x14ac:dyDescent="0.3">
      <c r="A426" s="198"/>
      <c r="B426" s="104" t="s">
        <v>7</v>
      </c>
      <c r="C426" s="106">
        <f t="shared" si="24"/>
        <v>0</v>
      </c>
      <c r="D426" s="106">
        <f t="shared" si="24"/>
        <v>0</v>
      </c>
      <c r="E426" s="106">
        <f t="shared" si="24"/>
        <v>0</v>
      </c>
      <c r="F426" s="177"/>
      <c r="G426" s="177"/>
      <c r="H426" s="177"/>
      <c r="I426" s="177"/>
      <c r="J426" s="101"/>
      <c r="K426" s="102"/>
    </row>
    <row r="427" spans="1:11" s="103" customFormat="1" x14ac:dyDescent="0.3">
      <c r="A427" s="198"/>
      <c r="B427" s="104" t="s">
        <v>8</v>
      </c>
      <c r="C427" s="106">
        <f t="shared" si="24"/>
        <v>0</v>
      </c>
      <c r="D427" s="106">
        <f t="shared" si="24"/>
        <v>0</v>
      </c>
      <c r="E427" s="106">
        <f t="shared" si="24"/>
        <v>0</v>
      </c>
      <c r="F427" s="177"/>
      <c r="G427" s="177"/>
      <c r="H427" s="177"/>
      <c r="I427" s="177"/>
      <c r="J427" s="101"/>
      <c r="K427" s="102"/>
    </row>
    <row r="428" spans="1:11" s="103" customFormat="1" x14ac:dyDescent="0.3">
      <c r="A428" s="198"/>
      <c r="B428" s="104" t="s">
        <v>68</v>
      </c>
      <c r="C428" s="106">
        <f t="shared" si="24"/>
        <v>0</v>
      </c>
      <c r="D428" s="106">
        <f t="shared" si="24"/>
        <v>0</v>
      </c>
      <c r="E428" s="106">
        <f t="shared" si="24"/>
        <v>0</v>
      </c>
      <c r="F428" s="177"/>
      <c r="G428" s="177"/>
      <c r="H428" s="177"/>
      <c r="I428" s="177"/>
      <c r="J428" s="101"/>
      <c r="K428" s="102"/>
    </row>
    <row r="429" spans="1:11" s="103" customFormat="1" x14ac:dyDescent="0.3">
      <c r="A429" s="198"/>
      <c r="B429" s="104" t="s">
        <v>69</v>
      </c>
      <c r="C429" s="106">
        <f t="shared" si="24"/>
        <v>0</v>
      </c>
      <c r="D429" s="106">
        <f t="shared" si="24"/>
        <v>0</v>
      </c>
      <c r="E429" s="106">
        <f t="shared" si="24"/>
        <v>0</v>
      </c>
      <c r="F429" s="177"/>
      <c r="G429" s="177"/>
      <c r="H429" s="177"/>
      <c r="I429" s="177"/>
      <c r="J429" s="101"/>
      <c r="K429" s="102"/>
    </row>
    <row r="430" spans="1:11" s="103" customFormat="1" ht="58.8" customHeight="1" x14ac:dyDescent="0.3">
      <c r="A430" s="183" t="s">
        <v>335</v>
      </c>
      <c r="B430" s="112" t="s">
        <v>249</v>
      </c>
      <c r="C430" s="107"/>
      <c r="D430" s="107"/>
      <c r="E430" s="107"/>
      <c r="F430" s="177" t="s">
        <v>3</v>
      </c>
      <c r="G430" s="177" t="s">
        <v>3</v>
      </c>
      <c r="H430" s="177" t="s">
        <v>3</v>
      </c>
      <c r="I430" s="180"/>
      <c r="J430" s="101"/>
      <c r="K430" s="102"/>
    </row>
    <row r="431" spans="1:11" s="103" customFormat="1" x14ac:dyDescent="0.3">
      <c r="A431" s="184"/>
      <c r="B431" s="104" t="s">
        <v>27</v>
      </c>
      <c r="C431" s="111">
        <f>C432+C433+C434+C435+C436+C437</f>
        <v>67501.368419999999</v>
      </c>
      <c r="D431" s="111">
        <f>SUM(D432:D437)</f>
        <v>54387.47711</v>
      </c>
      <c r="E431" s="111">
        <f t="shared" ref="E431" si="25">SUM(E432:E437)</f>
        <v>54387.47711</v>
      </c>
      <c r="F431" s="177"/>
      <c r="G431" s="177"/>
      <c r="H431" s="177"/>
      <c r="I431" s="181"/>
      <c r="J431" s="101"/>
      <c r="K431" s="102"/>
    </row>
    <row r="432" spans="1:11" s="103" customFormat="1" x14ac:dyDescent="0.3">
      <c r="A432" s="184"/>
      <c r="B432" s="104" t="s">
        <v>80</v>
      </c>
      <c r="C432" s="106">
        <v>64126.3</v>
      </c>
      <c r="D432" s="106">
        <v>51668.10325</v>
      </c>
      <c r="E432" s="106">
        <v>51668.10325</v>
      </c>
      <c r="F432" s="177"/>
      <c r="G432" s="177"/>
      <c r="H432" s="177"/>
      <c r="I432" s="181"/>
      <c r="J432" s="101"/>
      <c r="K432" s="102"/>
    </row>
    <row r="433" spans="1:11" s="103" customFormat="1" x14ac:dyDescent="0.3">
      <c r="A433" s="184"/>
      <c r="B433" s="104" t="s">
        <v>6</v>
      </c>
      <c r="C433" s="106">
        <v>3375.0684200000001</v>
      </c>
      <c r="D433" s="106">
        <v>2719.3738600000001</v>
      </c>
      <c r="E433" s="106">
        <v>2719.3738600000001</v>
      </c>
      <c r="F433" s="177"/>
      <c r="G433" s="177"/>
      <c r="H433" s="177"/>
      <c r="I433" s="181"/>
      <c r="J433" s="101"/>
      <c r="K433" s="102"/>
    </row>
    <row r="434" spans="1:11" s="103" customFormat="1" x14ac:dyDescent="0.3">
      <c r="A434" s="184"/>
      <c r="B434" s="104" t="s">
        <v>7</v>
      </c>
      <c r="C434" s="106">
        <v>0</v>
      </c>
      <c r="D434" s="106">
        <v>0</v>
      </c>
      <c r="E434" s="106">
        <v>0</v>
      </c>
      <c r="F434" s="177"/>
      <c r="G434" s="177"/>
      <c r="H434" s="177"/>
      <c r="I434" s="181"/>
      <c r="J434" s="101"/>
      <c r="K434" s="102"/>
    </row>
    <row r="435" spans="1:11" s="103" customFormat="1" x14ac:dyDescent="0.3">
      <c r="A435" s="184"/>
      <c r="B435" s="104" t="s">
        <v>8</v>
      </c>
      <c r="C435" s="106">
        <v>0</v>
      </c>
      <c r="D435" s="106">
        <v>0</v>
      </c>
      <c r="E435" s="106">
        <v>0</v>
      </c>
      <c r="F435" s="177"/>
      <c r="G435" s="177"/>
      <c r="H435" s="177"/>
      <c r="I435" s="181"/>
      <c r="J435" s="101"/>
      <c r="K435" s="102"/>
    </row>
    <row r="436" spans="1:11" s="103" customFormat="1" x14ac:dyDescent="0.3">
      <c r="A436" s="184"/>
      <c r="B436" s="104" t="s">
        <v>68</v>
      </c>
      <c r="C436" s="106">
        <v>0</v>
      </c>
      <c r="D436" s="106">
        <v>0</v>
      </c>
      <c r="E436" s="106">
        <v>0</v>
      </c>
      <c r="F436" s="177"/>
      <c r="G436" s="177"/>
      <c r="H436" s="177"/>
      <c r="I436" s="181"/>
      <c r="J436" s="101"/>
      <c r="K436" s="102"/>
    </row>
    <row r="437" spans="1:11" s="103" customFormat="1" x14ac:dyDescent="0.3">
      <c r="A437" s="184"/>
      <c r="B437" s="104" t="s">
        <v>69</v>
      </c>
      <c r="C437" s="106">
        <v>0</v>
      </c>
      <c r="D437" s="106">
        <v>0</v>
      </c>
      <c r="E437" s="106">
        <v>0</v>
      </c>
      <c r="F437" s="177"/>
      <c r="G437" s="177"/>
      <c r="H437" s="177"/>
      <c r="I437" s="182"/>
      <c r="J437" s="101"/>
      <c r="K437" s="102"/>
    </row>
    <row r="438" spans="1:11" s="103" customFormat="1" ht="114.6" customHeight="1" x14ac:dyDescent="0.3">
      <c r="A438" s="184"/>
      <c r="B438" s="145" t="s">
        <v>250</v>
      </c>
      <c r="C438" s="123"/>
      <c r="D438" s="123"/>
      <c r="E438" s="106"/>
      <c r="F438" s="113" t="s">
        <v>3</v>
      </c>
      <c r="G438" s="134" t="s">
        <v>272</v>
      </c>
      <c r="H438" s="113" t="s">
        <v>3</v>
      </c>
      <c r="I438" s="108" t="s">
        <v>362</v>
      </c>
      <c r="J438" s="101"/>
      <c r="K438" s="102"/>
    </row>
    <row r="439" spans="1:11" s="103" customFormat="1" ht="69.599999999999994" customHeight="1" x14ac:dyDescent="0.3">
      <c r="A439" s="184"/>
      <c r="B439" s="145" t="s">
        <v>199</v>
      </c>
      <c r="C439" s="107"/>
      <c r="D439" s="107"/>
      <c r="E439" s="107"/>
      <c r="F439" s="113" t="s">
        <v>3</v>
      </c>
      <c r="G439" s="134" t="s">
        <v>339</v>
      </c>
      <c r="H439" s="113" t="s">
        <v>3</v>
      </c>
      <c r="I439" s="108" t="s">
        <v>363</v>
      </c>
      <c r="J439" s="101"/>
      <c r="K439" s="102"/>
    </row>
    <row r="440" spans="1:11" ht="28.2" customHeight="1" x14ac:dyDescent="0.3">
      <c r="A440" s="179" t="s">
        <v>229</v>
      </c>
      <c r="B440" s="179"/>
      <c r="C440" s="179"/>
      <c r="D440" s="179"/>
      <c r="E440" s="179"/>
      <c r="F440" s="179"/>
      <c r="G440" s="179"/>
      <c r="H440" s="179"/>
      <c r="I440" s="179"/>
    </row>
    <row r="441" spans="1:11" x14ac:dyDescent="0.3">
      <c r="A441" s="176"/>
      <c r="B441" s="104" t="s">
        <v>82</v>
      </c>
      <c r="C441" s="106">
        <f>SUM(C442:C447)</f>
        <v>1305.86502</v>
      </c>
      <c r="D441" s="106">
        <f t="shared" ref="D441:E441" si="26">SUM(D442:D447)</f>
        <v>1305.65569</v>
      </c>
      <c r="E441" s="106">
        <f t="shared" si="26"/>
        <v>1305.65569</v>
      </c>
      <c r="F441" s="173" t="s">
        <v>3</v>
      </c>
      <c r="G441" s="173" t="s">
        <v>3</v>
      </c>
      <c r="H441" s="173" t="s">
        <v>3</v>
      </c>
      <c r="I441" s="173" t="s">
        <v>3</v>
      </c>
      <c r="J441" s="101"/>
    </row>
    <row r="442" spans="1:11" x14ac:dyDescent="0.3">
      <c r="A442" s="176"/>
      <c r="B442" s="104" t="s">
        <v>80</v>
      </c>
      <c r="C442" s="106">
        <f t="shared" ref="C442:E447" si="27">C450+C466</f>
        <v>0</v>
      </c>
      <c r="D442" s="106">
        <f t="shared" si="27"/>
        <v>0</v>
      </c>
      <c r="E442" s="106">
        <f t="shared" si="27"/>
        <v>0</v>
      </c>
      <c r="F442" s="174"/>
      <c r="G442" s="174"/>
      <c r="H442" s="174"/>
      <c r="I442" s="174"/>
    </row>
    <row r="443" spans="1:11" x14ac:dyDescent="0.3">
      <c r="A443" s="176"/>
      <c r="B443" s="104" t="s">
        <v>6</v>
      </c>
      <c r="C443" s="106">
        <f t="shared" si="27"/>
        <v>1305.86502</v>
      </c>
      <c r="D443" s="106">
        <f t="shared" si="27"/>
        <v>1305.65569</v>
      </c>
      <c r="E443" s="106">
        <f t="shared" si="27"/>
        <v>1305.65569</v>
      </c>
      <c r="F443" s="174"/>
      <c r="G443" s="174"/>
      <c r="H443" s="174"/>
      <c r="I443" s="174"/>
    </row>
    <row r="444" spans="1:11" x14ac:dyDescent="0.3">
      <c r="A444" s="176"/>
      <c r="B444" s="104" t="s">
        <v>7</v>
      </c>
      <c r="C444" s="106">
        <f t="shared" si="27"/>
        <v>0</v>
      </c>
      <c r="D444" s="106">
        <f t="shared" si="27"/>
        <v>0</v>
      </c>
      <c r="E444" s="106">
        <f t="shared" si="27"/>
        <v>0</v>
      </c>
      <c r="F444" s="174"/>
      <c r="G444" s="174"/>
      <c r="H444" s="174"/>
      <c r="I444" s="174"/>
    </row>
    <row r="445" spans="1:11" x14ac:dyDescent="0.3">
      <c r="A445" s="176"/>
      <c r="B445" s="104" t="s">
        <v>8</v>
      </c>
      <c r="C445" s="106">
        <f t="shared" si="27"/>
        <v>0</v>
      </c>
      <c r="D445" s="106">
        <f t="shared" si="27"/>
        <v>0</v>
      </c>
      <c r="E445" s="106">
        <f t="shared" si="27"/>
        <v>0</v>
      </c>
      <c r="F445" s="174"/>
      <c r="G445" s="174"/>
      <c r="H445" s="174"/>
      <c r="I445" s="174"/>
    </row>
    <row r="446" spans="1:11" x14ac:dyDescent="0.3">
      <c r="A446" s="176"/>
      <c r="B446" s="104" t="s">
        <v>68</v>
      </c>
      <c r="C446" s="106">
        <f t="shared" si="27"/>
        <v>0</v>
      </c>
      <c r="D446" s="106">
        <f t="shared" si="27"/>
        <v>0</v>
      </c>
      <c r="E446" s="106">
        <f t="shared" si="27"/>
        <v>0</v>
      </c>
      <c r="F446" s="174"/>
      <c r="G446" s="174"/>
      <c r="H446" s="174"/>
      <c r="I446" s="174"/>
    </row>
    <row r="447" spans="1:11" x14ac:dyDescent="0.3">
      <c r="A447" s="176"/>
      <c r="B447" s="104" t="s">
        <v>69</v>
      </c>
      <c r="C447" s="106">
        <f t="shared" si="27"/>
        <v>0</v>
      </c>
      <c r="D447" s="106">
        <f t="shared" si="27"/>
        <v>0</v>
      </c>
      <c r="E447" s="106">
        <f t="shared" si="27"/>
        <v>0</v>
      </c>
      <c r="F447" s="175"/>
      <c r="G447" s="175"/>
      <c r="H447" s="175"/>
      <c r="I447" s="175"/>
    </row>
    <row r="448" spans="1:11" ht="60" customHeight="1" x14ac:dyDescent="0.3">
      <c r="A448" s="198" t="s">
        <v>255</v>
      </c>
      <c r="B448" s="108" t="s">
        <v>251</v>
      </c>
      <c r="C448" s="106"/>
      <c r="D448" s="107"/>
      <c r="E448" s="107"/>
      <c r="F448" s="177" t="s">
        <v>3</v>
      </c>
      <c r="G448" s="177" t="s">
        <v>3</v>
      </c>
      <c r="H448" s="177" t="s">
        <v>3</v>
      </c>
      <c r="I448" s="177" t="s">
        <v>3</v>
      </c>
    </row>
    <row r="449" spans="1:11" x14ac:dyDescent="0.3">
      <c r="A449" s="198"/>
      <c r="B449" s="104" t="s">
        <v>27</v>
      </c>
      <c r="C449" s="106">
        <f>C450+C451</f>
        <v>0</v>
      </c>
      <c r="D449" s="106">
        <f>D450+D451</f>
        <v>0</v>
      </c>
      <c r="E449" s="106">
        <f>E450+E451</f>
        <v>0</v>
      </c>
      <c r="F449" s="177"/>
      <c r="G449" s="177"/>
      <c r="H449" s="177"/>
      <c r="I449" s="177"/>
      <c r="J449" s="101"/>
    </row>
    <row r="450" spans="1:11" x14ac:dyDescent="0.3">
      <c r="A450" s="198"/>
      <c r="B450" s="104" t="s">
        <v>80</v>
      </c>
      <c r="C450" s="106">
        <f>C466</f>
        <v>0</v>
      </c>
      <c r="D450" s="106">
        <f t="shared" ref="D450:E450" si="28">D466</f>
        <v>0</v>
      </c>
      <c r="E450" s="106">
        <f t="shared" si="28"/>
        <v>0</v>
      </c>
      <c r="F450" s="177"/>
      <c r="G450" s="177"/>
      <c r="H450" s="177"/>
      <c r="I450" s="177"/>
    </row>
    <row r="451" spans="1:11" x14ac:dyDescent="0.3">
      <c r="A451" s="198"/>
      <c r="B451" s="104" t="s">
        <v>6</v>
      </c>
      <c r="C451" s="106">
        <f>C459</f>
        <v>0</v>
      </c>
      <c r="D451" s="106">
        <f t="shared" ref="D451:E451" si="29">D459</f>
        <v>0</v>
      </c>
      <c r="E451" s="106">
        <f t="shared" si="29"/>
        <v>0</v>
      </c>
      <c r="F451" s="177"/>
      <c r="G451" s="177"/>
      <c r="H451" s="177"/>
      <c r="I451" s="177"/>
    </row>
    <row r="452" spans="1:11" x14ac:dyDescent="0.3">
      <c r="A452" s="198"/>
      <c r="B452" s="104" t="s">
        <v>7</v>
      </c>
      <c r="C452" s="106">
        <f t="shared" ref="C452:E455" si="30">C468</f>
        <v>0</v>
      </c>
      <c r="D452" s="106">
        <f t="shared" si="30"/>
        <v>0</v>
      </c>
      <c r="E452" s="106">
        <f t="shared" si="30"/>
        <v>0</v>
      </c>
      <c r="F452" s="177"/>
      <c r="G452" s="177"/>
      <c r="H452" s="177"/>
      <c r="I452" s="177"/>
    </row>
    <row r="453" spans="1:11" x14ac:dyDescent="0.3">
      <c r="A453" s="198"/>
      <c r="B453" s="104" t="s">
        <v>8</v>
      </c>
      <c r="C453" s="106">
        <f t="shared" si="30"/>
        <v>0</v>
      </c>
      <c r="D453" s="106">
        <f t="shared" si="30"/>
        <v>0</v>
      </c>
      <c r="E453" s="106">
        <f t="shared" si="30"/>
        <v>0</v>
      </c>
      <c r="F453" s="177"/>
      <c r="G453" s="177"/>
      <c r="H453" s="177"/>
      <c r="I453" s="177"/>
    </row>
    <row r="454" spans="1:11" x14ac:dyDescent="0.3">
      <c r="A454" s="198"/>
      <c r="B454" s="104" t="s">
        <v>68</v>
      </c>
      <c r="C454" s="106">
        <f t="shared" si="30"/>
        <v>0</v>
      </c>
      <c r="D454" s="106">
        <f t="shared" si="30"/>
        <v>0</v>
      </c>
      <c r="E454" s="106">
        <f t="shared" si="30"/>
        <v>0</v>
      </c>
      <c r="F454" s="177"/>
      <c r="G454" s="177"/>
      <c r="H454" s="177"/>
      <c r="I454" s="177"/>
    </row>
    <row r="455" spans="1:11" x14ac:dyDescent="0.3">
      <c r="A455" s="198"/>
      <c r="B455" s="104" t="s">
        <v>69</v>
      </c>
      <c r="C455" s="106">
        <f t="shared" si="30"/>
        <v>0</v>
      </c>
      <c r="D455" s="106">
        <f t="shared" si="30"/>
        <v>0</v>
      </c>
      <c r="E455" s="106">
        <f t="shared" si="30"/>
        <v>0</v>
      </c>
      <c r="F455" s="177"/>
      <c r="G455" s="177"/>
      <c r="H455" s="177"/>
      <c r="I455" s="177"/>
    </row>
    <row r="456" spans="1:11" s="103" customFormat="1" ht="41.4" customHeight="1" x14ac:dyDescent="0.3">
      <c r="A456" s="183" t="s">
        <v>256</v>
      </c>
      <c r="B456" s="112" t="s">
        <v>252</v>
      </c>
      <c r="C456" s="107"/>
      <c r="D456" s="107"/>
      <c r="E456" s="107"/>
      <c r="F456" s="177" t="s">
        <v>3</v>
      </c>
      <c r="G456" s="177" t="s">
        <v>3</v>
      </c>
      <c r="H456" s="177" t="s">
        <v>3</v>
      </c>
      <c r="I456" s="180" t="s">
        <v>366</v>
      </c>
      <c r="J456" s="101"/>
      <c r="K456" s="102"/>
    </row>
    <row r="457" spans="1:11" s="103" customFormat="1" x14ac:dyDescent="0.3">
      <c r="A457" s="184"/>
      <c r="B457" s="104" t="s">
        <v>27</v>
      </c>
      <c r="C457" s="111">
        <f>C458+C459+C460+C461+C462+C463</f>
        <v>0</v>
      </c>
      <c r="D457" s="111">
        <f>SUM(D458:D463)</f>
        <v>0</v>
      </c>
      <c r="E457" s="111">
        <f t="shared" ref="E457" si="31">SUM(E458:E463)</f>
        <v>0</v>
      </c>
      <c r="F457" s="177"/>
      <c r="G457" s="177"/>
      <c r="H457" s="177"/>
      <c r="I457" s="181"/>
      <c r="J457" s="101"/>
      <c r="K457" s="102"/>
    </row>
    <row r="458" spans="1:11" s="103" customFormat="1" x14ac:dyDescent="0.3">
      <c r="A458" s="184"/>
      <c r="B458" s="104" t="s">
        <v>80</v>
      </c>
      <c r="C458" s="106">
        <v>0</v>
      </c>
      <c r="D458" s="106">
        <v>0</v>
      </c>
      <c r="E458" s="106">
        <v>0</v>
      </c>
      <c r="F458" s="177"/>
      <c r="G458" s="177"/>
      <c r="H458" s="177"/>
      <c r="I458" s="181"/>
      <c r="J458" s="101"/>
      <c r="K458" s="102"/>
    </row>
    <row r="459" spans="1:11" s="103" customFormat="1" x14ac:dyDescent="0.3">
      <c r="A459" s="184"/>
      <c r="B459" s="104" t="s">
        <v>6</v>
      </c>
      <c r="C459" s="106">
        <v>0</v>
      </c>
      <c r="D459" s="106">
        <v>0</v>
      </c>
      <c r="E459" s="106">
        <v>0</v>
      </c>
      <c r="F459" s="177"/>
      <c r="G459" s="177"/>
      <c r="H459" s="177"/>
      <c r="I459" s="181"/>
      <c r="J459" s="101"/>
      <c r="K459" s="102"/>
    </row>
    <row r="460" spans="1:11" s="103" customFormat="1" x14ac:dyDescent="0.3">
      <c r="A460" s="184"/>
      <c r="B460" s="104" t="s">
        <v>7</v>
      </c>
      <c r="C460" s="106">
        <v>0</v>
      </c>
      <c r="D460" s="106">
        <v>0</v>
      </c>
      <c r="E460" s="106">
        <v>0</v>
      </c>
      <c r="F460" s="177"/>
      <c r="G460" s="177"/>
      <c r="H460" s="177"/>
      <c r="I460" s="181"/>
      <c r="J460" s="101"/>
      <c r="K460" s="102"/>
    </row>
    <row r="461" spans="1:11" s="103" customFormat="1" x14ac:dyDescent="0.3">
      <c r="A461" s="184"/>
      <c r="B461" s="104" t="s">
        <v>8</v>
      </c>
      <c r="C461" s="106">
        <v>0</v>
      </c>
      <c r="D461" s="106">
        <v>0</v>
      </c>
      <c r="E461" s="106">
        <v>0</v>
      </c>
      <c r="F461" s="177"/>
      <c r="G461" s="177"/>
      <c r="H461" s="177"/>
      <c r="I461" s="181"/>
      <c r="J461" s="101"/>
      <c r="K461" s="102"/>
    </row>
    <row r="462" spans="1:11" s="103" customFormat="1" x14ac:dyDescent="0.3">
      <c r="A462" s="184"/>
      <c r="B462" s="104" t="s">
        <v>68</v>
      </c>
      <c r="C462" s="106">
        <v>0</v>
      </c>
      <c r="D462" s="106">
        <v>0</v>
      </c>
      <c r="E462" s="106">
        <v>0</v>
      </c>
      <c r="F462" s="177"/>
      <c r="G462" s="177"/>
      <c r="H462" s="177"/>
      <c r="I462" s="181"/>
      <c r="J462" s="101"/>
      <c r="K462" s="102"/>
    </row>
    <row r="463" spans="1:11" s="103" customFormat="1" x14ac:dyDescent="0.3">
      <c r="A463" s="184"/>
      <c r="B463" s="104" t="s">
        <v>69</v>
      </c>
      <c r="C463" s="106">
        <v>0</v>
      </c>
      <c r="D463" s="106">
        <v>0</v>
      </c>
      <c r="E463" s="106">
        <v>0</v>
      </c>
      <c r="F463" s="177"/>
      <c r="G463" s="177"/>
      <c r="H463" s="177"/>
      <c r="I463" s="182"/>
      <c r="J463" s="101"/>
      <c r="K463" s="102"/>
    </row>
    <row r="464" spans="1:11" ht="31.2" customHeight="1" x14ac:dyDescent="0.3">
      <c r="A464" s="185" t="s">
        <v>257</v>
      </c>
      <c r="B464" s="108" t="s">
        <v>253</v>
      </c>
      <c r="C464" s="107"/>
      <c r="D464" s="107"/>
      <c r="E464" s="107"/>
      <c r="F464" s="177" t="s">
        <v>3</v>
      </c>
      <c r="G464" s="177" t="s">
        <v>3</v>
      </c>
      <c r="H464" s="177" t="s">
        <v>3</v>
      </c>
      <c r="I464" s="177" t="s">
        <v>3</v>
      </c>
    </row>
    <row r="465" spans="1:11" x14ac:dyDescent="0.3">
      <c r="A465" s="186"/>
      <c r="B465" s="104" t="s">
        <v>27</v>
      </c>
      <c r="C465" s="111">
        <f>SUM(C466:C467)</f>
        <v>1305.86502</v>
      </c>
      <c r="D465" s="111">
        <f>SUM(D466:D467)</f>
        <v>1305.65569</v>
      </c>
      <c r="E465" s="111">
        <f>SUM(E466:E467)</f>
        <v>1305.65569</v>
      </c>
      <c r="F465" s="177"/>
      <c r="G465" s="177"/>
      <c r="H465" s="177"/>
      <c r="I465" s="177"/>
      <c r="J465" s="101"/>
    </row>
    <row r="466" spans="1:11" x14ac:dyDescent="0.3">
      <c r="A466" s="186"/>
      <c r="B466" s="104" t="s">
        <v>80</v>
      </c>
      <c r="C466" s="106">
        <f>C474</f>
        <v>0</v>
      </c>
      <c r="D466" s="106">
        <f t="shared" ref="D466:E467" si="32">D474</f>
        <v>0</v>
      </c>
      <c r="E466" s="106">
        <f t="shared" si="32"/>
        <v>0</v>
      </c>
      <c r="F466" s="177"/>
      <c r="G466" s="177"/>
      <c r="H466" s="177"/>
      <c r="I466" s="177"/>
    </row>
    <row r="467" spans="1:11" x14ac:dyDescent="0.3">
      <c r="A467" s="186"/>
      <c r="B467" s="104" t="s">
        <v>6</v>
      </c>
      <c r="C467" s="106">
        <f>C475</f>
        <v>1305.86502</v>
      </c>
      <c r="D467" s="106">
        <f t="shared" si="32"/>
        <v>1305.65569</v>
      </c>
      <c r="E467" s="106">
        <f t="shared" si="32"/>
        <v>1305.65569</v>
      </c>
      <c r="F467" s="177"/>
      <c r="G467" s="177"/>
      <c r="H467" s="177"/>
      <c r="I467" s="177"/>
    </row>
    <row r="468" spans="1:11" x14ac:dyDescent="0.3">
      <c r="A468" s="186"/>
      <c r="B468" s="104" t="s">
        <v>7</v>
      </c>
      <c r="C468" s="111">
        <v>0</v>
      </c>
      <c r="D468" s="111">
        <v>0</v>
      </c>
      <c r="E468" s="111">
        <v>0</v>
      </c>
      <c r="F468" s="177"/>
      <c r="G468" s="177"/>
      <c r="H468" s="177"/>
      <c r="I468" s="177"/>
    </row>
    <row r="469" spans="1:11" x14ac:dyDescent="0.3">
      <c r="A469" s="186"/>
      <c r="B469" s="104" t="s">
        <v>8</v>
      </c>
      <c r="C469" s="111">
        <v>0</v>
      </c>
      <c r="D469" s="111">
        <v>0</v>
      </c>
      <c r="E469" s="111">
        <v>0</v>
      </c>
      <c r="F469" s="177"/>
      <c r="G469" s="177"/>
      <c r="H469" s="177"/>
      <c r="I469" s="177"/>
    </row>
    <row r="470" spans="1:11" x14ac:dyDescent="0.3">
      <c r="A470" s="186"/>
      <c r="B470" s="104" t="s">
        <v>68</v>
      </c>
      <c r="C470" s="111">
        <v>0</v>
      </c>
      <c r="D470" s="111">
        <v>0</v>
      </c>
      <c r="E470" s="111">
        <v>0</v>
      </c>
      <c r="F470" s="177"/>
      <c r="G470" s="177"/>
      <c r="H470" s="177"/>
      <c r="I470" s="177"/>
    </row>
    <row r="471" spans="1:11" x14ac:dyDescent="0.3">
      <c r="A471" s="187"/>
      <c r="B471" s="104" t="s">
        <v>69</v>
      </c>
      <c r="C471" s="111">
        <v>0</v>
      </c>
      <c r="D471" s="111">
        <v>0</v>
      </c>
      <c r="E471" s="111">
        <v>0</v>
      </c>
      <c r="F471" s="177"/>
      <c r="G471" s="177"/>
      <c r="H471" s="177"/>
      <c r="I471" s="177"/>
    </row>
    <row r="472" spans="1:11" s="103" customFormat="1" ht="57.6" customHeight="1" x14ac:dyDescent="0.3">
      <c r="A472" s="183" t="s">
        <v>258</v>
      </c>
      <c r="B472" s="112" t="s">
        <v>254</v>
      </c>
      <c r="C472" s="107"/>
      <c r="D472" s="107"/>
      <c r="E472" s="107"/>
      <c r="F472" s="177" t="s">
        <v>3</v>
      </c>
      <c r="G472" s="177" t="s">
        <v>3</v>
      </c>
      <c r="H472" s="177" t="s">
        <v>3</v>
      </c>
      <c r="I472" s="180"/>
      <c r="J472" s="101"/>
      <c r="K472" s="102"/>
    </row>
    <row r="473" spans="1:11" s="103" customFormat="1" ht="16.8" customHeight="1" x14ac:dyDescent="0.3">
      <c r="A473" s="184"/>
      <c r="B473" s="104" t="s">
        <v>27</v>
      </c>
      <c r="C473" s="111">
        <f>C474+C475+C476+C477+C478+C479</f>
        <v>1305.86502</v>
      </c>
      <c r="D473" s="111">
        <f>SUM(D474:D479)</f>
        <v>1305.65569</v>
      </c>
      <c r="E473" s="111">
        <f t="shared" ref="E473" si="33">SUM(E474:E479)</f>
        <v>1305.65569</v>
      </c>
      <c r="F473" s="177"/>
      <c r="G473" s="177"/>
      <c r="H473" s="177"/>
      <c r="I473" s="181"/>
      <c r="J473" s="101"/>
      <c r="K473" s="102"/>
    </row>
    <row r="474" spans="1:11" s="103" customFormat="1" x14ac:dyDescent="0.3">
      <c r="A474" s="184"/>
      <c r="B474" s="104" t="s">
        <v>80</v>
      </c>
      <c r="C474" s="106">
        <v>0</v>
      </c>
      <c r="D474" s="106">
        <v>0</v>
      </c>
      <c r="E474" s="106">
        <v>0</v>
      </c>
      <c r="F474" s="177"/>
      <c r="G474" s="177"/>
      <c r="H474" s="177"/>
      <c r="I474" s="181"/>
      <c r="J474" s="101"/>
      <c r="K474" s="102"/>
    </row>
    <row r="475" spans="1:11" s="103" customFormat="1" ht="17.399999999999999" customHeight="1" x14ac:dyDescent="0.3">
      <c r="A475" s="184"/>
      <c r="B475" s="104" t="s">
        <v>6</v>
      </c>
      <c r="C475" s="111">
        <v>1305.86502</v>
      </c>
      <c r="D475" s="111">
        <v>1305.65569</v>
      </c>
      <c r="E475" s="111">
        <v>1305.65569</v>
      </c>
      <c r="F475" s="177"/>
      <c r="G475" s="177"/>
      <c r="H475" s="177"/>
      <c r="I475" s="181"/>
      <c r="J475" s="101"/>
      <c r="K475" s="102"/>
    </row>
    <row r="476" spans="1:11" s="103" customFormat="1" ht="15" customHeight="1" x14ac:dyDescent="0.3">
      <c r="A476" s="184"/>
      <c r="B476" s="104" t="s">
        <v>7</v>
      </c>
      <c r="C476" s="106">
        <v>0</v>
      </c>
      <c r="D476" s="106">
        <v>0</v>
      </c>
      <c r="E476" s="106">
        <v>0</v>
      </c>
      <c r="F476" s="177"/>
      <c r="G476" s="177"/>
      <c r="H476" s="177"/>
      <c r="I476" s="181"/>
      <c r="J476" s="101"/>
      <c r="K476" s="102"/>
    </row>
    <row r="477" spans="1:11" s="103" customFormat="1" ht="14.4" customHeight="1" x14ac:dyDescent="0.3">
      <c r="A477" s="184"/>
      <c r="B477" s="104" t="s">
        <v>8</v>
      </c>
      <c r="C477" s="106">
        <v>0</v>
      </c>
      <c r="D477" s="106">
        <v>0</v>
      </c>
      <c r="E477" s="106">
        <v>0</v>
      </c>
      <c r="F477" s="177"/>
      <c r="G477" s="177"/>
      <c r="H477" s="177"/>
      <c r="I477" s="181"/>
      <c r="J477" s="101"/>
      <c r="K477" s="102"/>
    </row>
    <row r="478" spans="1:11" s="103" customFormat="1" ht="15.6" customHeight="1" x14ac:dyDescent="0.3">
      <c r="A478" s="184"/>
      <c r="B478" s="104" t="s">
        <v>68</v>
      </c>
      <c r="C478" s="106">
        <v>0</v>
      </c>
      <c r="D478" s="106">
        <v>0</v>
      </c>
      <c r="E478" s="106">
        <v>0</v>
      </c>
      <c r="F478" s="177"/>
      <c r="G478" s="177"/>
      <c r="H478" s="177"/>
      <c r="I478" s="181"/>
      <c r="J478" s="101"/>
      <c r="K478" s="102"/>
    </row>
    <row r="479" spans="1:11" s="103" customFormat="1" ht="15" customHeight="1" x14ac:dyDescent="0.3">
      <c r="A479" s="184"/>
      <c r="B479" s="104" t="s">
        <v>69</v>
      </c>
      <c r="C479" s="106">
        <v>0</v>
      </c>
      <c r="D479" s="106">
        <v>0</v>
      </c>
      <c r="E479" s="106">
        <v>0</v>
      </c>
      <c r="F479" s="177"/>
      <c r="G479" s="177"/>
      <c r="H479" s="177"/>
      <c r="I479" s="182"/>
      <c r="J479" s="101"/>
      <c r="K479" s="102"/>
    </row>
    <row r="480" spans="1:11" s="103" customFormat="1" ht="71.400000000000006" customHeight="1" x14ac:dyDescent="0.3">
      <c r="A480" s="184"/>
      <c r="B480" s="143" t="s">
        <v>337</v>
      </c>
      <c r="C480" s="106"/>
      <c r="D480" s="106"/>
      <c r="E480" s="106"/>
      <c r="F480" s="113" t="s">
        <v>3</v>
      </c>
      <c r="G480" s="134" t="s">
        <v>368</v>
      </c>
      <c r="H480" s="113" t="s">
        <v>3</v>
      </c>
      <c r="I480" s="108" t="s">
        <v>367</v>
      </c>
      <c r="J480" s="101"/>
      <c r="K480" s="102"/>
    </row>
    <row r="481" spans="1:9" ht="52.8" x14ac:dyDescent="0.3">
      <c r="A481" s="213" t="s">
        <v>371</v>
      </c>
      <c r="B481" s="139" t="s">
        <v>369</v>
      </c>
      <c r="C481" s="140"/>
      <c r="D481" s="142"/>
      <c r="E481" s="142"/>
      <c r="F481" s="177" t="s">
        <v>3</v>
      </c>
      <c r="G481" s="177" t="s">
        <v>3</v>
      </c>
      <c r="H481" s="177" t="s">
        <v>3</v>
      </c>
      <c r="I481" s="216"/>
    </row>
    <row r="482" spans="1:9" x14ac:dyDescent="0.3">
      <c r="A482" s="214"/>
      <c r="B482" s="141" t="s">
        <v>27</v>
      </c>
      <c r="C482" s="138">
        <f>SUM(C483:C484)</f>
        <v>0</v>
      </c>
      <c r="D482" s="138">
        <f>SUM(D483:D484)</f>
        <v>0</v>
      </c>
      <c r="E482" s="138">
        <f>SUM(E483:E484)</f>
        <v>0</v>
      </c>
      <c r="F482" s="177"/>
      <c r="G482" s="177"/>
      <c r="H482" s="177"/>
      <c r="I482" s="216"/>
    </row>
    <row r="483" spans="1:9" x14ac:dyDescent="0.3">
      <c r="A483" s="214"/>
      <c r="B483" s="141" t="s">
        <v>80</v>
      </c>
      <c r="C483" s="138">
        <v>0</v>
      </c>
      <c r="D483" s="138">
        <v>0</v>
      </c>
      <c r="E483" s="138">
        <v>0</v>
      </c>
      <c r="F483" s="177"/>
      <c r="G483" s="177"/>
      <c r="H483" s="177"/>
      <c r="I483" s="216"/>
    </row>
    <row r="484" spans="1:9" x14ac:dyDescent="0.3">
      <c r="A484" s="214"/>
      <c r="B484" s="141" t="s">
        <v>6</v>
      </c>
      <c r="C484" s="138">
        <v>0</v>
      </c>
      <c r="D484" s="138">
        <v>0</v>
      </c>
      <c r="E484" s="138">
        <v>0</v>
      </c>
      <c r="F484" s="177"/>
      <c r="G484" s="177"/>
      <c r="H484" s="177"/>
      <c r="I484" s="216"/>
    </row>
    <row r="485" spans="1:9" x14ac:dyDescent="0.3">
      <c r="A485" s="214"/>
      <c r="B485" s="141" t="s">
        <v>7</v>
      </c>
      <c r="C485" s="140"/>
      <c r="D485" s="142"/>
      <c r="E485" s="142"/>
      <c r="F485" s="177"/>
      <c r="G485" s="177"/>
      <c r="H485" s="177"/>
      <c r="I485" s="216"/>
    </row>
    <row r="486" spans="1:9" x14ac:dyDescent="0.3">
      <c r="A486" s="214"/>
      <c r="B486" s="141" t="s">
        <v>8</v>
      </c>
      <c r="C486" s="140"/>
      <c r="D486" s="142"/>
      <c r="E486" s="142"/>
      <c r="F486" s="177"/>
      <c r="G486" s="177"/>
      <c r="H486" s="177"/>
      <c r="I486" s="216"/>
    </row>
    <row r="487" spans="1:9" x14ac:dyDescent="0.3">
      <c r="A487" s="214"/>
      <c r="B487" s="141" t="s">
        <v>68</v>
      </c>
      <c r="C487" s="140"/>
      <c r="D487" s="142"/>
      <c r="E487" s="142"/>
      <c r="F487" s="177"/>
      <c r="G487" s="177"/>
      <c r="H487" s="177"/>
      <c r="I487" s="216"/>
    </row>
    <row r="488" spans="1:9" x14ac:dyDescent="0.3">
      <c r="A488" s="214"/>
      <c r="B488" s="141" t="s">
        <v>69</v>
      </c>
      <c r="C488" s="140"/>
      <c r="D488" s="142"/>
      <c r="E488" s="142"/>
      <c r="F488" s="177"/>
      <c r="G488" s="177"/>
      <c r="H488" s="177"/>
      <c r="I488" s="216"/>
    </row>
    <row r="489" spans="1:9" ht="55.2" customHeight="1" x14ac:dyDescent="0.3">
      <c r="A489" s="215"/>
      <c r="B489" s="143" t="s">
        <v>370</v>
      </c>
      <c r="C489" s="140"/>
      <c r="D489" s="142"/>
      <c r="E489" s="142"/>
      <c r="F489" s="159" t="s">
        <v>3</v>
      </c>
      <c r="G489" s="159" t="s">
        <v>339</v>
      </c>
      <c r="H489" s="159" t="s">
        <v>3</v>
      </c>
      <c r="I489" s="158" t="s">
        <v>372</v>
      </c>
    </row>
  </sheetData>
  <mergeCells count="304">
    <mergeCell ref="A481:A489"/>
    <mergeCell ref="F481:F488"/>
    <mergeCell ref="G481:G488"/>
    <mergeCell ref="H481:H488"/>
    <mergeCell ref="I481:I488"/>
    <mergeCell ref="I6:I7"/>
    <mergeCell ref="A9:I9"/>
    <mergeCell ref="A10:A16"/>
    <mergeCell ref="F10:F16"/>
    <mergeCell ref="G10:G16"/>
    <mergeCell ref="H10:H16"/>
    <mergeCell ref="A25:A32"/>
    <mergeCell ref="F25:F32"/>
    <mergeCell ref="G25:G32"/>
    <mergeCell ref="H25:H32"/>
    <mergeCell ref="I25:I32"/>
    <mergeCell ref="A50:A59"/>
    <mergeCell ref="F50:F57"/>
    <mergeCell ref="G50:G57"/>
    <mergeCell ref="H50:H57"/>
    <mergeCell ref="I50:I57"/>
    <mergeCell ref="A33:A40"/>
    <mergeCell ref="F33:F40"/>
    <mergeCell ref="G33:G40"/>
    <mergeCell ref="A5:B5"/>
    <mergeCell ref="A6:A7"/>
    <mergeCell ref="B6:B7"/>
    <mergeCell ref="C6:E6"/>
    <mergeCell ref="F6:F7"/>
    <mergeCell ref="G6:G7"/>
    <mergeCell ref="H6:H7"/>
    <mergeCell ref="A17:I17"/>
    <mergeCell ref="A18:A24"/>
    <mergeCell ref="F18:F24"/>
    <mergeCell ref="G18:G24"/>
    <mergeCell ref="H18:H24"/>
    <mergeCell ref="H33:H40"/>
    <mergeCell ref="I33:I40"/>
    <mergeCell ref="A41:A49"/>
    <mergeCell ref="F41:F48"/>
    <mergeCell ref="G41:G48"/>
    <mergeCell ref="H41:H48"/>
    <mergeCell ref="I41:I48"/>
    <mergeCell ref="A60:A69"/>
    <mergeCell ref="F60:F67"/>
    <mergeCell ref="G60:G67"/>
    <mergeCell ref="H60:H67"/>
    <mergeCell ref="I60:I67"/>
    <mergeCell ref="A70:A78"/>
    <mergeCell ref="F70:F77"/>
    <mergeCell ref="G70:G77"/>
    <mergeCell ref="H70:H77"/>
    <mergeCell ref="I70:I77"/>
    <mergeCell ref="A79:A88"/>
    <mergeCell ref="F79:F86"/>
    <mergeCell ref="G79:G86"/>
    <mergeCell ref="H79:H86"/>
    <mergeCell ref="I79:I86"/>
    <mergeCell ref="A89:A97"/>
    <mergeCell ref="F89:F96"/>
    <mergeCell ref="G89:G96"/>
    <mergeCell ref="H89:H96"/>
    <mergeCell ref="I89:I96"/>
    <mergeCell ref="A98:A106"/>
    <mergeCell ref="F98:F105"/>
    <mergeCell ref="G98:G105"/>
    <mergeCell ref="H98:H105"/>
    <mergeCell ref="I98:I105"/>
    <mergeCell ref="A107:A115"/>
    <mergeCell ref="F107:F114"/>
    <mergeCell ref="G107:G114"/>
    <mergeCell ref="H107:H114"/>
    <mergeCell ref="I107:I114"/>
    <mergeCell ref="A116:A124"/>
    <mergeCell ref="F116:F123"/>
    <mergeCell ref="G116:G123"/>
    <mergeCell ref="H116:H123"/>
    <mergeCell ref="I116:I123"/>
    <mergeCell ref="A125:A133"/>
    <mergeCell ref="F125:F132"/>
    <mergeCell ref="G125:G132"/>
    <mergeCell ref="H125:H132"/>
    <mergeCell ref="I125:I132"/>
    <mergeCell ref="A134:A142"/>
    <mergeCell ref="F134:F141"/>
    <mergeCell ref="G134:G141"/>
    <mergeCell ref="H134:H141"/>
    <mergeCell ref="I134:I141"/>
    <mergeCell ref="A143:A150"/>
    <mergeCell ref="F143:F150"/>
    <mergeCell ref="G143:G150"/>
    <mergeCell ref="H143:H150"/>
    <mergeCell ref="I143:I150"/>
    <mergeCell ref="A151:A158"/>
    <mergeCell ref="F151:F158"/>
    <mergeCell ref="G151:G158"/>
    <mergeCell ref="H151:H158"/>
    <mergeCell ref="I151:I158"/>
    <mergeCell ref="A159:A167"/>
    <mergeCell ref="F159:F166"/>
    <mergeCell ref="G159:G166"/>
    <mergeCell ref="H159:H166"/>
    <mergeCell ref="I159:I166"/>
    <mergeCell ref="A381:A388"/>
    <mergeCell ref="F381:F388"/>
    <mergeCell ref="G381:G388"/>
    <mergeCell ref="H381:H388"/>
    <mergeCell ref="I381:I388"/>
    <mergeCell ref="A192:A200"/>
    <mergeCell ref="F192:F199"/>
    <mergeCell ref="G192:G199"/>
    <mergeCell ref="H192:H199"/>
    <mergeCell ref="I192:I199"/>
    <mergeCell ref="A201:A208"/>
    <mergeCell ref="F201:F208"/>
    <mergeCell ref="G201:G208"/>
    <mergeCell ref="H201:H208"/>
    <mergeCell ref="I201:I208"/>
    <mergeCell ref="A209:A216"/>
    <mergeCell ref="F209:F216"/>
    <mergeCell ref="G209:G216"/>
    <mergeCell ref="H209:H216"/>
    <mergeCell ref="A168:A175"/>
    <mergeCell ref="F168:F175"/>
    <mergeCell ref="G168:G175"/>
    <mergeCell ref="H168:H175"/>
    <mergeCell ref="I168:I175"/>
    <mergeCell ref="F373:F380"/>
    <mergeCell ref="G373:G380"/>
    <mergeCell ref="H373:H380"/>
    <mergeCell ref="I373:I380"/>
    <mergeCell ref="A176:A183"/>
    <mergeCell ref="F176:F183"/>
    <mergeCell ref="G176:G183"/>
    <mergeCell ref="H176:H183"/>
    <mergeCell ref="I176:I183"/>
    <mergeCell ref="A184:A191"/>
    <mergeCell ref="F184:F191"/>
    <mergeCell ref="G184:G191"/>
    <mergeCell ref="H184:H191"/>
    <mergeCell ref="I184:I191"/>
    <mergeCell ref="I209:I216"/>
    <mergeCell ref="A217:A224"/>
    <mergeCell ref="F217:F224"/>
    <mergeCell ref="G217:G224"/>
    <mergeCell ref="H217:H224"/>
    <mergeCell ref="I217:I224"/>
    <mergeCell ref="A225:I225"/>
    <mergeCell ref="A226:A232"/>
    <mergeCell ref="A233:A240"/>
    <mergeCell ref="F233:F240"/>
    <mergeCell ref="G233:G240"/>
    <mergeCell ref="H233:H240"/>
    <mergeCell ref="I233:I240"/>
    <mergeCell ref="F226:F232"/>
    <mergeCell ref="G226:G232"/>
    <mergeCell ref="H226:H232"/>
    <mergeCell ref="I226:I232"/>
    <mergeCell ref="A241:A249"/>
    <mergeCell ref="F241:F248"/>
    <mergeCell ref="G241:G248"/>
    <mergeCell ref="H241:H248"/>
    <mergeCell ref="I241:I248"/>
    <mergeCell ref="A250:A258"/>
    <mergeCell ref="F250:F257"/>
    <mergeCell ref="G250:G257"/>
    <mergeCell ref="H250:H257"/>
    <mergeCell ref="I250:I257"/>
    <mergeCell ref="A259:A267"/>
    <mergeCell ref="F259:F266"/>
    <mergeCell ref="G259:G266"/>
    <mergeCell ref="H259:H266"/>
    <mergeCell ref="I259:I266"/>
    <mergeCell ref="A268:A275"/>
    <mergeCell ref="F268:F275"/>
    <mergeCell ref="G268:G275"/>
    <mergeCell ref="H268:H275"/>
    <mergeCell ref="I268:I275"/>
    <mergeCell ref="F326:F332"/>
    <mergeCell ref="G326:G332"/>
    <mergeCell ref="H326:H332"/>
    <mergeCell ref="I326:I332"/>
    <mergeCell ref="A309:I309"/>
    <mergeCell ref="A310:A316"/>
    <mergeCell ref="F310:F316"/>
    <mergeCell ref="A276:A284"/>
    <mergeCell ref="F276:F283"/>
    <mergeCell ref="G276:G283"/>
    <mergeCell ref="H276:H283"/>
    <mergeCell ref="I276:I283"/>
    <mergeCell ref="A285:A292"/>
    <mergeCell ref="F285:F292"/>
    <mergeCell ref="G285:G292"/>
    <mergeCell ref="H285:H292"/>
    <mergeCell ref="I285:I292"/>
    <mergeCell ref="A293:A300"/>
    <mergeCell ref="F293:F300"/>
    <mergeCell ref="G293:G300"/>
    <mergeCell ref="H293:H300"/>
    <mergeCell ref="I293:I300"/>
    <mergeCell ref="A301:A308"/>
    <mergeCell ref="F301:F308"/>
    <mergeCell ref="G301:G308"/>
    <mergeCell ref="H301:H308"/>
    <mergeCell ref="I301:I308"/>
    <mergeCell ref="A398:A404"/>
    <mergeCell ref="I398:I404"/>
    <mergeCell ref="A405:A412"/>
    <mergeCell ref="F405:F412"/>
    <mergeCell ref="G405:G412"/>
    <mergeCell ref="H405:H412"/>
    <mergeCell ref="I405:I412"/>
    <mergeCell ref="A341:A348"/>
    <mergeCell ref="F341:F348"/>
    <mergeCell ref="G341:G348"/>
    <mergeCell ref="H341:H348"/>
    <mergeCell ref="I341:I348"/>
    <mergeCell ref="A397:I397"/>
    <mergeCell ref="F398:F404"/>
    <mergeCell ref="G398:G404"/>
    <mergeCell ref="H398:H404"/>
    <mergeCell ref="A349:I349"/>
    <mergeCell ref="A350:A356"/>
    <mergeCell ref="A357:A364"/>
    <mergeCell ref="F357:F364"/>
    <mergeCell ref="G357:G364"/>
    <mergeCell ref="H357:H364"/>
    <mergeCell ref="I357:I364"/>
    <mergeCell ref="A373:A380"/>
    <mergeCell ref="A413:A421"/>
    <mergeCell ref="F413:F420"/>
    <mergeCell ref="G413:G420"/>
    <mergeCell ref="H413:H420"/>
    <mergeCell ref="I413:I420"/>
    <mergeCell ref="A422:A429"/>
    <mergeCell ref="F422:F429"/>
    <mergeCell ref="G422:G429"/>
    <mergeCell ref="H422:H429"/>
    <mergeCell ref="I422:I429"/>
    <mergeCell ref="A389:A396"/>
    <mergeCell ref="F389:F396"/>
    <mergeCell ref="G389:G396"/>
    <mergeCell ref="H389:H396"/>
    <mergeCell ref="I389:I396"/>
    <mergeCell ref="F448:F455"/>
    <mergeCell ref="G448:G455"/>
    <mergeCell ref="H448:H455"/>
    <mergeCell ref="I448:I455"/>
    <mergeCell ref="F441:F447"/>
    <mergeCell ref="G441:G447"/>
    <mergeCell ref="H441:H447"/>
    <mergeCell ref="A430:A439"/>
    <mergeCell ref="F430:F437"/>
    <mergeCell ref="G430:G437"/>
    <mergeCell ref="H430:H437"/>
    <mergeCell ref="I430:I437"/>
    <mergeCell ref="I472:I479"/>
    <mergeCell ref="A456:A463"/>
    <mergeCell ref="F456:F463"/>
    <mergeCell ref="G456:G463"/>
    <mergeCell ref="H456:H463"/>
    <mergeCell ref="I456:I463"/>
    <mergeCell ref="A464:A471"/>
    <mergeCell ref="F464:F471"/>
    <mergeCell ref="A2:I2"/>
    <mergeCell ref="A3:B3"/>
    <mergeCell ref="A4:B4"/>
    <mergeCell ref="I10:I16"/>
    <mergeCell ref="I18:I24"/>
    <mergeCell ref="A472:A480"/>
    <mergeCell ref="F472:F479"/>
    <mergeCell ref="G472:G479"/>
    <mergeCell ref="H472:H479"/>
    <mergeCell ref="G464:G471"/>
    <mergeCell ref="H464:H471"/>
    <mergeCell ref="I464:I471"/>
    <mergeCell ref="A440:I440"/>
    <mergeCell ref="A441:A447"/>
    <mergeCell ref="I441:I447"/>
    <mergeCell ref="A448:A455"/>
    <mergeCell ref="G310:G316"/>
    <mergeCell ref="H310:H316"/>
    <mergeCell ref="I310:I316"/>
    <mergeCell ref="A317:A324"/>
    <mergeCell ref="F317:F324"/>
    <mergeCell ref="G317:G324"/>
    <mergeCell ref="H317:H324"/>
    <mergeCell ref="I317:I324"/>
    <mergeCell ref="A365:A372"/>
    <mergeCell ref="F365:F372"/>
    <mergeCell ref="G365:G372"/>
    <mergeCell ref="H365:H372"/>
    <mergeCell ref="I365:I372"/>
    <mergeCell ref="F350:F356"/>
    <mergeCell ref="G350:G356"/>
    <mergeCell ref="H350:H356"/>
    <mergeCell ref="I350:I356"/>
    <mergeCell ref="A325:I325"/>
    <mergeCell ref="A326:A332"/>
    <mergeCell ref="A333:A340"/>
    <mergeCell ref="F333:F340"/>
    <mergeCell ref="G333:G340"/>
    <mergeCell ref="H333:H340"/>
    <mergeCell ref="I333:I340"/>
  </mergeCells>
  <pageMargins left="0.70866141732283472" right="0.15748031496062992" top="0.51181102362204722" bottom="0.47244094488188981" header="0.23622047244094491" footer="0.47244094488188981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52"/>
  <sheetViews>
    <sheetView zoomScale="74" zoomScaleNormal="74" zoomScaleSheetLayoutView="91" workbookViewId="0">
      <selection activeCell="H48" sqref="H48"/>
    </sheetView>
  </sheetViews>
  <sheetFormatPr defaultColWidth="9.109375" defaultRowHeight="13.2" x14ac:dyDescent="0.25"/>
  <cols>
    <col min="1" max="1" width="7.6640625" style="49" customWidth="1"/>
    <col min="2" max="2" width="44.109375" style="53" customWidth="1"/>
    <col min="3" max="3" width="12.5546875" style="53" customWidth="1"/>
    <col min="4" max="4" width="19.5546875" style="53" customWidth="1"/>
    <col min="5" max="6" width="17.88671875" style="53" customWidth="1"/>
    <col min="7" max="7" width="46.33203125" style="53" customWidth="1"/>
    <col min="8" max="16384" width="9.109375" style="49"/>
  </cols>
  <sheetData>
    <row r="1" spans="1:7" s="46" customFormat="1" ht="13.8" x14ac:dyDescent="0.25">
      <c r="B1" s="51"/>
      <c r="C1" s="51"/>
      <c r="D1" s="51"/>
      <c r="E1" s="51"/>
      <c r="F1" s="51"/>
      <c r="G1" s="52" t="s">
        <v>41</v>
      </c>
    </row>
    <row r="3" spans="1:7" ht="15.6" x14ac:dyDescent="0.3">
      <c r="A3" s="228" t="s">
        <v>12</v>
      </c>
      <c r="B3" s="228"/>
      <c r="C3" s="228"/>
      <c r="D3" s="228"/>
      <c r="E3" s="228"/>
      <c r="F3" s="228"/>
      <c r="G3" s="228"/>
    </row>
    <row r="5" spans="1:7" s="35" customFormat="1" ht="31.2" customHeight="1" x14ac:dyDescent="0.25">
      <c r="A5" s="229" t="s">
        <v>13</v>
      </c>
      <c r="B5" s="230" t="s">
        <v>1</v>
      </c>
      <c r="C5" s="230" t="s">
        <v>14</v>
      </c>
      <c r="D5" s="230" t="s">
        <v>28</v>
      </c>
      <c r="E5" s="230"/>
      <c r="F5" s="230"/>
      <c r="G5" s="230" t="s">
        <v>15</v>
      </c>
    </row>
    <row r="6" spans="1:7" s="35" customFormat="1" ht="13.8" x14ac:dyDescent="0.25">
      <c r="A6" s="229"/>
      <c r="B6" s="230"/>
      <c r="C6" s="230"/>
      <c r="D6" s="230">
        <v>2020</v>
      </c>
      <c r="E6" s="200" t="s">
        <v>295</v>
      </c>
      <c r="F6" s="200"/>
      <c r="G6" s="230"/>
    </row>
    <row r="7" spans="1:7" s="35" customFormat="1" ht="13.8" x14ac:dyDescent="0.25">
      <c r="A7" s="229"/>
      <c r="B7" s="230"/>
      <c r="C7" s="230"/>
      <c r="D7" s="230"/>
      <c r="E7" s="34" t="s">
        <v>16</v>
      </c>
      <c r="F7" s="34" t="s">
        <v>17</v>
      </c>
      <c r="G7" s="230"/>
    </row>
    <row r="8" spans="1:7" s="46" customFormat="1" ht="13.8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</row>
    <row r="9" spans="1:7" s="35" customFormat="1" ht="24.6" customHeight="1" x14ac:dyDescent="0.25">
      <c r="A9" s="230" t="s">
        <v>171</v>
      </c>
      <c r="B9" s="234"/>
      <c r="C9" s="234"/>
      <c r="D9" s="234"/>
      <c r="E9" s="234"/>
      <c r="F9" s="234"/>
      <c r="G9" s="234"/>
    </row>
    <row r="10" spans="1:7" s="35" customFormat="1" ht="28.2" customHeight="1" x14ac:dyDescent="0.25">
      <c r="A10" s="231" t="s">
        <v>81</v>
      </c>
      <c r="B10" s="235"/>
      <c r="C10" s="235"/>
      <c r="D10" s="235"/>
      <c r="E10" s="235"/>
      <c r="F10" s="235"/>
      <c r="G10" s="236"/>
    </row>
    <row r="11" spans="1:7" s="35" customFormat="1" ht="24.6" customHeight="1" x14ac:dyDescent="0.25">
      <c r="A11" s="34">
        <v>1</v>
      </c>
      <c r="B11" s="47" t="s">
        <v>134</v>
      </c>
      <c r="C11" s="34" t="s">
        <v>135</v>
      </c>
      <c r="D11" s="166">
        <v>3.8</v>
      </c>
      <c r="E11" s="34">
        <v>4.2</v>
      </c>
      <c r="F11" s="34">
        <v>3.5</v>
      </c>
      <c r="G11" s="166" t="s">
        <v>470</v>
      </c>
    </row>
    <row r="12" spans="1:7" s="35" customFormat="1" ht="27.6" customHeight="1" x14ac:dyDescent="0.25">
      <c r="A12" s="34">
        <v>2</v>
      </c>
      <c r="B12" s="47" t="s">
        <v>136</v>
      </c>
      <c r="C12" s="34" t="s">
        <v>135</v>
      </c>
      <c r="D12" s="166">
        <v>1.9</v>
      </c>
      <c r="E12" s="44">
        <v>2</v>
      </c>
      <c r="F12" s="34">
        <v>1.5</v>
      </c>
      <c r="G12" s="166" t="s">
        <v>470</v>
      </c>
    </row>
    <row r="13" spans="1:7" s="35" customFormat="1" ht="61.8" customHeight="1" x14ac:dyDescent="0.25">
      <c r="A13" s="34">
        <v>3</v>
      </c>
      <c r="B13" s="47" t="s">
        <v>161</v>
      </c>
      <c r="C13" s="34" t="s">
        <v>135</v>
      </c>
      <c r="D13" s="44">
        <v>48.7</v>
      </c>
      <c r="E13" s="44">
        <v>32</v>
      </c>
      <c r="F13" s="44">
        <v>42</v>
      </c>
      <c r="G13" s="166" t="s">
        <v>470</v>
      </c>
    </row>
    <row r="14" spans="1:7" s="35" customFormat="1" ht="97.2" customHeight="1" x14ac:dyDescent="0.25">
      <c r="A14" s="34">
        <v>4</v>
      </c>
      <c r="B14" s="47" t="s">
        <v>179</v>
      </c>
      <c r="C14" s="34" t="s">
        <v>135</v>
      </c>
      <c r="D14" s="44">
        <v>42.5</v>
      </c>
      <c r="E14" s="44">
        <v>60.4</v>
      </c>
      <c r="F14" s="44">
        <v>62.1</v>
      </c>
      <c r="G14" s="166" t="s">
        <v>470</v>
      </c>
    </row>
    <row r="15" spans="1:7" s="46" customFormat="1" ht="73.2" customHeight="1" x14ac:dyDescent="0.25">
      <c r="A15" s="34">
        <v>5</v>
      </c>
      <c r="B15" s="47" t="s">
        <v>162</v>
      </c>
      <c r="C15" s="34" t="s">
        <v>135</v>
      </c>
      <c r="D15" s="44">
        <v>3.3</v>
      </c>
      <c r="E15" s="44">
        <v>12.6</v>
      </c>
      <c r="F15" s="44">
        <v>5.2</v>
      </c>
      <c r="G15" s="166" t="s">
        <v>470</v>
      </c>
    </row>
    <row r="16" spans="1:7" s="46" customFormat="1" ht="67.8" customHeight="1" x14ac:dyDescent="0.25">
      <c r="A16" s="34">
        <v>6</v>
      </c>
      <c r="B16" s="43" t="s">
        <v>163</v>
      </c>
      <c r="C16" s="34" t="s">
        <v>135</v>
      </c>
      <c r="D16" s="44">
        <v>77.5</v>
      </c>
      <c r="E16" s="44">
        <v>75</v>
      </c>
      <c r="F16" s="44">
        <v>71.8</v>
      </c>
      <c r="G16" s="166" t="s">
        <v>470</v>
      </c>
    </row>
    <row r="17" spans="1:8" s="46" customFormat="1" ht="87.6" customHeight="1" x14ac:dyDescent="0.25">
      <c r="A17" s="34">
        <v>7</v>
      </c>
      <c r="B17" s="47" t="s">
        <v>164</v>
      </c>
      <c r="C17" s="34" t="s">
        <v>135</v>
      </c>
      <c r="D17" s="44">
        <v>99.7</v>
      </c>
      <c r="E17" s="44">
        <v>100</v>
      </c>
      <c r="F17" s="44">
        <v>99.9</v>
      </c>
      <c r="G17" s="166" t="s">
        <v>470</v>
      </c>
    </row>
    <row r="18" spans="1:8" s="46" customFormat="1" ht="58.8" customHeight="1" x14ac:dyDescent="0.25">
      <c r="A18" s="136">
        <v>8</v>
      </c>
      <c r="B18" s="47" t="s">
        <v>375</v>
      </c>
      <c r="C18" s="136" t="s">
        <v>143</v>
      </c>
      <c r="D18" s="44" t="s">
        <v>276</v>
      </c>
      <c r="E18" s="45">
        <v>1</v>
      </c>
      <c r="F18" s="45">
        <v>1</v>
      </c>
      <c r="G18" s="166" t="s">
        <v>470</v>
      </c>
    </row>
    <row r="19" spans="1:8" s="46" customFormat="1" ht="24" customHeight="1" x14ac:dyDescent="0.25">
      <c r="A19" s="230" t="s">
        <v>140</v>
      </c>
      <c r="B19" s="230"/>
      <c r="C19" s="230"/>
      <c r="D19" s="230"/>
      <c r="E19" s="230"/>
      <c r="F19" s="230"/>
      <c r="G19" s="230"/>
      <c r="H19" s="35"/>
    </row>
    <row r="20" spans="1:8" s="46" customFormat="1" ht="73.2" customHeight="1" x14ac:dyDescent="0.25">
      <c r="A20" s="34">
        <v>9</v>
      </c>
      <c r="B20" s="43" t="s">
        <v>141</v>
      </c>
      <c r="C20" s="34" t="s">
        <v>137</v>
      </c>
      <c r="D20" s="166">
        <v>1754</v>
      </c>
      <c r="E20" s="34" t="s">
        <v>192</v>
      </c>
      <c r="F20" s="166">
        <v>1805</v>
      </c>
      <c r="G20" s="166" t="s">
        <v>470</v>
      </c>
    </row>
    <row r="21" spans="1:8" s="46" customFormat="1" ht="28.8" customHeight="1" x14ac:dyDescent="0.25">
      <c r="A21" s="230" t="s">
        <v>376</v>
      </c>
      <c r="B21" s="230"/>
      <c r="C21" s="230"/>
      <c r="D21" s="230"/>
      <c r="E21" s="230"/>
      <c r="F21" s="230"/>
      <c r="G21" s="230"/>
    </row>
    <row r="22" spans="1:8" s="46" customFormat="1" ht="73.2" customHeight="1" x14ac:dyDescent="0.25">
      <c r="A22" s="166">
        <v>10</v>
      </c>
      <c r="B22" s="43" t="s">
        <v>377</v>
      </c>
      <c r="C22" s="166" t="s">
        <v>137</v>
      </c>
      <c r="D22" s="166" t="s">
        <v>276</v>
      </c>
      <c r="E22" s="166">
        <v>25</v>
      </c>
      <c r="F22" s="166">
        <v>27</v>
      </c>
      <c r="G22" s="166" t="s">
        <v>470</v>
      </c>
    </row>
    <row r="23" spans="1:8" s="46" customFormat="1" ht="29.4" customHeight="1" x14ac:dyDescent="0.25">
      <c r="A23" s="231" t="s">
        <v>388</v>
      </c>
      <c r="B23" s="237"/>
      <c r="C23" s="237"/>
      <c r="D23" s="237"/>
      <c r="E23" s="237"/>
      <c r="F23" s="237"/>
      <c r="G23" s="238"/>
    </row>
    <row r="24" spans="1:8" s="46" customFormat="1" ht="165.6" customHeight="1" x14ac:dyDescent="0.25">
      <c r="A24" s="166">
        <v>11</v>
      </c>
      <c r="B24" s="62" t="s">
        <v>378</v>
      </c>
      <c r="C24" s="164" t="s">
        <v>137</v>
      </c>
      <c r="D24" s="152" t="s">
        <v>276</v>
      </c>
      <c r="E24" s="164">
        <v>12</v>
      </c>
      <c r="F24" s="166">
        <v>21</v>
      </c>
      <c r="G24" s="168" t="s">
        <v>471</v>
      </c>
    </row>
    <row r="25" spans="1:8" s="46" customFormat="1" ht="55.2" customHeight="1" x14ac:dyDescent="0.25">
      <c r="A25" s="166">
        <v>12</v>
      </c>
      <c r="B25" s="62" t="s">
        <v>379</v>
      </c>
      <c r="C25" s="164" t="s">
        <v>137</v>
      </c>
      <c r="D25" s="152" t="s">
        <v>276</v>
      </c>
      <c r="E25" s="164">
        <v>180</v>
      </c>
      <c r="F25" s="166">
        <v>145</v>
      </c>
      <c r="G25" s="166" t="s">
        <v>470</v>
      </c>
    </row>
    <row r="26" spans="1:8" s="46" customFormat="1" ht="64.8" customHeight="1" x14ac:dyDescent="0.25">
      <c r="A26" s="166">
        <v>13</v>
      </c>
      <c r="B26" s="62" t="s">
        <v>380</v>
      </c>
      <c r="C26" s="164" t="s">
        <v>381</v>
      </c>
      <c r="D26" s="152" t="s">
        <v>276</v>
      </c>
      <c r="E26" s="164">
        <v>85.5</v>
      </c>
      <c r="F26" s="166">
        <v>71.8</v>
      </c>
      <c r="G26" s="166" t="s">
        <v>470</v>
      </c>
    </row>
    <row r="27" spans="1:8" s="46" customFormat="1" ht="52.2" customHeight="1" x14ac:dyDescent="0.25">
      <c r="A27" s="166">
        <v>14</v>
      </c>
      <c r="B27" s="62" t="s">
        <v>382</v>
      </c>
      <c r="C27" s="164" t="s">
        <v>137</v>
      </c>
      <c r="D27" s="152" t="s">
        <v>276</v>
      </c>
      <c r="E27" s="164">
        <v>6</v>
      </c>
      <c r="F27" s="166">
        <v>6</v>
      </c>
      <c r="G27" s="166" t="s">
        <v>470</v>
      </c>
    </row>
    <row r="28" spans="1:8" s="46" customFormat="1" ht="42.6" customHeight="1" x14ac:dyDescent="0.25">
      <c r="A28" s="166">
        <v>15</v>
      </c>
      <c r="B28" s="62" t="s">
        <v>383</v>
      </c>
      <c r="C28" s="164" t="s">
        <v>143</v>
      </c>
      <c r="D28" s="152" t="s">
        <v>276</v>
      </c>
      <c r="E28" s="164">
        <v>7500</v>
      </c>
      <c r="F28" s="166">
        <v>27243</v>
      </c>
      <c r="G28" s="166" t="s">
        <v>470</v>
      </c>
    </row>
    <row r="29" spans="1:8" s="46" customFormat="1" ht="42.6" customHeight="1" x14ac:dyDescent="0.25">
      <c r="A29" s="166">
        <v>16</v>
      </c>
      <c r="B29" s="62" t="s">
        <v>384</v>
      </c>
      <c r="C29" s="164" t="s">
        <v>137</v>
      </c>
      <c r="D29" s="152" t="s">
        <v>276</v>
      </c>
      <c r="E29" s="164">
        <v>47810</v>
      </c>
      <c r="F29" s="166">
        <v>34386</v>
      </c>
      <c r="G29" s="166" t="s">
        <v>470</v>
      </c>
    </row>
    <row r="30" spans="1:8" s="46" customFormat="1" ht="56.4" customHeight="1" x14ac:dyDescent="0.25">
      <c r="A30" s="166">
        <v>17</v>
      </c>
      <c r="B30" s="62" t="s">
        <v>385</v>
      </c>
      <c r="C30" s="164" t="s">
        <v>135</v>
      </c>
      <c r="D30" s="152" t="s">
        <v>276</v>
      </c>
      <c r="E30" s="164">
        <v>54.5</v>
      </c>
      <c r="F30" s="166">
        <v>27.2</v>
      </c>
      <c r="G30" s="166" t="s">
        <v>470</v>
      </c>
    </row>
    <row r="31" spans="1:8" s="46" customFormat="1" ht="57" customHeight="1" x14ac:dyDescent="0.25">
      <c r="A31" s="166">
        <v>18</v>
      </c>
      <c r="B31" s="62" t="s">
        <v>386</v>
      </c>
      <c r="C31" s="164" t="s">
        <v>137</v>
      </c>
      <c r="D31" s="152" t="s">
        <v>276</v>
      </c>
      <c r="E31" s="164">
        <v>8469</v>
      </c>
      <c r="F31" s="166">
        <v>13180</v>
      </c>
      <c r="G31" s="166" t="s">
        <v>470</v>
      </c>
    </row>
    <row r="32" spans="1:8" s="46" customFormat="1" ht="87.6" customHeight="1" x14ac:dyDescent="0.25">
      <c r="A32" s="166">
        <v>19</v>
      </c>
      <c r="B32" s="62" t="s">
        <v>387</v>
      </c>
      <c r="C32" s="164" t="s">
        <v>143</v>
      </c>
      <c r="D32" s="152" t="s">
        <v>276</v>
      </c>
      <c r="E32" s="164">
        <v>16</v>
      </c>
      <c r="F32" s="166">
        <v>16</v>
      </c>
      <c r="G32" s="166" t="s">
        <v>470</v>
      </c>
    </row>
    <row r="33" spans="1:7" s="46" customFormat="1" ht="28.95" customHeight="1" x14ac:dyDescent="0.25">
      <c r="A33" s="230" t="s">
        <v>165</v>
      </c>
      <c r="B33" s="230"/>
      <c r="C33" s="230"/>
      <c r="D33" s="230"/>
      <c r="E33" s="230"/>
      <c r="F33" s="230"/>
      <c r="G33" s="230"/>
    </row>
    <row r="34" spans="1:7" s="46" customFormat="1" ht="60.6" customHeight="1" x14ac:dyDescent="0.25">
      <c r="A34" s="34">
        <v>20</v>
      </c>
      <c r="B34" s="55" t="s">
        <v>389</v>
      </c>
      <c r="C34" s="54" t="s">
        <v>137</v>
      </c>
      <c r="D34" s="45">
        <v>56</v>
      </c>
      <c r="E34" s="59">
        <v>60</v>
      </c>
      <c r="F34" s="45">
        <v>60</v>
      </c>
      <c r="G34" s="166" t="s">
        <v>470</v>
      </c>
    </row>
    <row r="35" spans="1:7" s="46" customFormat="1" ht="86.4" customHeight="1" x14ac:dyDescent="0.25">
      <c r="A35" s="34">
        <v>21</v>
      </c>
      <c r="B35" s="55" t="s">
        <v>390</v>
      </c>
      <c r="C35" s="54" t="s">
        <v>135</v>
      </c>
      <c r="D35" s="44">
        <v>98.2</v>
      </c>
      <c r="E35" s="44">
        <v>80</v>
      </c>
      <c r="F35" s="44">
        <v>100</v>
      </c>
      <c r="G35" s="166" t="s">
        <v>470</v>
      </c>
    </row>
    <row r="36" spans="1:7" ht="73.2" customHeight="1" x14ac:dyDescent="0.25">
      <c r="A36" s="34">
        <v>22</v>
      </c>
      <c r="B36" s="55" t="s">
        <v>391</v>
      </c>
      <c r="C36" s="54" t="s">
        <v>143</v>
      </c>
      <c r="D36" s="45">
        <v>8</v>
      </c>
      <c r="E36" s="34" t="s">
        <v>228</v>
      </c>
      <c r="F36" s="45">
        <v>10</v>
      </c>
      <c r="G36" s="166" t="s">
        <v>470</v>
      </c>
    </row>
    <row r="37" spans="1:7" ht="94.8" customHeight="1" x14ac:dyDescent="0.25">
      <c r="A37" s="34">
        <v>23</v>
      </c>
      <c r="B37" s="55" t="s">
        <v>205</v>
      </c>
      <c r="C37" s="54" t="s">
        <v>143</v>
      </c>
      <c r="D37" s="44">
        <v>98.2</v>
      </c>
      <c r="E37" s="44">
        <v>78</v>
      </c>
      <c r="F37" s="44">
        <v>100</v>
      </c>
      <c r="G37" s="166" t="s">
        <v>470</v>
      </c>
    </row>
    <row r="38" spans="1:7" s="46" customFormat="1" ht="31.8" customHeight="1" x14ac:dyDescent="0.25">
      <c r="A38" s="231" t="s">
        <v>229</v>
      </c>
      <c r="B38" s="232"/>
      <c r="C38" s="232"/>
      <c r="D38" s="232"/>
      <c r="E38" s="232"/>
      <c r="F38" s="232"/>
      <c r="G38" s="233"/>
    </row>
    <row r="39" spans="1:7" s="46" customFormat="1" ht="41.4" customHeight="1" x14ac:dyDescent="0.25">
      <c r="A39" s="33">
        <v>24</v>
      </c>
      <c r="B39" s="62" t="s">
        <v>230</v>
      </c>
      <c r="C39" s="33" t="s">
        <v>137</v>
      </c>
      <c r="D39" s="164">
        <v>126</v>
      </c>
      <c r="E39" s="33" t="s">
        <v>231</v>
      </c>
      <c r="F39" s="33">
        <v>180</v>
      </c>
      <c r="G39" s="166" t="s">
        <v>470</v>
      </c>
    </row>
    <row r="40" spans="1:7" s="46" customFormat="1" ht="135.6" customHeight="1" x14ac:dyDescent="0.25">
      <c r="A40" s="33">
        <v>25</v>
      </c>
      <c r="B40" s="62" t="s">
        <v>232</v>
      </c>
      <c r="C40" s="33" t="s">
        <v>137</v>
      </c>
      <c r="D40" s="164">
        <v>10</v>
      </c>
      <c r="E40" s="33" t="s">
        <v>270</v>
      </c>
      <c r="F40" s="33">
        <v>6</v>
      </c>
      <c r="G40" s="168" t="s">
        <v>394</v>
      </c>
    </row>
    <row r="41" spans="1:7" s="46" customFormat="1" ht="146.4" customHeight="1" x14ac:dyDescent="0.25">
      <c r="A41" s="33">
        <v>26</v>
      </c>
      <c r="B41" s="62" t="s">
        <v>233</v>
      </c>
      <c r="C41" s="33" t="s">
        <v>135</v>
      </c>
      <c r="D41" s="70">
        <v>39.799999999999997</v>
      </c>
      <c r="E41" s="33" t="s">
        <v>180</v>
      </c>
      <c r="F41" s="70">
        <v>35.6</v>
      </c>
      <c r="G41" s="168" t="s">
        <v>395</v>
      </c>
    </row>
    <row r="42" spans="1:7" s="46" customFormat="1" ht="267" customHeight="1" x14ac:dyDescent="0.25">
      <c r="A42" s="33">
        <v>27</v>
      </c>
      <c r="B42" s="62" t="s">
        <v>234</v>
      </c>
      <c r="C42" s="33" t="s">
        <v>135</v>
      </c>
      <c r="D42" s="44">
        <v>23.4</v>
      </c>
      <c r="E42" s="33" t="s">
        <v>392</v>
      </c>
      <c r="F42" s="44">
        <v>22.1</v>
      </c>
      <c r="G42" s="169" t="s">
        <v>396</v>
      </c>
    </row>
    <row r="43" spans="1:7" s="46" customFormat="1" ht="50.4" customHeight="1" x14ac:dyDescent="0.25">
      <c r="A43" s="33">
        <v>28</v>
      </c>
      <c r="B43" s="62" t="s">
        <v>235</v>
      </c>
      <c r="C43" s="33" t="s">
        <v>135</v>
      </c>
      <c r="D43" s="70">
        <v>100</v>
      </c>
      <c r="E43" s="33" t="s">
        <v>181</v>
      </c>
      <c r="F43" s="70">
        <v>60</v>
      </c>
      <c r="G43" s="166" t="s">
        <v>470</v>
      </c>
    </row>
    <row r="44" spans="1:7" s="46" customFormat="1" ht="60" customHeight="1" x14ac:dyDescent="0.25">
      <c r="A44" s="33">
        <v>29</v>
      </c>
      <c r="B44" s="62" t="s">
        <v>236</v>
      </c>
      <c r="C44" s="33" t="s">
        <v>135</v>
      </c>
      <c r="D44" s="70">
        <v>50</v>
      </c>
      <c r="E44" s="33" t="s">
        <v>181</v>
      </c>
      <c r="F44" s="70">
        <v>41.7</v>
      </c>
      <c r="G44" s="166" t="s">
        <v>470</v>
      </c>
    </row>
    <row r="45" spans="1:7" s="46" customFormat="1" ht="52.2" customHeight="1" x14ac:dyDescent="0.25">
      <c r="A45" s="33">
        <v>30</v>
      </c>
      <c r="B45" s="62" t="s">
        <v>237</v>
      </c>
      <c r="C45" s="33" t="s">
        <v>135</v>
      </c>
      <c r="D45" s="70">
        <v>100</v>
      </c>
      <c r="E45" s="33" t="s">
        <v>182</v>
      </c>
      <c r="F45" s="70">
        <v>80</v>
      </c>
      <c r="G45" s="166" t="s">
        <v>470</v>
      </c>
    </row>
    <row r="46" spans="1:7" s="46" customFormat="1" ht="321" customHeight="1" x14ac:dyDescent="0.25">
      <c r="A46" s="33">
        <v>31</v>
      </c>
      <c r="B46" s="62" t="s">
        <v>238</v>
      </c>
      <c r="C46" s="33" t="s">
        <v>135</v>
      </c>
      <c r="D46" s="70">
        <v>50</v>
      </c>
      <c r="E46" s="33" t="s">
        <v>182</v>
      </c>
      <c r="F46" s="70">
        <v>41.7</v>
      </c>
      <c r="G46" s="168" t="s">
        <v>480</v>
      </c>
    </row>
    <row r="47" spans="1:7" s="46" customFormat="1" ht="41.4" x14ac:dyDescent="0.25">
      <c r="A47" s="33">
        <v>32</v>
      </c>
      <c r="B47" s="62" t="s">
        <v>239</v>
      </c>
      <c r="C47" s="33" t="s">
        <v>135</v>
      </c>
      <c r="D47" s="70">
        <v>100</v>
      </c>
      <c r="E47" s="33" t="s">
        <v>183</v>
      </c>
      <c r="F47" s="70">
        <v>80</v>
      </c>
      <c r="G47" s="166" t="s">
        <v>470</v>
      </c>
    </row>
    <row r="48" spans="1:7" s="46" customFormat="1" ht="318" customHeight="1" x14ac:dyDescent="0.25">
      <c r="A48" s="33">
        <v>33</v>
      </c>
      <c r="B48" s="62" t="s">
        <v>479</v>
      </c>
      <c r="C48" s="33" t="s">
        <v>135</v>
      </c>
      <c r="D48" s="70">
        <v>60.9</v>
      </c>
      <c r="E48" s="33" t="s">
        <v>240</v>
      </c>
      <c r="F48" s="70">
        <v>41.7</v>
      </c>
      <c r="G48" s="169" t="s">
        <v>481</v>
      </c>
    </row>
    <row r="49" spans="1:7" s="46" customFormat="1" ht="55.2" x14ac:dyDescent="0.25">
      <c r="A49" s="80">
        <v>34</v>
      </c>
      <c r="B49" s="62" t="s">
        <v>193</v>
      </c>
      <c r="C49" s="33" t="s">
        <v>135</v>
      </c>
      <c r="D49" s="70">
        <v>30.4</v>
      </c>
      <c r="E49" s="33" t="s">
        <v>194</v>
      </c>
      <c r="F49" s="70">
        <v>8.3000000000000007</v>
      </c>
      <c r="G49" s="166" t="s">
        <v>470</v>
      </c>
    </row>
    <row r="50" spans="1:7" s="46" customFormat="1" ht="41.4" x14ac:dyDescent="0.25">
      <c r="A50" s="170">
        <v>35</v>
      </c>
      <c r="B50" s="62" t="s">
        <v>277</v>
      </c>
      <c r="C50" s="170" t="s">
        <v>137</v>
      </c>
      <c r="D50" s="153">
        <v>1</v>
      </c>
      <c r="E50" s="170" t="s">
        <v>278</v>
      </c>
      <c r="F50" s="153">
        <v>5</v>
      </c>
      <c r="G50" s="171" t="s">
        <v>470</v>
      </c>
    </row>
    <row r="51" spans="1:7" s="46" customFormat="1" ht="55.2" x14ac:dyDescent="0.25">
      <c r="A51" s="137">
        <v>36</v>
      </c>
      <c r="B51" s="62" t="s">
        <v>279</v>
      </c>
      <c r="C51" s="137" t="s">
        <v>137</v>
      </c>
      <c r="D51" s="153">
        <v>6</v>
      </c>
      <c r="E51" s="137" t="s">
        <v>393</v>
      </c>
      <c r="F51" s="153">
        <v>12</v>
      </c>
      <c r="G51" s="166" t="s">
        <v>470</v>
      </c>
    </row>
    <row r="52" spans="1:7" s="46" customFormat="1" ht="136.19999999999999" customHeight="1" x14ac:dyDescent="0.25">
      <c r="A52" s="34">
        <v>37</v>
      </c>
      <c r="B52" s="47" t="s">
        <v>138</v>
      </c>
      <c r="C52" s="34" t="s">
        <v>143</v>
      </c>
      <c r="D52" s="166">
        <v>4</v>
      </c>
      <c r="E52" s="34">
        <v>9</v>
      </c>
      <c r="F52" s="34">
        <v>4</v>
      </c>
      <c r="G52" s="168" t="s">
        <v>287</v>
      </c>
    </row>
  </sheetData>
  <mergeCells count="15">
    <mergeCell ref="A38:G38"/>
    <mergeCell ref="A9:G9"/>
    <mergeCell ref="A10:G10"/>
    <mergeCell ref="A19:G19"/>
    <mergeCell ref="A33:G33"/>
    <mergeCell ref="A21:G21"/>
    <mergeCell ref="A23:G23"/>
    <mergeCell ref="A3:G3"/>
    <mergeCell ref="A5:A7"/>
    <mergeCell ref="B5:B7"/>
    <mergeCell ref="C5:C7"/>
    <mergeCell ref="D5:F5"/>
    <mergeCell ref="G5:G7"/>
    <mergeCell ref="D6:D7"/>
    <mergeCell ref="E6:F6"/>
  </mergeCells>
  <pageMargins left="0.23622047244094491" right="0.23622047244094491" top="0.74803149606299213" bottom="0.39370078740157483" header="0.31496062992125984" footer="0.31496062992125984"/>
  <pageSetup paperSize="9" scale="88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91"/>
  <sheetViews>
    <sheetView view="pageBreakPreview" zoomScale="55" zoomScaleNormal="69" zoomScaleSheetLayoutView="55" workbookViewId="0">
      <selection activeCell="A3" sqref="A3:J3"/>
    </sheetView>
  </sheetViews>
  <sheetFormatPr defaultColWidth="9.109375" defaultRowHeight="13.8" x14ac:dyDescent="0.25"/>
  <cols>
    <col min="1" max="1" width="7.33203125" style="2" customWidth="1"/>
    <col min="2" max="2" width="32" style="35" customWidth="1"/>
    <col min="3" max="3" width="14.88671875" style="2" customWidth="1"/>
    <col min="4" max="4" width="11" style="2" customWidth="1"/>
    <col min="5" max="5" width="11.33203125" style="2" customWidth="1"/>
    <col min="6" max="6" width="10.77734375" style="2" customWidth="1"/>
    <col min="7" max="7" width="11.33203125" style="2" customWidth="1"/>
    <col min="8" max="8" width="30.6640625" style="9" customWidth="1"/>
    <col min="9" max="9" width="56.21875" style="9" customWidth="1"/>
    <col min="10" max="10" width="23.21875" style="36" customWidth="1"/>
    <col min="11" max="16384" width="9.109375" style="1"/>
  </cols>
  <sheetData>
    <row r="1" spans="1:10" x14ac:dyDescent="0.25">
      <c r="J1" s="42" t="s">
        <v>10</v>
      </c>
    </row>
    <row r="3" spans="1:10" x14ac:dyDescent="0.25">
      <c r="A3" s="255" t="s">
        <v>25</v>
      </c>
      <c r="B3" s="255"/>
      <c r="C3" s="255"/>
      <c r="D3" s="255"/>
      <c r="E3" s="255"/>
      <c r="F3" s="255"/>
      <c r="G3" s="255"/>
      <c r="H3" s="255"/>
      <c r="I3" s="255"/>
      <c r="J3" s="255"/>
    </row>
    <row r="4" spans="1:10" x14ac:dyDescent="0.25">
      <c r="A4" s="255" t="s">
        <v>24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15.6" customHeight="1" x14ac:dyDescent="0.25">
      <c r="A5" s="255" t="s">
        <v>129</v>
      </c>
      <c r="B5" s="255"/>
      <c r="C5" s="255"/>
      <c r="D5" s="255"/>
      <c r="E5" s="255"/>
      <c r="F5" s="255"/>
      <c r="G5" s="255"/>
      <c r="H5" s="255"/>
      <c r="I5" s="255"/>
      <c r="J5" s="255"/>
    </row>
    <row r="7" spans="1:10" s="37" customFormat="1" ht="15" customHeight="1" x14ac:dyDescent="0.25">
      <c r="A7" s="251" t="s">
        <v>13</v>
      </c>
      <c r="B7" s="229" t="s">
        <v>29</v>
      </c>
      <c r="C7" s="251" t="s">
        <v>23</v>
      </c>
      <c r="D7" s="251" t="s">
        <v>22</v>
      </c>
      <c r="E7" s="251"/>
      <c r="F7" s="251" t="s">
        <v>21</v>
      </c>
      <c r="G7" s="251"/>
      <c r="H7" s="229" t="s">
        <v>20</v>
      </c>
      <c r="I7" s="229"/>
      <c r="J7" s="229" t="s">
        <v>144</v>
      </c>
    </row>
    <row r="8" spans="1:10" s="37" customFormat="1" ht="64.95" customHeight="1" x14ac:dyDescent="0.25">
      <c r="A8" s="251"/>
      <c r="B8" s="229"/>
      <c r="C8" s="251"/>
      <c r="D8" s="5" t="s">
        <v>19</v>
      </c>
      <c r="E8" s="5" t="s">
        <v>18</v>
      </c>
      <c r="F8" s="5" t="s">
        <v>19</v>
      </c>
      <c r="G8" s="5" t="s">
        <v>18</v>
      </c>
      <c r="H8" s="38" t="s">
        <v>130</v>
      </c>
      <c r="I8" s="38" t="s">
        <v>131</v>
      </c>
      <c r="J8" s="229"/>
    </row>
    <row r="9" spans="1:10" x14ac:dyDescent="0.25">
      <c r="A9" s="4">
        <v>1</v>
      </c>
      <c r="B9" s="8">
        <v>2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4">
        <v>9</v>
      </c>
      <c r="I9" s="4">
        <v>10</v>
      </c>
      <c r="J9" s="8">
        <v>11</v>
      </c>
    </row>
    <row r="10" spans="1:10" ht="30" customHeight="1" x14ac:dyDescent="0.25">
      <c r="A10" s="241" t="s">
        <v>159</v>
      </c>
      <c r="B10" s="242"/>
      <c r="C10" s="242"/>
      <c r="D10" s="242"/>
      <c r="E10" s="242"/>
      <c r="F10" s="242"/>
      <c r="G10" s="242"/>
      <c r="H10" s="242"/>
      <c r="I10" s="242"/>
      <c r="J10" s="243"/>
    </row>
    <row r="11" spans="1:10" s="2" customFormat="1" ht="25.95" customHeight="1" x14ac:dyDescent="0.25">
      <c r="A11" s="241" t="s">
        <v>81</v>
      </c>
      <c r="B11" s="242"/>
      <c r="C11" s="242"/>
      <c r="D11" s="242"/>
      <c r="E11" s="242"/>
      <c r="F11" s="242"/>
      <c r="G11" s="242"/>
      <c r="H11" s="242"/>
      <c r="I11" s="242"/>
      <c r="J11" s="243"/>
    </row>
    <row r="12" spans="1:10" s="2" customFormat="1" ht="104.4" customHeight="1" x14ac:dyDescent="0.25">
      <c r="A12" s="5" t="s">
        <v>5</v>
      </c>
      <c r="B12" s="39" t="s">
        <v>206</v>
      </c>
      <c r="C12" s="151" t="s">
        <v>283</v>
      </c>
      <c r="D12" s="6" t="s">
        <v>397</v>
      </c>
      <c r="E12" s="6" t="s">
        <v>260</v>
      </c>
      <c r="F12" s="6" t="s">
        <v>397</v>
      </c>
      <c r="G12" s="6" t="s">
        <v>398</v>
      </c>
      <c r="H12" s="38" t="s">
        <v>166</v>
      </c>
      <c r="I12" s="3" t="s">
        <v>294</v>
      </c>
      <c r="J12" s="38" t="s">
        <v>132</v>
      </c>
    </row>
    <row r="13" spans="1:10" s="2" customFormat="1" ht="123.6" customHeight="1" x14ac:dyDescent="0.25">
      <c r="A13" s="41" t="s">
        <v>36</v>
      </c>
      <c r="B13" s="39" t="s">
        <v>207</v>
      </c>
      <c r="C13" s="151" t="s">
        <v>283</v>
      </c>
      <c r="D13" s="6" t="s">
        <v>397</v>
      </c>
      <c r="E13" s="6" t="s">
        <v>260</v>
      </c>
      <c r="F13" s="6" t="s">
        <v>397</v>
      </c>
      <c r="G13" s="6" t="s">
        <v>398</v>
      </c>
      <c r="H13" s="38" t="s">
        <v>167</v>
      </c>
      <c r="I13" s="7" t="s">
        <v>399</v>
      </c>
      <c r="J13" s="38" t="s">
        <v>132</v>
      </c>
    </row>
    <row r="14" spans="1:10" s="2" customFormat="1" ht="111" customHeight="1" x14ac:dyDescent="0.25">
      <c r="A14" s="229" t="s">
        <v>87</v>
      </c>
      <c r="B14" s="39" t="s">
        <v>208</v>
      </c>
      <c r="C14" s="239" t="s">
        <v>283</v>
      </c>
      <c r="D14" s="6" t="s">
        <v>397</v>
      </c>
      <c r="E14" s="6" t="s">
        <v>260</v>
      </c>
      <c r="F14" s="6" t="s">
        <v>397</v>
      </c>
      <c r="G14" s="6" t="s">
        <v>398</v>
      </c>
      <c r="H14" s="38"/>
      <c r="I14" s="7" t="s">
        <v>400</v>
      </c>
      <c r="J14" s="38" t="s">
        <v>132</v>
      </c>
    </row>
    <row r="15" spans="1:10" ht="57" customHeight="1" x14ac:dyDescent="0.25">
      <c r="A15" s="229"/>
      <c r="B15" s="40" t="s">
        <v>298</v>
      </c>
      <c r="C15" s="240"/>
      <c r="D15" s="6" t="s">
        <v>3</v>
      </c>
      <c r="E15" s="6" t="s">
        <v>398</v>
      </c>
      <c r="F15" s="6" t="s">
        <v>3</v>
      </c>
      <c r="G15" s="6" t="s">
        <v>398</v>
      </c>
      <c r="H15" s="5" t="s">
        <v>3</v>
      </c>
      <c r="I15" s="86" t="s">
        <v>3</v>
      </c>
      <c r="J15" s="38" t="s">
        <v>132</v>
      </c>
    </row>
    <row r="16" spans="1:10" ht="159.6" customHeight="1" x14ac:dyDescent="0.25">
      <c r="A16" s="229" t="s">
        <v>88</v>
      </c>
      <c r="B16" s="39" t="s">
        <v>401</v>
      </c>
      <c r="C16" s="239" t="s">
        <v>283</v>
      </c>
      <c r="D16" s="6" t="s">
        <v>397</v>
      </c>
      <c r="E16" s="6" t="s">
        <v>260</v>
      </c>
      <c r="F16" s="6" t="s">
        <v>397</v>
      </c>
      <c r="G16" s="6" t="s">
        <v>398</v>
      </c>
      <c r="H16" s="38"/>
      <c r="I16" s="7" t="s">
        <v>402</v>
      </c>
      <c r="J16" s="38" t="s">
        <v>132</v>
      </c>
    </row>
    <row r="17" spans="1:10" ht="63" customHeight="1" x14ac:dyDescent="0.25">
      <c r="A17" s="229"/>
      <c r="B17" s="40" t="s">
        <v>297</v>
      </c>
      <c r="C17" s="245"/>
      <c r="D17" s="6" t="s">
        <v>3</v>
      </c>
      <c r="E17" s="6" t="s">
        <v>398</v>
      </c>
      <c r="F17" s="6" t="s">
        <v>3</v>
      </c>
      <c r="G17" s="6" t="s">
        <v>398</v>
      </c>
      <c r="H17" s="167" t="s">
        <v>3</v>
      </c>
      <c r="I17" s="167" t="s">
        <v>3</v>
      </c>
      <c r="J17" s="165" t="s">
        <v>132</v>
      </c>
    </row>
    <row r="18" spans="1:10" ht="62.4" customHeight="1" x14ac:dyDescent="0.25">
      <c r="A18" s="229"/>
      <c r="B18" s="40" t="s">
        <v>299</v>
      </c>
      <c r="C18" s="240"/>
      <c r="D18" s="6" t="s">
        <v>3</v>
      </c>
      <c r="E18" s="6" t="s">
        <v>398</v>
      </c>
      <c r="F18" s="6" t="s">
        <v>3</v>
      </c>
      <c r="G18" s="6" t="s">
        <v>398</v>
      </c>
      <c r="H18" s="5" t="s">
        <v>3</v>
      </c>
      <c r="I18" s="86" t="s">
        <v>3</v>
      </c>
      <c r="J18" s="38" t="s">
        <v>132</v>
      </c>
    </row>
    <row r="19" spans="1:10" ht="93" customHeight="1" x14ac:dyDescent="0.25">
      <c r="A19" s="229" t="s">
        <v>90</v>
      </c>
      <c r="B19" s="39" t="s">
        <v>403</v>
      </c>
      <c r="C19" s="239" t="s">
        <v>283</v>
      </c>
      <c r="D19" s="6" t="s">
        <v>397</v>
      </c>
      <c r="E19" s="6" t="s">
        <v>260</v>
      </c>
      <c r="F19" s="6" t="s">
        <v>397</v>
      </c>
      <c r="G19" s="6" t="s">
        <v>398</v>
      </c>
      <c r="H19" s="38"/>
      <c r="I19" s="7" t="s">
        <v>404</v>
      </c>
      <c r="J19" s="38" t="s">
        <v>132</v>
      </c>
    </row>
    <row r="20" spans="1:10" ht="272.39999999999998" customHeight="1" x14ac:dyDescent="0.25">
      <c r="A20" s="229"/>
      <c r="B20" s="81" t="s">
        <v>271</v>
      </c>
      <c r="C20" s="250"/>
      <c r="D20" s="6" t="s">
        <v>3</v>
      </c>
      <c r="E20" s="149" t="s">
        <v>342</v>
      </c>
      <c r="F20" s="6" t="s">
        <v>3</v>
      </c>
      <c r="G20" s="165" t="s">
        <v>342</v>
      </c>
      <c r="H20" s="5" t="s">
        <v>3</v>
      </c>
      <c r="I20" s="86" t="s">
        <v>3</v>
      </c>
      <c r="J20" s="38" t="s">
        <v>132</v>
      </c>
    </row>
    <row r="21" spans="1:10" ht="94.8" customHeight="1" x14ac:dyDescent="0.25">
      <c r="A21" s="229"/>
      <c r="B21" s="40" t="s">
        <v>301</v>
      </c>
      <c r="C21" s="240"/>
      <c r="D21" s="6" t="s">
        <v>3</v>
      </c>
      <c r="E21" s="6" t="s">
        <v>398</v>
      </c>
      <c r="F21" s="6" t="s">
        <v>3</v>
      </c>
      <c r="G21" s="6" t="s">
        <v>398</v>
      </c>
      <c r="H21" s="5" t="s">
        <v>3</v>
      </c>
      <c r="I21" s="86" t="s">
        <v>3</v>
      </c>
      <c r="J21" s="146" t="s">
        <v>286</v>
      </c>
    </row>
    <row r="22" spans="1:10" ht="195" customHeight="1" x14ac:dyDescent="0.25">
      <c r="A22" s="229" t="s">
        <v>91</v>
      </c>
      <c r="B22" s="39" t="s">
        <v>405</v>
      </c>
      <c r="C22" s="239" t="s">
        <v>283</v>
      </c>
      <c r="D22" s="6" t="s">
        <v>397</v>
      </c>
      <c r="E22" s="6" t="s">
        <v>260</v>
      </c>
      <c r="F22" s="6" t="s">
        <v>397</v>
      </c>
      <c r="G22" s="6" t="s">
        <v>398</v>
      </c>
      <c r="H22" s="38"/>
      <c r="I22" s="7" t="s">
        <v>406</v>
      </c>
      <c r="J22" s="38" t="s">
        <v>132</v>
      </c>
    </row>
    <row r="23" spans="1:10" ht="196.8" customHeight="1" x14ac:dyDescent="0.25">
      <c r="A23" s="229"/>
      <c r="B23" s="82" t="s">
        <v>407</v>
      </c>
      <c r="C23" s="240"/>
      <c r="D23" s="6" t="s">
        <v>3</v>
      </c>
      <c r="E23" s="6" t="s">
        <v>281</v>
      </c>
      <c r="F23" s="6" t="s">
        <v>3</v>
      </c>
      <c r="G23" s="6" t="s">
        <v>281</v>
      </c>
      <c r="H23" s="5" t="s">
        <v>3</v>
      </c>
      <c r="I23" s="86" t="s">
        <v>3</v>
      </c>
      <c r="J23" s="161" t="s">
        <v>286</v>
      </c>
    </row>
    <row r="24" spans="1:10" ht="106.2" customHeight="1" x14ac:dyDescent="0.25">
      <c r="A24" s="229" t="s">
        <v>92</v>
      </c>
      <c r="B24" s="39" t="s">
        <v>408</v>
      </c>
      <c r="C24" s="239" t="s">
        <v>283</v>
      </c>
      <c r="D24" s="6" t="s">
        <v>397</v>
      </c>
      <c r="E24" s="6" t="s">
        <v>260</v>
      </c>
      <c r="F24" s="6" t="s">
        <v>397</v>
      </c>
      <c r="G24" s="6" t="s">
        <v>398</v>
      </c>
      <c r="H24" s="38"/>
      <c r="I24" s="7" t="s">
        <v>409</v>
      </c>
      <c r="J24" s="38" t="s">
        <v>132</v>
      </c>
    </row>
    <row r="25" spans="1:10" ht="153" customHeight="1" x14ac:dyDescent="0.25">
      <c r="A25" s="229"/>
      <c r="B25" s="40" t="s">
        <v>304</v>
      </c>
      <c r="C25" s="250"/>
      <c r="D25" s="6" t="s">
        <v>3</v>
      </c>
      <c r="E25" s="148" t="s">
        <v>346</v>
      </c>
      <c r="F25" s="6" t="s">
        <v>3</v>
      </c>
      <c r="G25" s="163" t="s">
        <v>346</v>
      </c>
      <c r="H25" s="5" t="s">
        <v>3</v>
      </c>
      <c r="I25" s="86" t="s">
        <v>3</v>
      </c>
      <c r="J25" s="38" t="s">
        <v>132</v>
      </c>
    </row>
    <row r="26" spans="1:10" ht="67.8" customHeight="1" x14ac:dyDescent="0.25">
      <c r="A26" s="229"/>
      <c r="B26" s="40" t="s">
        <v>305</v>
      </c>
      <c r="C26" s="240"/>
      <c r="D26" s="6" t="s">
        <v>3</v>
      </c>
      <c r="E26" s="6" t="s">
        <v>398</v>
      </c>
      <c r="F26" s="6" t="s">
        <v>3</v>
      </c>
      <c r="G26" s="6" t="s">
        <v>398</v>
      </c>
      <c r="H26" s="5" t="s">
        <v>3</v>
      </c>
      <c r="I26" s="86" t="s">
        <v>3</v>
      </c>
      <c r="J26" s="38" t="s">
        <v>132</v>
      </c>
    </row>
    <row r="27" spans="1:10" ht="206.4" customHeight="1" x14ac:dyDescent="0.25">
      <c r="A27" s="229" t="s">
        <v>93</v>
      </c>
      <c r="B27" s="39" t="s">
        <v>410</v>
      </c>
      <c r="C27" s="239" t="s">
        <v>283</v>
      </c>
      <c r="D27" s="6" t="s">
        <v>397</v>
      </c>
      <c r="E27" s="6" t="s">
        <v>260</v>
      </c>
      <c r="F27" s="6" t="s">
        <v>397</v>
      </c>
      <c r="G27" s="6" t="s">
        <v>398</v>
      </c>
      <c r="H27" s="38"/>
      <c r="I27" s="7" t="s">
        <v>411</v>
      </c>
      <c r="J27" s="146" t="s">
        <v>132</v>
      </c>
    </row>
    <row r="28" spans="1:10" ht="94.2" customHeight="1" x14ac:dyDescent="0.25">
      <c r="A28" s="229"/>
      <c r="B28" s="143" t="s">
        <v>307</v>
      </c>
      <c r="C28" s="240"/>
      <c r="D28" s="6" t="s">
        <v>3</v>
      </c>
      <c r="E28" s="6" t="s">
        <v>398</v>
      </c>
      <c r="F28" s="6" t="s">
        <v>3</v>
      </c>
      <c r="G28" s="6" t="s">
        <v>398</v>
      </c>
      <c r="H28" s="5" t="s">
        <v>3</v>
      </c>
      <c r="I28" s="86" t="s">
        <v>3</v>
      </c>
      <c r="J28" s="38" t="s">
        <v>132</v>
      </c>
    </row>
    <row r="29" spans="1:10" ht="141" customHeight="1" x14ac:dyDescent="0.25">
      <c r="A29" s="253" t="s">
        <v>94</v>
      </c>
      <c r="B29" s="39" t="s">
        <v>412</v>
      </c>
      <c r="C29" s="239" t="s">
        <v>283</v>
      </c>
      <c r="D29" s="6" t="s">
        <v>397</v>
      </c>
      <c r="E29" s="6" t="s">
        <v>260</v>
      </c>
      <c r="F29" s="6" t="s">
        <v>397</v>
      </c>
      <c r="G29" s="6" t="s">
        <v>398</v>
      </c>
      <c r="H29" s="38"/>
      <c r="I29" s="7" t="s">
        <v>413</v>
      </c>
      <c r="J29" s="146" t="s">
        <v>132</v>
      </c>
    </row>
    <row r="30" spans="1:10" ht="149.4" customHeight="1" x14ac:dyDescent="0.25">
      <c r="A30" s="254"/>
      <c r="B30" s="40" t="s">
        <v>309</v>
      </c>
      <c r="C30" s="240"/>
      <c r="D30" s="6" t="s">
        <v>3</v>
      </c>
      <c r="E30" s="6" t="s">
        <v>398</v>
      </c>
      <c r="F30" s="6" t="s">
        <v>3</v>
      </c>
      <c r="G30" s="6" t="s">
        <v>398</v>
      </c>
      <c r="H30" s="5" t="s">
        <v>3</v>
      </c>
      <c r="I30" s="86" t="s">
        <v>3</v>
      </c>
      <c r="J30" s="161" t="s">
        <v>286</v>
      </c>
    </row>
    <row r="31" spans="1:10" ht="148.80000000000001" customHeight="1" x14ac:dyDescent="0.25">
      <c r="A31" s="229" t="s">
        <v>95</v>
      </c>
      <c r="B31" s="39" t="s">
        <v>414</v>
      </c>
      <c r="C31" s="239" t="s">
        <v>283</v>
      </c>
      <c r="D31" s="6" t="s">
        <v>397</v>
      </c>
      <c r="E31" s="6" t="s">
        <v>260</v>
      </c>
      <c r="F31" s="6" t="s">
        <v>397</v>
      </c>
      <c r="G31" s="6" t="s">
        <v>398</v>
      </c>
      <c r="H31" s="38"/>
      <c r="I31" s="7" t="s">
        <v>282</v>
      </c>
      <c r="J31" s="38" t="s">
        <v>132</v>
      </c>
    </row>
    <row r="32" spans="1:10" ht="89.4" customHeight="1" x14ac:dyDescent="0.25">
      <c r="A32" s="229"/>
      <c r="B32" s="81" t="s">
        <v>311</v>
      </c>
      <c r="C32" s="240"/>
      <c r="D32" s="6" t="s">
        <v>3</v>
      </c>
      <c r="E32" s="6" t="s">
        <v>398</v>
      </c>
      <c r="F32" s="6" t="s">
        <v>3</v>
      </c>
      <c r="G32" s="6" t="s">
        <v>398</v>
      </c>
      <c r="H32" s="5" t="s">
        <v>3</v>
      </c>
      <c r="I32" s="86" t="s">
        <v>3</v>
      </c>
      <c r="J32" s="38" t="s">
        <v>132</v>
      </c>
    </row>
    <row r="33" spans="1:10" ht="58.8" customHeight="1" x14ac:dyDescent="0.25">
      <c r="A33" s="229" t="s">
        <v>96</v>
      </c>
      <c r="B33" s="39" t="s">
        <v>415</v>
      </c>
      <c r="C33" s="239" t="s">
        <v>283</v>
      </c>
      <c r="D33" s="6" t="s">
        <v>397</v>
      </c>
      <c r="E33" s="6" t="s">
        <v>260</v>
      </c>
      <c r="F33" s="6" t="s">
        <v>397</v>
      </c>
      <c r="G33" s="6" t="s">
        <v>398</v>
      </c>
      <c r="H33" s="38"/>
      <c r="I33" s="7" t="s">
        <v>416</v>
      </c>
      <c r="J33" s="38" t="s">
        <v>132</v>
      </c>
    </row>
    <row r="34" spans="1:10" ht="78" customHeight="1" x14ac:dyDescent="0.25">
      <c r="A34" s="229"/>
      <c r="B34" s="40" t="s">
        <v>313</v>
      </c>
      <c r="C34" s="240"/>
      <c r="D34" s="6" t="s">
        <v>3</v>
      </c>
      <c r="E34" s="6" t="s">
        <v>398</v>
      </c>
      <c r="F34" s="6" t="s">
        <v>3</v>
      </c>
      <c r="G34" s="6" t="s">
        <v>398</v>
      </c>
      <c r="H34" s="5" t="s">
        <v>3</v>
      </c>
      <c r="I34" s="86" t="s">
        <v>3</v>
      </c>
      <c r="J34" s="38" t="s">
        <v>132</v>
      </c>
    </row>
    <row r="35" spans="1:10" ht="48.6" customHeight="1" x14ac:dyDescent="0.25">
      <c r="A35" s="229" t="s">
        <v>97</v>
      </c>
      <c r="B35" s="39" t="s">
        <v>417</v>
      </c>
      <c r="C35" s="239" t="s">
        <v>283</v>
      </c>
      <c r="D35" s="6" t="s">
        <v>397</v>
      </c>
      <c r="E35" s="6" t="s">
        <v>260</v>
      </c>
      <c r="F35" s="6" t="s">
        <v>397</v>
      </c>
      <c r="G35" s="6" t="s">
        <v>398</v>
      </c>
      <c r="H35" s="38"/>
      <c r="I35" s="7" t="s">
        <v>418</v>
      </c>
      <c r="J35" s="38" t="s">
        <v>132</v>
      </c>
    </row>
    <row r="36" spans="1:10" ht="91.2" customHeight="1" x14ac:dyDescent="0.25">
      <c r="A36" s="229"/>
      <c r="B36" s="40" t="s">
        <v>315</v>
      </c>
      <c r="C36" s="240"/>
      <c r="D36" s="6" t="s">
        <v>3</v>
      </c>
      <c r="E36" s="6" t="s">
        <v>398</v>
      </c>
      <c r="F36" s="6" t="s">
        <v>3</v>
      </c>
      <c r="G36" s="6" t="s">
        <v>398</v>
      </c>
      <c r="H36" s="5" t="s">
        <v>3</v>
      </c>
      <c r="I36" s="86" t="s">
        <v>3</v>
      </c>
      <c r="J36" s="38" t="s">
        <v>132</v>
      </c>
    </row>
    <row r="37" spans="1:10" ht="121.05" customHeight="1" x14ac:dyDescent="0.25">
      <c r="A37" s="252" t="s">
        <v>98</v>
      </c>
      <c r="B37" s="39" t="s">
        <v>419</v>
      </c>
      <c r="C37" s="239" t="s">
        <v>283</v>
      </c>
      <c r="D37" s="6" t="s">
        <v>397</v>
      </c>
      <c r="E37" s="6" t="s">
        <v>260</v>
      </c>
      <c r="F37" s="6" t="s">
        <v>397</v>
      </c>
      <c r="G37" s="6" t="s">
        <v>398</v>
      </c>
      <c r="H37" s="38"/>
      <c r="I37" s="7" t="s">
        <v>420</v>
      </c>
      <c r="J37" s="79" t="s">
        <v>132</v>
      </c>
    </row>
    <row r="38" spans="1:10" ht="84.6" customHeight="1" x14ac:dyDescent="0.25">
      <c r="A38" s="252"/>
      <c r="B38" s="40" t="s">
        <v>317</v>
      </c>
      <c r="C38" s="240"/>
      <c r="D38" s="6" t="s">
        <v>3</v>
      </c>
      <c r="E38" s="6" t="s">
        <v>398</v>
      </c>
      <c r="F38" s="6" t="s">
        <v>3</v>
      </c>
      <c r="G38" s="6" t="s">
        <v>398</v>
      </c>
      <c r="H38" s="5" t="s">
        <v>3</v>
      </c>
      <c r="I38" s="86" t="s">
        <v>3</v>
      </c>
      <c r="J38" s="38" t="s">
        <v>132</v>
      </c>
    </row>
    <row r="39" spans="1:10" ht="132" customHeight="1" x14ac:dyDescent="0.25">
      <c r="A39" s="149" t="s">
        <v>99</v>
      </c>
      <c r="B39" s="39" t="s">
        <v>421</v>
      </c>
      <c r="C39" s="151" t="s">
        <v>283</v>
      </c>
      <c r="D39" s="6" t="s">
        <v>397</v>
      </c>
      <c r="E39" s="6" t="s">
        <v>260</v>
      </c>
      <c r="F39" s="6" t="s">
        <v>397</v>
      </c>
      <c r="G39" s="6" t="s">
        <v>398</v>
      </c>
      <c r="H39" s="38"/>
      <c r="I39" s="7" t="s">
        <v>422</v>
      </c>
      <c r="J39" s="38" t="s">
        <v>132</v>
      </c>
    </row>
    <row r="40" spans="1:10" ht="165" customHeight="1" x14ac:dyDescent="0.25">
      <c r="A40" s="149" t="s">
        <v>101</v>
      </c>
      <c r="B40" s="39" t="s">
        <v>423</v>
      </c>
      <c r="C40" s="151" t="s">
        <v>283</v>
      </c>
      <c r="D40" s="6" t="s">
        <v>397</v>
      </c>
      <c r="E40" s="6" t="s">
        <v>260</v>
      </c>
      <c r="F40" s="6" t="s">
        <v>397</v>
      </c>
      <c r="G40" s="6" t="s">
        <v>398</v>
      </c>
      <c r="H40" s="38"/>
      <c r="I40" s="7" t="s">
        <v>355</v>
      </c>
      <c r="J40" s="38" t="s">
        <v>132</v>
      </c>
    </row>
    <row r="41" spans="1:10" ht="118.95" customHeight="1" x14ac:dyDescent="0.25">
      <c r="A41" s="229" t="s">
        <v>102</v>
      </c>
      <c r="B41" s="39" t="s">
        <v>424</v>
      </c>
      <c r="C41" s="239" t="s">
        <v>280</v>
      </c>
      <c r="D41" s="6" t="s">
        <v>397</v>
      </c>
      <c r="E41" s="6" t="s">
        <v>260</v>
      </c>
      <c r="F41" s="6" t="s">
        <v>397</v>
      </c>
      <c r="G41" s="6" t="s">
        <v>398</v>
      </c>
      <c r="H41" s="38"/>
      <c r="I41" s="7" t="s">
        <v>425</v>
      </c>
      <c r="J41" s="38" t="s">
        <v>132</v>
      </c>
    </row>
    <row r="42" spans="1:10" ht="123" customHeight="1" x14ac:dyDescent="0.25">
      <c r="A42" s="229"/>
      <c r="B42" s="40" t="s">
        <v>321</v>
      </c>
      <c r="C42" s="240"/>
      <c r="D42" s="6" t="s">
        <v>3</v>
      </c>
      <c r="E42" s="6" t="s">
        <v>398</v>
      </c>
      <c r="F42" s="6" t="s">
        <v>3</v>
      </c>
      <c r="G42" s="6" t="s">
        <v>398</v>
      </c>
      <c r="H42" s="5" t="s">
        <v>3</v>
      </c>
      <c r="I42" s="86" t="s">
        <v>3</v>
      </c>
      <c r="J42" s="161" t="s">
        <v>286</v>
      </c>
    </row>
    <row r="43" spans="1:10" ht="103.2" customHeight="1" x14ac:dyDescent="0.25">
      <c r="A43" s="38" t="s">
        <v>37</v>
      </c>
      <c r="B43" s="39" t="s">
        <v>209</v>
      </c>
      <c r="C43" s="239" t="s">
        <v>283</v>
      </c>
      <c r="D43" s="6" t="s">
        <v>397</v>
      </c>
      <c r="E43" s="6" t="s">
        <v>260</v>
      </c>
      <c r="F43" s="6" t="s">
        <v>397</v>
      </c>
      <c r="G43" s="6" t="s">
        <v>398</v>
      </c>
      <c r="H43" s="38" t="s">
        <v>426</v>
      </c>
      <c r="I43" s="3" t="s">
        <v>292</v>
      </c>
      <c r="J43" s="8" t="s">
        <v>132</v>
      </c>
    </row>
    <row r="44" spans="1:10" ht="163.80000000000001" customHeight="1" x14ac:dyDescent="0.25">
      <c r="A44" s="38" t="s">
        <v>104</v>
      </c>
      <c r="B44" s="39" t="s">
        <v>262</v>
      </c>
      <c r="C44" s="240"/>
      <c r="D44" s="6" t="s">
        <v>397</v>
      </c>
      <c r="E44" s="6" t="s">
        <v>260</v>
      </c>
      <c r="F44" s="6" t="s">
        <v>397</v>
      </c>
      <c r="G44" s="6" t="s">
        <v>398</v>
      </c>
      <c r="H44" s="38"/>
      <c r="I44" s="7" t="s">
        <v>427</v>
      </c>
      <c r="J44" s="38" t="s">
        <v>132</v>
      </c>
    </row>
    <row r="45" spans="1:10" ht="145.19999999999999" customHeight="1" x14ac:dyDescent="0.25">
      <c r="A45" s="38" t="s">
        <v>38</v>
      </c>
      <c r="B45" s="39" t="s">
        <v>210</v>
      </c>
      <c r="C45" s="239" t="s">
        <v>283</v>
      </c>
      <c r="D45" s="6" t="s">
        <v>397</v>
      </c>
      <c r="E45" s="6" t="s">
        <v>260</v>
      </c>
      <c r="F45" s="6" t="s">
        <v>397</v>
      </c>
      <c r="G45" s="6" t="s">
        <v>398</v>
      </c>
      <c r="H45" s="38" t="s">
        <v>428</v>
      </c>
      <c r="I45" s="3" t="s">
        <v>292</v>
      </c>
      <c r="J45" s="8" t="s">
        <v>132</v>
      </c>
    </row>
    <row r="46" spans="1:10" ht="76.2" customHeight="1" x14ac:dyDescent="0.25">
      <c r="A46" s="229" t="s">
        <v>107</v>
      </c>
      <c r="B46" s="39" t="s">
        <v>211</v>
      </c>
      <c r="C46" s="250"/>
      <c r="D46" s="6" t="s">
        <v>397</v>
      </c>
      <c r="E46" s="6" t="s">
        <v>260</v>
      </c>
      <c r="F46" s="6" t="s">
        <v>397</v>
      </c>
      <c r="G46" s="6" t="s">
        <v>398</v>
      </c>
      <c r="H46" s="38"/>
      <c r="I46" s="7" t="s">
        <v>197</v>
      </c>
      <c r="J46" s="38" t="s">
        <v>132</v>
      </c>
    </row>
    <row r="47" spans="1:10" ht="85.2" customHeight="1" x14ac:dyDescent="0.25">
      <c r="A47" s="229"/>
      <c r="B47" s="40" t="s">
        <v>244</v>
      </c>
      <c r="C47" s="240"/>
      <c r="D47" s="6" t="s">
        <v>3</v>
      </c>
      <c r="E47" s="155" t="s">
        <v>429</v>
      </c>
      <c r="F47" s="6" t="s">
        <v>3</v>
      </c>
      <c r="G47" s="155" t="s">
        <v>429</v>
      </c>
      <c r="H47" s="5" t="s">
        <v>3</v>
      </c>
      <c r="I47" s="86" t="s">
        <v>3</v>
      </c>
      <c r="J47" s="38" t="s">
        <v>132</v>
      </c>
    </row>
    <row r="48" spans="1:10" ht="91.2" customHeight="1" x14ac:dyDescent="0.25">
      <c r="A48" s="38" t="s">
        <v>108</v>
      </c>
      <c r="B48" s="39" t="s">
        <v>212</v>
      </c>
      <c r="C48" s="239" t="s">
        <v>283</v>
      </c>
      <c r="D48" s="6" t="s">
        <v>397</v>
      </c>
      <c r="E48" s="6" t="s">
        <v>260</v>
      </c>
      <c r="F48" s="6" t="s">
        <v>397</v>
      </c>
      <c r="G48" s="6" t="s">
        <v>398</v>
      </c>
      <c r="H48" s="38" t="s">
        <v>430</v>
      </c>
      <c r="I48" s="3" t="s">
        <v>292</v>
      </c>
      <c r="J48" s="8" t="s">
        <v>132</v>
      </c>
    </row>
    <row r="49" spans="1:10" ht="147.6" customHeight="1" x14ac:dyDescent="0.25">
      <c r="A49" s="85" t="s">
        <v>109</v>
      </c>
      <c r="B49" s="39" t="s">
        <v>213</v>
      </c>
      <c r="C49" s="240"/>
      <c r="D49" s="6" t="s">
        <v>397</v>
      </c>
      <c r="E49" s="6" t="s">
        <v>260</v>
      </c>
      <c r="F49" s="6" t="s">
        <v>397</v>
      </c>
      <c r="G49" s="6" t="s">
        <v>398</v>
      </c>
      <c r="H49" s="85"/>
      <c r="I49" s="7" t="s">
        <v>263</v>
      </c>
      <c r="J49" s="56" t="s">
        <v>132</v>
      </c>
    </row>
    <row r="50" spans="1:10" ht="118.2" customHeight="1" x14ac:dyDescent="0.25">
      <c r="A50" s="38" t="s">
        <v>139</v>
      </c>
      <c r="B50" s="7" t="s">
        <v>431</v>
      </c>
      <c r="C50" s="151" t="s">
        <v>283</v>
      </c>
      <c r="D50" s="6" t="s">
        <v>397</v>
      </c>
      <c r="E50" s="6" t="s">
        <v>432</v>
      </c>
      <c r="F50" s="6" t="s">
        <v>397</v>
      </c>
      <c r="G50" s="6" t="s">
        <v>398</v>
      </c>
      <c r="H50" s="38" t="s">
        <v>433</v>
      </c>
      <c r="I50" s="7" t="s">
        <v>434</v>
      </c>
      <c r="J50" s="56" t="s">
        <v>132</v>
      </c>
    </row>
    <row r="51" spans="1:10" ht="23.55" customHeight="1" x14ac:dyDescent="0.25">
      <c r="A51" s="241" t="s">
        <v>110</v>
      </c>
      <c r="B51" s="242"/>
      <c r="C51" s="242"/>
      <c r="D51" s="242"/>
      <c r="E51" s="242"/>
      <c r="F51" s="242"/>
      <c r="G51" s="242"/>
      <c r="H51" s="242"/>
      <c r="I51" s="242"/>
      <c r="J51" s="243"/>
    </row>
    <row r="52" spans="1:10" ht="59.4" customHeight="1" x14ac:dyDescent="0.25">
      <c r="A52" s="5" t="s">
        <v>39</v>
      </c>
      <c r="B52" s="39" t="s">
        <v>214</v>
      </c>
      <c r="C52" s="239" t="s">
        <v>283</v>
      </c>
      <c r="D52" s="6" t="s">
        <v>397</v>
      </c>
      <c r="E52" s="6" t="s">
        <v>260</v>
      </c>
      <c r="F52" s="6" t="s">
        <v>397</v>
      </c>
      <c r="G52" s="6" t="s">
        <v>398</v>
      </c>
      <c r="H52" s="38" t="s">
        <v>168</v>
      </c>
      <c r="I52" s="3" t="s">
        <v>292</v>
      </c>
      <c r="J52" s="38" t="s">
        <v>132</v>
      </c>
    </row>
    <row r="53" spans="1:10" ht="62.4" customHeight="1" x14ac:dyDescent="0.25">
      <c r="A53" s="251" t="s">
        <v>112</v>
      </c>
      <c r="B53" s="7" t="s">
        <v>215</v>
      </c>
      <c r="C53" s="250"/>
      <c r="D53" s="6" t="s">
        <v>397</v>
      </c>
      <c r="E53" s="6" t="s">
        <v>260</v>
      </c>
      <c r="F53" s="6" t="s">
        <v>397</v>
      </c>
      <c r="G53" s="6" t="s">
        <v>398</v>
      </c>
      <c r="H53" s="5"/>
      <c r="I53" s="3" t="s">
        <v>285</v>
      </c>
      <c r="J53" s="38" t="s">
        <v>132</v>
      </c>
    </row>
    <row r="54" spans="1:10" ht="62.4" customHeight="1" x14ac:dyDescent="0.25">
      <c r="A54" s="251"/>
      <c r="B54" s="40" t="s">
        <v>323</v>
      </c>
      <c r="C54" s="250"/>
      <c r="D54" s="6" t="s">
        <v>3</v>
      </c>
      <c r="E54" s="6" t="s">
        <v>398</v>
      </c>
      <c r="F54" s="6" t="s">
        <v>3</v>
      </c>
      <c r="G54" s="6" t="s">
        <v>398</v>
      </c>
      <c r="H54" s="5" t="s">
        <v>3</v>
      </c>
      <c r="I54" s="86" t="s">
        <v>3</v>
      </c>
      <c r="J54" s="38" t="s">
        <v>132</v>
      </c>
    </row>
    <row r="55" spans="1:10" ht="121.2" customHeight="1" x14ac:dyDescent="0.25">
      <c r="A55" s="251" t="s">
        <v>114</v>
      </c>
      <c r="B55" s="7" t="s">
        <v>216</v>
      </c>
      <c r="C55" s="250"/>
      <c r="D55" s="6" t="s">
        <v>397</v>
      </c>
      <c r="E55" s="6" t="s">
        <v>260</v>
      </c>
      <c r="F55" s="6" t="s">
        <v>397</v>
      </c>
      <c r="G55" s="6" t="s">
        <v>398</v>
      </c>
      <c r="H55" s="5"/>
      <c r="I55" s="3" t="s">
        <v>437</v>
      </c>
      <c r="J55" s="38" t="s">
        <v>132</v>
      </c>
    </row>
    <row r="56" spans="1:10" ht="135.6" customHeight="1" x14ac:dyDescent="0.25">
      <c r="A56" s="251"/>
      <c r="B56" s="39" t="s">
        <v>435</v>
      </c>
      <c r="C56" s="250"/>
      <c r="D56" s="6" t="s">
        <v>3</v>
      </c>
      <c r="E56" s="148" t="s">
        <v>436</v>
      </c>
      <c r="F56" s="6" t="s">
        <v>3</v>
      </c>
      <c r="G56" s="148" t="s">
        <v>358</v>
      </c>
      <c r="H56" s="5" t="s">
        <v>3</v>
      </c>
      <c r="I56" s="86" t="s">
        <v>3</v>
      </c>
      <c r="J56" s="38" t="s">
        <v>132</v>
      </c>
    </row>
    <row r="57" spans="1:10" ht="79.2" customHeight="1" x14ac:dyDescent="0.25">
      <c r="A57" s="251" t="s">
        <v>116</v>
      </c>
      <c r="B57" s="7" t="s">
        <v>217</v>
      </c>
      <c r="C57" s="250"/>
      <c r="D57" s="6" t="s">
        <v>397</v>
      </c>
      <c r="E57" s="6" t="s">
        <v>260</v>
      </c>
      <c r="F57" s="6" t="s">
        <v>397</v>
      </c>
      <c r="G57" s="6" t="s">
        <v>398</v>
      </c>
      <c r="H57" s="5"/>
      <c r="I57" s="3" t="s">
        <v>438</v>
      </c>
      <c r="J57" s="38" t="s">
        <v>132</v>
      </c>
    </row>
    <row r="58" spans="1:10" ht="91.8" customHeight="1" x14ac:dyDescent="0.25">
      <c r="A58" s="251"/>
      <c r="B58" s="40" t="s">
        <v>245</v>
      </c>
      <c r="C58" s="240"/>
      <c r="D58" s="6" t="s">
        <v>3</v>
      </c>
      <c r="E58" s="162" t="s">
        <v>359</v>
      </c>
      <c r="F58" s="6" t="s">
        <v>3</v>
      </c>
      <c r="G58" s="162" t="s">
        <v>359</v>
      </c>
      <c r="H58" s="5" t="s">
        <v>3</v>
      </c>
      <c r="I58" s="86" t="s">
        <v>3</v>
      </c>
      <c r="J58" s="38" t="s">
        <v>132</v>
      </c>
    </row>
    <row r="59" spans="1:10" ht="123.6" customHeight="1" x14ac:dyDescent="0.25">
      <c r="A59" s="5" t="s">
        <v>40</v>
      </c>
      <c r="B59" s="39" t="s">
        <v>218</v>
      </c>
      <c r="C59" s="239" t="s">
        <v>283</v>
      </c>
      <c r="D59" s="6" t="s">
        <v>397</v>
      </c>
      <c r="E59" s="6" t="s">
        <v>260</v>
      </c>
      <c r="F59" s="6" t="s">
        <v>397</v>
      </c>
      <c r="G59" s="6" t="s">
        <v>398</v>
      </c>
      <c r="H59" s="38" t="s">
        <v>169</v>
      </c>
      <c r="I59" s="3" t="s">
        <v>292</v>
      </c>
      <c r="J59" s="38" t="s">
        <v>132</v>
      </c>
    </row>
    <row r="60" spans="1:10" ht="109.05" customHeight="1" x14ac:dyDescent="0.25">
      <c r="A60" s="251" t="s">
        <v>119</v>
      </c>
      <c r="B60" s="7" t="s">
        <v>219</v>
      </c>
      <c r="C60" s="250"/>
      <c r="D60" s="6" t="s">
        <v>397</v>
      </c>
      <c r="E60" s="6" t="s">
        <v>260</v>
      </c>
      <c r="F60" s="6" t="s">
        <v>397</v>
      </c>
      <c r="G60" s="6" t="s">
        <v>398</v>
      </c>
      <c r="H60" s="5"/>
      <c r="I60" s="3" t="s">
        <v>439</v>
      </c>
      <c r="J60" s="38" t="s">
        <v>132</v>
      </c>
    </row>
    <row r="61" spans="1:10" ht="93" customHeight="1" x14ac:dyDescent="0.25">
      <c r="A61" s="251"/>
      <c r="B61" s="81" t="s">
        <v>324</v>
      </c>
      <c r="C61" s="250"/>
      <c r="D61" s="6" t="s">
        <v>3</v>
      </c>
      <c r="E61" s="6" t="s">
        <v>398</v>
      </c>
      <c r="F61" s="6" t="s">
        <v>3</v>
      </c>
      <c r="G61" s="6" t="s">
        <v>398</v>
      </c>
      <c r="H61" s="5" t="s">
        <v>3</v>
      </c>
      <c r="I61" s="86" t="s">
        <v>3</v>
      </c>
      <c r="J61" s="38" t="s">
        <v>132</v>
      </c>
    </row>
    <row r="62" spans="1:10" ht="159" customHeight="1" x14ac:dyDescent="0.25">
      <c r="A62" s="151" t="s">
        <v>120</v>
      </c>
      <c r="B62" s="39" t="s">
        <v>220</v>
      </c>
      <c r="C62" s="250"/>
      <c r="D62" s="6" t="s">
        <v>397</v>
      </c>
      <c r="E62" s="6" t="s">
        <v>260</v>
      </c>
      <c r="F62" s="6" t="s">
        <v>397</v>
      </c>
      <c r="G62" s="6" t="s">
        <v>398</v>
      </c>
      <c r="H62" s="5"/>
      <c r="I62" s="3" t="s">
        <v>440</v>
      </c>
      <c r="J62" s="38" t="s">
        <v>132</v>
      </c>
    </row>
    <row r="63" spans="1:10" ht="105" customHeight="1" x14ac:dyDescent="0.25">
      <c r="A63" s="5" t="s">
        <v>122</v>
      </c>
      <c r="B63" s="39" t="s">
        <v>221</v>
      </c>
      <c r="C63" s="250"/>
      <c r="D63" s="6" t="s">
        <v>397</v>
      </c>
      <c r="E63" s="6" t="s">
        <v>260</v>
      </c>
      <c r="F63" s="6" t="s">
        <v>397</v>
      </c>
      <c r="G63" s="6" t="s">
        <v>398</v>
      </c>
      <c r="H63" s="38" t="s">
        <v>170</v>
      </c>
      <c r="I63" s="3" t="s">
        <v>292</v>
      </c>
      <c r="J63" s="38" t="s">
        <v>132</v>
      </c>
    </row>
    <row r="64" spans="1:10" ht="137.4" customHeight="1" x14ac:dyDescent="0.25">
      <c r="A64" s="5" t="s">
        <v>124</v>
      </c>
      <c r="B64" s="7" t="s">
        <v>222</v>
      </c>
      <c r="C64" s="240"/>
      <c r="D64" s="6" t="s">
        <v>397</v>
      </c>
      <c r="E64" s="6" t="s">
        <v>260</v>
      </c>
      <c r="F64" s="6" t="s">
        <v>397</v>
      </c>
      <c r="G64" s="6" t="s">
        <v>398</v>
      </c>
      <c r="H64" s="48"/>
      <c r="I64" s="7" t="s">
        <v>374</v>
      </c>
      <c r="J64" s="38" t="s">
        <v>132</v>
      </c>
    </row>
    <row r="65" spans="1:10" ht="28.2" customHeight="1" x14ac:dyDescent="0.25">
      <c r="A65" s="244" t="s">
        <v>330</v>
      </c>
      <c r="B65" s="244"/>
      <c r="C65" s="244"/>
      <c r="D65" s="244"/>
      <c r="E65" s="244"/>
      <c r="F65" s="244"/>
      <c r="G65" s="244"/>
      <c r="H65" s="244"/>
      <c r="I65" s="244"/>
      <c r="J65" s="244"/>
    </row>
    <row r="66" spans="1:10" ht="137.4" customHeight="1" x14ac:dyDescent="0.25">
      <c r="A66" s="167" t="s">
        <v>125</v>
      </c>
      <c r="B66" s="39" t="s">
        <v>441</v>
      </c>
      <c r="C66" s="167" t="s">
        <v>283</v>
      </c>
      <c r="D66" s="6" t="s">
        <v>397</v>
      </c>
      <c r="E66" s="6" t="s">
        <v>260</v>
      </c>
      <c r="F66" s="6" t="s">
        <v>397</v>
      </c>
      <c r="G66" s="6" t="s">
        <v>398</v>
      </c>
      <c r="H66" s="167" t="s">
        <v>442</v>
      </c>
      <c r="I66" s="3" t="s">
        <v>443</v>
      </c>
      <c r="J66" s="165" t="s">
        <v>132</v>
      </c>
    </row>
    <row r="67" spans="1:10" ht="21" customHeight="1" x14ac:dyDescent="0.25">
      <c r="A67" s="241" t="s">
        <v>198</v>
      </c>
      <c r="B67" s="242"/>
      <c r="C67" s="242"/>
      <c r="D67" s="242"/>
      <c r="E67" s="242"/>
      <c r="F67" s="242"/>
      <c r="G67" s="242"/>
      <c r="H67" s="242"/>
      <c r="I67" s="242"/>
      <c r="J67" s="243"/>
    </row>
    <row r="68" spans="1:10" ht="90" customHeight="1" x14ac:dyDescent="0.25">
      <c r="A68" s="5" t="s">
        <v>126</v>
      </c>
      <c r="B68" s="39" t="s">
        <v>223</v>
      </c>
      <c r="C68" s="239" t="s">
        <v>283</v>
      </c>
      <c r="D68" s="6" t="s">
        <v>397</v>
      </c>
      <c r="E68" s="6" t="s">
        <v>260</v>
      </c>
      <c r="F68" s="6" t="s">
        <v>397</v>
      </c>
      <c r="G68" s="6" t="s">
        <v>398</v>
      </c>
      <c r="H68" s="38" t="s">
        <v>444</v>
      </c>
      <c r="I68" s="3" t="s">
        <v>292</v>
      </c>
      <c r="J68" s="38" t="s">
        <v>132</v>
      </c>
    </row>
    <row r="69" spans="1:10" ht="67.8" customHeight="1" x14ac:dyDescent="0.25">
      <c r="A69" s="5" t="s">
        <v>127</v>
      </c>
      <c r="B69" s="39" t="s">
        <v>224</v>
      </c>
      <c r="C69" s="240"/>
      <c r="D69" s="6" t="s">
        <v>397</v>
      </c>
      <c r="E69" s="6" t="s">
        <v>260</v>
      </c>
      <c r="F69" s="6" t="s">
        <v>397</v>
      </c>
      <c r="G69" s="6" t="s">
        <v>398</v>
      </c>
      <c r="H69" s="38" t="s">
        <v>445</v>
      </c>
      <c r="I69" s="3" t="s">
        <v>292</v>
      </c>
      <c r="J69" s="38" t="s">
        <v>132</v>
      </c>
    </row>
    <row r="70" spans="1:10" ht="27" customHeight="1" x14ac:dyDescent="0.25">
      <c r="A70" s="241" t="s">
        <v>325</v>
      </c>
      <c r="B70" s="242"/>
      <c r="C70" s="242"/>
      <c r="D70" s="242"/>
      <c r="E70" s="242"/>
      <c r="F70" s="242"/>
      <c r="G70" s="242"/>
      <c r="H70" s="242"/>
      <c r="I70" s="242"/>
      <c r="J70" s="243"/>
    </row>
    <row r="71" spans="1:10" ht="127.8" customHeight="1" x14ac:dyDescent="0.25">
      <c r="A71" s="167" t="s">
        <v>133</v>
      </c>
      <c r="B71" s="39" t="s">
        <v>446</v>
      </c>
      <c r="C71" s="239" t="s">
        <v>283</v>
      </c>
      <c r="D71" s="6" t="s">
        <v>397</v>
      </c>
      <c r="E71" s="6" t="s">
        <v>260</v>
      </c>
      <c r="F71" s="6" t="s">
        <v>397</v>
      </c>
      <c r="G71" s="6" t="s">
        <v>398</v>
      </c>
      <c r="H71" s="165" t="s">
        <v>447</v>
      </c>
      <c r="I71" s="3" t="s">
        <v>292</v>
      </c>
      <c r="J71" s="165" t="s">
        <v>132</v>
      </c>
    </row>
    <row r="72" spans="1:10" ht="96.6" customHeight="1" x14ac:dyDescent="0.25">
      <c r="A72" s="167" t="s">
        <v>145</v>
      </c>
      <c r="B72" s="39" t="s">
        <v>448</v>
      </c>
      <c r="C72" s="245"/>
      <c r="D72" s="6" t="s">
        <v>397</v>
      </c>
      <c r="E72" s="6" t="s">
        <v>260</v>
      </c>
      <c r="F72" s="6" t="s">
        <v>397</v>
      </c>
      <c r="G72" s="6" t="s">
        <v>398</v>
      </c>
      <c r="H72" s="165" t="s">
        <v>449</v>
      </c>
      <c r="I72" s="3" t="s">
        <v>292</v>
      </c>
      <c r="J72" s="165" t="s">
        <v>132</v>
      </c>
    </row>
    <row r="73" spans="1:10" ht="132" customHeight="1" x14ac:dyDescent="0.25">
      <c r="A73" s="167" t="s">
        <v>200</v>
      </c>
      <c r="B73" s="39" t="s">
        <v>450</v>
      </c>
      <c r="C73" s="245"/>
      <c r="D73" s="6" t="s">
        <v>397</v>
      </c>
      <c r="E73" s="6" t="s">
        <v>260</v>
      </c>
      <c r="F73" s="6" t="s">
        <v>397</v>
      </c>
      <c r="G73" s="6" t="s">
        <v>398</v>
      </c>
      <c r="H73" s="165" t="s">
        <v>451</v>
      </c>
      <c r="I73" s="3" t="s">
        <v>292</v>
      </c>
      <c r="J73" s="165" t="s">
        <v>132</v>
      </c>
    </row>
    <row r="74" spans="1:10" ht="166.2" customHeight="1" x14ac:dyDescent="0.25">
      <c r="A74" s="167" t="s">
        <v>333</v>
      </c>
      <c r="B74" s="39" t="s">
        <v>452</v>
      </c>
      <c r="C74" s="245"/>
      <c r="D74" s="6" t="s">
        <v>397</v>
      </c>
      <c r="E74" s="6" t="s">
        <v>260</v>
      </c>
      <c r="F74" s="6" t="s">
        <v>397</v>
      </c>
      <c r="G74" s="6" t="s">
        <v>398</v>
      </c>
      <c r="H74" s="165" t="s">
        <v>453</v>
      </c>
      <c r="I74" s="3" t="s">
        <v>292</v>
      </c>
      <c r="J74" s="165" t="s">
        <v>132</v>
      </c>
    </row>
    <row r="75" spans="1:10" ht="147" customHeight="1" x14ac:dyDescent="0.25">
      <c r="A75" s="167" t="s">
        <v>334</v>
      </c>
      <c r="B75" s="39" t="s">
        <v>454</v>
      </c>
      <c r="C75" s="246"/>
      <c r="D75" s="6" t="s">
        <v>397</v>
      </c>
      <c r="E75" s="6" t="s">
        <v>260</v>
      </c>
      <c r="F75" s="6" t="s">
        <v>397</v>
      </c>
      <c r="G75" s="6" t="s">
        <v>398</v>
      </c>
      <c r="H75" s="165" t="s">
        <v>455</v>
      </c>
      <c r="I75" s="3" t="s">
        <v>292</v>
      </c>
      <c r="J75" s="165" t="s">
        <v>132</v>
      </c>
    </row>
    <row r="76" spans="1:10" ht="31.2" customHeight="1" x14ac:dyDescent="0.25">
      <c r="A76" s="241" t="s">
        <v>160</v>
      </c>
      <c r="B76" s="242"/>
      <c r="C76" s="242"/>
      <c r="D76" s="242"/>
      <c r="E76" s="242"/>
      <c r="F76" s="242"/>
      <c r="G76" s="242"/>
      <c r="H76" s="242"/>
      <c r="I76" s="242"/>
      <c r="J76" s="243"/>
    </row>
    <row r="77" spans="1:10" ht="76.8" customHeight="1" x14ac:dyDescent="0.25">
      <c r="A77" s="5" t="s">
        <v>128</v>
      </c>
      <c r="B77" s="39" t="s">
        <v>456</v>
      </c>
      <c r="C77" s="239" t="s">
        <v>283</v>
      </c>
      <c r="D77" s="6" t="s">
        <v>397</v>
      </c>
      <c r="E77" s="6" t="s">
        <v>260</v>
      </c>
      <c r="F77" s="6" t="s">
        <v>397</v>
      </c>
      <c r="G77" s="6" t="s">
        <v>398</v>
      </c>
      <c r="H77" s="38" t="s">
        <v>457</v>
      </c>
      <c r="I77" s="3" t="s">
        <v>292</v>
      </c>
      <c r="J77" s="38" t="s">
        <v>132</v>
      </c>
    </row>
    <row r="78" spans="1:10" ht="92.4" customHeight="1" x14ac:dyDescent="0.25">
      <c r="A78" s="239" t="s">
        <v>201</v>
      </c>
      <c r="B78" s="128" t="s">
        <v>247</v>
      </c>
      <c r="C78" s="250"/>
      <c r="D78" s="6" t="s">
        <v>397</v>
      </c>
      <c r="E78" s="6" t="s">
        <v>260</v>
      </c>
      <c r="F78" s="6" t="s">
        <v>397</v>
      </c>
      <c r="G78" s="6" t="s">
        <v>398</v>
      </c>
      <c r="H78" s="38"/>
      <c r="I78" s="7" t="s">
        <v>459</v>
      </c>
      <c r="J78" s="38" t="s">
        <v>132</v>
      </c>
    </row>
    <row r="79" spans="1:10" ht="172.2" customHeight="1" x14ac:dyDescent="0.25">
      <c r="A79" s="246"/>
      <c r="B79" s="40" t="s">
        <v>336</v>
      </c>
      <c r="C79" s="240"/>
      <c r="D79" s="6" t="s">
        <v>3</v>
      </c>
      <c r="E79" s="147" t="s">
        <v>458</v>
      </c>
      <c r="F79" s="6" t="s">
        <v>3</v>
      </c>
      <c r="G79" s="162" t="s">
        <v>364</v>
      </c>
      <c r="H79" s="38" t="s">
        <v>3</v>
      </c>
      <c r="I79" s="85" t="s">
        <v>3</v>
      </c>
      <c r="J79" s="38" t="s">
        <v>132</v>
      </c>
    </row>
    <row r="80" spans="1:10" ht="94.2" customHeight="1" x14ac:dyDescent="0.25">
      <c r="A80" s="5" t="s">
        <v>142</v>
      </c>
      <c r="B80" s="39" t="s">
        <v>460</v>
      </c>
      <c r="C80" s="239" t="s">
        <v>283</v>
      </c>
      <c r="D80" s="6" t="s">
        <v>397</v>
      </c>
      <c r="E80" s="6" t="s">
        <v>260</v>
      </c>
      <c r="F80" s="6" t="s">
        <v>397</v>
      </c>
      <c r="G80" s="6" t="s">
        <v>398</v>
      </c>
      <c r="H80" s="38" t="s">
        <v>461</v>
      </c>
      <c r="I80" s="3" t="s">
        <v>292</v>
      </c>
      <c r="J80" s="38" t="s">
        <v>132</v>
      </c>
    </row>
    <row r="81" spans="1:10" ht="151.19999999999999" customHeight="1" x14ac:dyDescent="0.25">
      <c r="A81" s="239" t="s">
        <v>202</v>
      </c>
      <c r="B81" s="39" t="s">
        <v>462</v>
      </c>
      <c r="C81" s="240"/>
      <c r="D81" s="6" t="s">
        <v>397</v>
      </c>
      <c r="E81" s="6" t="s">
        <v>260</v>
      </c>
      <c r="F81" s="6" t="s">
        <v>397</v>
      </c>
      <c r="G81" s="6" t="s">
        <v>398</v>
      </c>
      <c r="H81" s="38"/>
      <c r="I81" s="7" t="s">
        <v>464</v>
      </c>
      <c r="J81" s="38" t="s">
        <v>132</v>
      </c>
    </row>
    <row r="82" spans="1:10" ht="230.4" customHeight="1" x14ac:dyDescent="0.25">
      <c r="A82" s="245"/>
      <c r="B82" s="83" t="s">
        <v>250</v>
      </c>
      <c r="C82" s="151" t="s">
        <v>283</v>
      </c>
      <c r="D82" s="57" t="s">
        <v>3</v>
      </c>
      <c r="E82" s="147" t="s">
        <v>463</v>
      </c>
      <c r="F82" s="57" t="s">
        <v>3</v>
      </c>
      <c r="G82" s="147" t="s">
        <v>272</v>
      </c>
      <c r="H82" s="38" t="s">
        <v>3</v>
      </c>
      <c r="I82" s="85" t="s">
        <v>3</v>
      </c>
      <c r="J82" s="38" t="s">
        <v>132</v>
      </c>
    </row>
    <row r="83" spans="1:10" ht="150" customHeight="1" x14ac:dyDescent="0.25">
      <c r="A83" s="246"/>
      <c r="B83" s="83" t="s">
        <v>465</v>
      </c>
      <c r="C83" s="151" t="s">
        <v>283</v>
      </c>
      <c r="D83" s="57" t="s">
        <v>3</v>
      </c>
      <c r="E83" s="147" t="s">
        <v>368</v>
      </c>
      <c r="F83" s="57" t="s">
        <v>3</v>
      </c>
      <c r="G83" s="147" t="s">
        <v>368</v>
      </c>
      <c r="H83" s="38" t="s">
        <v>3</v>
      </c>
      <c r="I83" s="85" t="s">
        <v>3</v>
      </c>
      <c r="J83" s="38" t="s">
        <v>132</v>
      </c>
    </row>
    <row r="84" spans="1:10" ht="33" customHeight="1" x14ac:dyDescent="0.25">
      <c r="A84" s="247" t="s">
        <v>229</v>
      </c>
      <c r="B84" s="248"/>
      <c r="C84" s="248"/>
      <c r="D84" s="248"/>
      <c r="E84" s="248"/>
      <c r="F84" s="248"/>
      <c r="G84" s="248"/>
      <c r="H84" s="248"/>
      <c r="I84" s="248"/>
      <c r="J84" s="249"/>
    </row>
    <row r="85" spans="1:10" ht="118.2" customHeight="1" x14ac:dyDescent="0.25">
      <c r="A85" s="65" t="s">
        <v>255</v>
      </c>
      <c r="B85" s="64" t="s">
        <v>264</v>
      </c>
      <c r="C85" s="239" t="s">
        <v>283</v>
      </c>
      <c r="D85" s="6" t="s">
        <v>397</v>
      </c>
      <c r="E85" s="6" t="s">
        <v>260</v>
      </c>
      <c r="F85" s="6" t="s">
        <v>397</v>
      </c>
      <c r="G85" s="6" t="s">
        <v>398</v>
      </c>
      <c r="H85" s="63" t="s">
        <v>265</v>
      </c>
      <c r="I85" s="3" t="s">
        <v>292</v>
      </c>
      <c r="J85" s="63" t="s">
        <v>132</v>
      </c>
    </row>
    <row r="86" spans="1:10" ht="93.6" customHeight="1" x14ac:dyDescent="0.25">
      <c r="A86" s="150" t="s">
        <v>256</v>
      </c>
      <c r="B86" s="81" t="s">
        <v>266</v>
      </c>
      <c r="C86" s="250"/>
      <c r="D86" s="6" t="s">
        <v>397</v>
      </c>
      <c r="E86" s="6" t="s">
        <v>260</v>
      </c>
      <c r="F86" s="6" t="s">
        <v>397</v>
      </c>
      <c r="G86" s="6" t="s">
        <v>398</v>
      </c>
      <c r="H86" s="79"/>
      <c r="I86" s="7" t="s">
        <v>366</v>
      </c>
      <c r="J86" s="79" t="s">
        <v>132</v>
      </c>
    </row>
    <row r="87" spans="1:10" ht="93.6" customHeight="1" x14ac:dyDescent="0.25">
      <c r="A87" s="65" t="s">
        <v>257</v>
      </c>
      <c r="B87" s="64" t="s">
        <v>267</v>
      </c>
      <c r="C87" s="250"/>
      <c r="D87" s="6" t="s">
        <v>397</v>
      </c>
      <c r="E87" s="6" t="s">
        <v>260</v>
      </c>
      <c r="F87" s="6" t="s">
        <v>397</v>
      </c>
      <c r="G87" s="6" t="s">
        <v>398</v>
      </c>
      <c r="H87" s="63" t="s">
        <v>184</v>
      </c>
      <c r="I87" s="3" t="s">
        <v>293</v>
      </c>
      <c r="J87" s="63" t="s">
        <v>132</v>
      </c>
    </row>
    <row r="88" spans="1:10" ht="159.6" customHeight="1" x14ac:dyDescent="0.25">
      <c r="A88" s="239" t="s">
        <v>258</v>
      </c>
      <c r="B88" s="81" t="s">
        <v>268</v>
      </c>
      <c r="C88" s="250"/>
      <c r="D88" s="6" t="s">
        <v>397</v>
      </c>
      <c r="E88" s="6" t="s">
        <v>260</v>
      </c>
      <c r="F88" s="6" t="s">
        <v>397</v>
      </c>
      <c r="G88" s="6" t="s">
        <v>398</v>
      </c>
      <c r="H88" s="79"/>
      <c r="I88" s="7" t="s">
        <v>466</v>
      </c>
      <c r="J88" s="149" t="s">
        <v>467</v>
      </c>
    </row>
    <row r="89" spans="1:10" ht="118.2" customHeight="1" x14ac:dyDescent="0.25">
      <c r="A89" s="246"/>
      <c r="B89" s="40" t="s">
        <v>337</v>
      </c>
      <c r="C89" s="240"/>
      <c r="D89" s="6" t="s">
        <v>3</v>
      </c>
      <c r="E89" s="147" t="s">
        <v>368</v>
      </c>
      <c r="F89" s="6" t="s">
        <v>3</v>
      </c>
      <c r="G89" s="147" t="s">
        <v>368</v>
      </c>
      <c r="H89" s="79" t="s">
        <v>3</v>
      </c>
      <c r="I89" s="85" t="s">
        <v>3</v>
      </c>
      <c r="J89" s="79" t="s">
        <v>132</v>
      </c>
    </row>
    <row r="90" spans="1:10" ht="122.4" customHeight="1" x14ac:dyDescent="0.25">
      <c r="A90" s="229" t="s">
        <v>371</v>
      </c>
      <c r="B90" s="39" t="s">
        <v>468</v>
      </c>
      <c r="C90" s="239" t="s">
        <v>283</v>
      </c>
      <c r="D90" s="6" t="s">
        <v>397</v>
      </c>
      <c r="E90" s="6" t="s">
        <v>260</v>
      </c>
      <c r="F90" s="6" t="s">
        <v>397</v>
      </c>
      <c r="G90" s="6" t="s">
        <v>398</v>
      </c>
      <c r="H90" s="38"/>
      <c r="I90" s="7" t="s">
        <v>284</v>
      </c>
      <c r="J90" s="79" t="s">
        <v>132</v>
      </c>
    </row>
    <row r="91" spans="1:10" ht="120.6" customHeight="1" x14ac:dyDescent="0.25">
      <c r="A91" s="229"/>
      <c r="B91" s="40" t="s">
        <v>469</v>
      </c>
      <c r="C91" s="240"/>
      <c r="D91" s="6" t="s">
        <v>3</v>
      </c>
      <c r="E91" s="6" t="s">
        <v>398</v>
      </c>
      <c r="F91" s="6" t="s">
        <v>3</v>
      </c>
      <c r="G91" s="6" t="s">
        <v>398</v>
      </c>
      <c r="H91" s="5" t="s">
        <v>3</v>
      </c>
      <c r="I91" s="86" t="s">
        <v>3</v>
      </c>
      <c r="J91" s="38" t="s">
        <v>261</v>
      </c>
    </row>
  </sheetData>
  <mergeCells count="62">
    <mergeCell ref="A3:J3"/>
    <mergeCell ref="F7:G7"/>
    <mergeCell ref="H7:I7"/>
    <mergeCell ref="J7:J8"/>
    <mergeCell ref="A5:J5"/>
    <mergeCell ref="A4:J4"/>
    <mergeCell ref="A7:A8"/>
    <mergeCell ref="B7:B8"/>
    <mergeCell ref="C7:C8"/>
    <mergeCell ref="D7:E7"/>
    <mergeCell ref="A10:J10"/>
    <mergeCell ref="A14:A15"/>
    <mergeCell ref="A19:A21"/>
    <mergeCell ref="A22:A23"/>
    <mergeCell ref="A11:J11"/>
    <mergeCell ref="A16:A18"/>
    <mergeCell ref="C14:C15"/>
    <mergeCell ref="C16:C18"/>
    <mergeCell ref="C19:C21"/>
    <mergeCell ref="C22:C23"/>
    <mergeCell ref="A24:A26"/>
    <mergeCell ref="A27:A28"/>
    <mergeCell ref="A31:A32"/>
    <mergeCell ref="A33:A34"/>
    <mergeCell ref="A57:A58"/>
    <mergeCell ref="A37:A38"/>
    <mergeCell ref="A41:A42"/>
    <mergeCell ref="A29:A30"/>
    <mergeCell ref="A35:A36"/>
    <mergeCell ref="A90:A91"/>
    <mergeCell ref="A46:A47"/>
    <mergeCell ref="A51:J51"/>
    <mergeCell ref="C45:C47"/>
    <mergeCell ref="C48:C49"/>
    <mergeCell ref="C52:C58"/>
    <mergeCell ref="C59:C64"/>
    <mergeCell ref="A88:A89"/>
    <mergeCell ref="C68:C69"/>
    <mergeCell ref="A60:A61"/>
    <mergeCell ref="A53:A54"/>
    <mergeCell ref="A55:A56"/>
    <mergeCell ref="C24:C26"/>
    <mergeCell ref="C27:C28"/>
    <mergeCell ref="C29:C30"/>
    <mergeCell ref="C31:C32"/>
    <mergeCell ref="C33:C34"/>
    <mergeCell ref="C35:C36"/>
    <mergeCell ref="C37:C38"/>
    <mergeCell ref="C41:C42"/>
    <mergeCell ref="C90:C91"/>
    <mergeCell ref="C43:C44"/>
    <mergeCell ref="A70:J70"/>
    <mergeCell ref="A65:J65"/>
    <mergeCell ref="C71:C75"/>
    <mergeCell ref="A84:J84"/>
    <mergeCell ref="A78:A79"/>
    <mergeCell ref="A81:A83"/>
    <mergeCell ref="C77:C79"/>
    <mergeCell ref="C80:C81"/>
    <mergeCell ref="C85:C89"/>
    <mergeCell ref="A67:J67"/>
    <mergeCell ref="A76:J76"/>
  </mergeCells>
  <pageMargins left="0.25" right="0.25" top="0.65" bottom="0.17" header="0.3" footer="0.3"/>
  <pageSetup paperSize="9" scale="69" fitToHeight="0" orientation="landscape" r:id="rId1"/>
  <headerFooter alignWithMargins="0"/>
  <rowBreaks count="3" manualBreakCount="3">
    <brk id="58" max="16383" man="1"/>
    <brk id="64" max="16383" man="1"/>
    <brk id="8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38"/>
  <sheetViews>
    <sheetView view="pageBreakPreview" zoomScale="55" zoomScaleNormal="100" zoomScaleSheetLayoutView="55" workbookViewId="0">
      <selection activeCell="A3" sqref="A3:H3"/>
    </sheetView>
  </sheetViews>
  <sheetFormatPr defaultColWidth="9.109375" defaultRowHeight="13.8" x14ac:dyDescent="0.25"/>
  <cols>
    <col min="1" max="1" width="6.77734375" style="29" customWidth="1"/>
    <col min="2" max="2" width="31.6640625" style="29" customWidth="1"/>
    <col min="3" max="3" width="35.33203125" style="29" customWidth="1"/>
    <col min="4" max="4" width="15.33203125" style="50" customWidth="1"/>
    <col min="5" max="5" width="14.33203125" style="66" customWidth="1"/>
    <col min="6" max="6" width="14.109375" style="67" customWidth="1"/>
    <col min="7" max="7" width="14.33203125" style="67" customWidth="1"/>
    <col min="8" max="8" width="13.5546875" style="67" customWidth="1"/>
    <col min="9" max="16384" width="9.109375" style="29"/>
  </cols>
  <sheetData>
    <row r="1" spans="1:8" x14ac:dyDescent="0.25">
      <c r="H1" s="68" t="s">
        <v>58</v>
      </c>
    </row>
    <row r="2" spans="1:8" ht="4.95" customHeight="1" x14ac:dyDescent="0.25"/>
    <row r="3" spans="1:8" ht="14.4" customHeight="1" x14ac:dyDescent="0.25">
      <c r="A3" s="264" t="s">
        <v>64</v>
      </c>
      <c r="B3" s="264"/>
      <c r="C3" s="264"/>
      <c r="D3" s="264"/>
      <c r="E3" s="264"/>
      <c r="F3" s="264"/>
      <c r="G3" s="264"/>
      <c r="H3" s="264"/>
    </row>
    <row r="4" spans="1:8" ht="16.95" customHeight="1" x14ac:dyDescent="0.25"/>
    <row r="5" spans="1:8" ht="30" customHeight="1" x14ac:dyDescent="0.25">
      <c r="A5" s="265" t="s">
        <v>35</v>
      </c>
      <c r="B5" s="265" t="s">
        <v>71</v>
      </c>
      <c r="C5" s="265"/>
      <c r="D5" s="58" t="s">
        <v>26</v>
      </c>
      <c r="E5" s="265" t="s">
        <v>269</v>
      </c>
      <c r="F5" s="265"/>
      <c r="G5" s="265"/>
      <c r="H5" s="265"/>
    </row>
    <row r="6" spans="1:8" ht="41.4" x14ac:dyDescent="0.25">
      <c r="A6" s="265"/>
      <c r="B6" s="265"/>
      <c r="C6" s="265"/>
      <c r="D6" s="60" t="s">
        <v>2</v>
      </c>
      <c r="E6" s="59" t="s">
        <v>172</v>
      </c>
      <c r="F6" s="60" t="s">
        <v>42</v>
      </c>
      <c r="G6" s="60" t="s">
        <v>149</v>
      </c>
      <c r="H6" s="60" t="s">
        <v>65</v>
      </c>
    </row>
    <row r="7" spans="1:8" x14ac:dyDescent="0.25">
      <c r="A7" s="69">
        <v>1</v>
      </c>
      <c r="B7" s="69">
        <v>2</v>
      </c>
      <c r="C7" s="69">
        <v>3</v>
      </c>
      <c r="D7" s="30">
        <v>4</v>
      </c>
      <c r="E7" s="129">
        <v>5</v>
      </c>
      <c r="F7" s="69">
        <v>6</v>
      </c>
      <c r="G7" s="69">
        <v>7</v>
      </c>
      <c r="H7" s="69">
        <v>8</v>
      </c>
    </row>
    <row r="8" spans="1:8" s="31" customFormat="1" ht="15.6" customHeight="1" x14ac:dyDescent="0.25">
      <c r="A8" s="258" t="s">
        <v>34</v>
      </c>
      <c r="B8" s="259" t="s">
        <v>171</v>
      </c>
      <c r="C8" s="61" t="s">
        <v>63</v>
      </c>
      <c r="D8" s="30"/>
      <c r="E8" s="130">
        <f>SUM(E9:E14)</f>
        <v>710727.96600000001</v>
      </c>
      <c r="F8" s="131">
        <f>SUM(F9:F14)</f>
        <v>711195.86719000014</v>
      </c>
      <c r="G8" s="131">
        <f>SUM(G9:G14)</f>
        <v>697329.20713999995</v>
      </c>
      <c r="H8" s="131">
        <f>SUM(H9:H14)</f>
        <v>697329.20713999995</v>
      </c>
    </row>
    <row r="9" spans="1:8" s="31" customFormat="1" ht="27.6" x14ac:dyDescent="0.25">
      <c r="A9" s="258"/>
      <c r="B9" s="259"/>
      <c r="C9" s="61" t="s">
        <v>31</v>
      </c>
      <c r="D9" s="32" t="s">
        <v>148</v>
      </c>
      <c r="E9" s="130">
        <f>E16+E58+E86+E100+E121+E163+E184+E205+E226</f>
        <v>325021</v>
      </c>
      <c r="F9" s="130">
        <f t="shared" ref="F9:H9" si="0">F16+F58+F86+F100+F121+F163+F184+F205+F226</f>
        <v>294010.90000000002</v>
      </c>
      <c r="G9" s="130">
        <f t="shared" si="0"/>
        <v>281324.58091999998</v>
      </c>
      <c r="H9" s="130">
        <f t="shared" si="0"/>
        <v>281324.58091999998</v>
      </c>
    </row>
    <row r="10" spans="1:8" s="31" customFormat="1" x14ac:dyDescent="0.25">
      <c r="A10" s="258"/>
      <c r="B10" s="259"/>
      <c r="C10" s="61" t="s">
        <v>32</v>
      </c>
      <c r="D10" s="32" t="s">
        <v>290</v>
      </c>
      <c r="E10" s="130">
        <f t="shared" ref="E10:H14" si="1">E17+E59+E87+E101+E122+E164+E185+E206+E227</f>
        <v>385706.96600000001</v>
      </c>
      <c r="F10" s="130">
        <f t="shared" si="1"/>
        <v>417184.96719000005</v>
      </c>
      <c r="G10" s="130">
        <f t="shared" si="1"/>
        <v>416004.62621999998</v>
      </c>
      <c r="H10" s="130">
        <f t="shared" si="1"/>
        <v>416004.62621999998</v>
      </c>
    </row>
    <row r="11" spans="1:8" s="31" customFormat="1" x14ac:dyDescent="0.25">
      <c r="A11" s="258"/>
      <c r="B11" s="259"/>
      <c r="C11" s="61" t="s">
        <v>33</v>
      </c>
      <c r="D11" s="32"/>
      <c r="E11" s="130">
        <f t="shared" si="1"/>
        <v>0</v>
      </c>
      <c r="F11" s="130">
        <f t="shared" si="1"/>
        <v>0</v>
      </c>
      <c r="G11" s="130">
        <f t="shared" si="1"/>
        <v>0</v>
      </c>
      <c r="H11" s="130">
        <f t="shared" si="1"/>
        <v>0</v>
      </c>
    </row>
    <row r="12" spans="1:8" s="31" customFormat="1" ht="27.6" x14ac:dyDescent="0.25">
      <c r="A12" s="258"/>
      <c r="B12" s="259"/>
      <c r="C12" s="61" t="s">
        <v>66</v>
      </c>
      <c r="D12" s="32"/>
      <c r="E12" s="130">
        <f t="shared" si="1"/>
        <v>0</v>
      </c>
      <c r="F12" s="130">
        <f t="shared" si="1"/>
        <v>0</v>
      </c>
      <c r="G12" s="130">
        <f t="shared" si="1"/>
        <v>0</v>
      </c>
      <c r="H12" s="130">
        <f t="shared" si="1"/>
        <v>0</v>
      </c>
    </row>
    <row r="13" spans="1:8" s="31" customFormat="1" ht="27.6" x14ac:dyDescent="0.25">
      <c r="A13" s="258"/>
      <c r="B13" s="259"/>
      <c r="C13" s="61" t="s">
        <v>30</v>
      </c>
      <c r="D13" s="32"/>
      <c r="E13" s="130">
        <f t="shared" si="1"/>
        <v>0</v>
      </c>
      <c r="F13" s="130">
        <f t="shared" si="1"/>
        <v>0</v>
      </c>
      <c r="G13" s="130">
        <f t="shared" si="1"/>
        <v>0</v>
      </c>
      <c r="H13" s="130">
        <f t="shared" si="1"/>
        <v>0</v>
      </c>
    </row>
    <row r="14" spans="1:8" s="31" customFormat="1" ht="27.6" x14ac:dyDescent="0.25">
      <c r="A14" s="258"/>
      <c r="B14" s="259"/>
      <c r="C14" s="61" t="s">
        <v>67</v>
      </c>
      <c r="D14" s="32"/>
      <c r="E14" s="130">
        <f t="shared" si="1"/>
        <v>0</v>
      </c>
      <c r="F14" s="130">
        <f t="shared" si="1"/>
        <v>0</v>
      </c>
      <c r="G14" s="130">
        <f t="shared" si="1"/>
        <v>0</v>
      </c>
      <c r="H14" s="130">
        <f t="shared" si="1"/>
        <v>0</v>
      </c>
    </row>
    <row r="15" spans="1:8" s="31" customFormat="1" x14ac:dyDescent="0.25">
      <c r="A15" s="258" t="s">
        <v>5</v>
      </c>
      <c r="B15" s="259" t="s">
        <v>81</v>
      </c>
      <c r="C15" s="61" t="s">
        <v>63</v>
      </c>
      <c r="D15" s="32"/>
      <c r="E15" s="130">
        <f>E16+E17</f>
        <v>529314.31394000002</v>
      </c>
      <c r="F15" s="130">
        <f t="shared" ref="F15:H15" si="2">F16+F17</f>
        <v>569189.18122000003</v>
      </c>
      <c r="G15" s="130">
        <f t="shared" si="2"/>
        <v>568758.63534000004</v>
      </c>
      <c r="H15" s="130">
        <f t="shared" si="2"/>
        <v>568758.63534000004</v>
      </c>
    </row>
    <row r="16" spans="1:8" s="31" customFormat="1" ht="27.6" x14ac:dyDescent="0.25">
      <c r="A16" s="258"/>
      <c r="B16" s="259"/>
      <c r="C16" s="61" t="s">
        <v>31</v>
      </c>
      <c r="D16" s="32" t="s">
        <v>148</v>
      </c>
      <c r="E16" s="130">
        <f>E23+E30+E37+E44+E51</f>
        <v>207250.19999999998</v>
      </c>
      <c r="F16" s="130">
        <f t="shared" ref="F16:H16" si="3">F23+F30+F37+F44+F51</f>
        <v>229884.6</v>
      </c>
      <c r="G16" s="130">
        <f t="shared" si="3"/>
        <v>229656.47766999999</v>
      </c>
      <c r="H16" s="130">
        <f t="shared" si="3"/>
        <v>229656.47766999999</v>
      </c>
    </row>
    <row r="17" spans="1:8" s="31" customFormat="1" x14ac:dyDescent="0.25">
      <c r="A17" s="258"/>
      <c r="B17" s="259"/>
      <c r="C17" s="61" t="s">
        <v>32</v>
      </c>
      <c r="D17" s="32" t="s">
        <v>290</v>
      </c>
      <c r="E17" s="130">
        <f>E24+E31+E38+E45+E52</f>
        <v>322064.11394000001</v>
      </c>
      <c r="F17" s="130">
        <f t="shared" ref="F17:H17" si="4">F24+F31+F38+F45+F52</f>
        <v>339304.58121999999</v>
      </c>
      <c r="G17" s="130">
        <f t="shared" si="4"/>
        <v>339102.15766999999</v>
      </c>
      <c r="H17" s="130">
        <f t="shared" si="4"/>
        <v>339102.15766999999</v>
      </c>
    </row>
    <row r="18" spans="1:8" s="31" customFormat="1" x14ac:dyDescent="0.25">
      <c r="A18" s="258"/>
      <c r="B18" s="259"/>
      <c r="C18" s="61" t="s">
        <v>33</v>
      </c>
      <c r="D18" s="32"/>
      <c r="E18" s="130">
        <f t="shared" ref="E18:H21" si="5">E25+E32+E39+E46</f>
        <v>0</v>
      </c>
      <c r="F18" s="131">
        <f t="shared" si="5"/>
        <v>0</v>
      </c>
      <c r="G18" s="131">
        <f t="shared" si="5"/>
        <v>0</v>
      </c>
      <c r="H18" s="131">
        <f t="shared" si="5"/>
        <v>0</v>
      </c>
    </row>
    <row r="19" spans="1:8" s="31" customFormat="1" ht="27.6" x14ac:dyDescent="0.25">
      <c r="A19" s="258"/>
      <c r="B19" s="259"/>
      <c r="C19" s="61" t="s">
        <v>66</v>
      </c>
      <c r="D19" s="32"/>
      <c r="E19" s="130">
        <f t="shared" si="5"/>
        <v>0</v>
      </c>
      <c r="F19" s="131">
        <f t="shared" si="5"/>
        <v>0</v>
      </c>
      <c r="G19" s="131">
        <f t="shared" si="5"/>
        <v>0</v>
      </c>
      <c r="H19" s="131">
        <f t="shared" si="5"/>
        <v>0</v>
      </c>
    </row>
    <row r="20" spans="1:8" s="31" customFormat="1" ht="27.6" x14ac:dyDescent="0.25">
      <c r="A20" s="258"/>
      <c r="B20" s="259"/>
      <c r="C20" s="61" t="s">
        <v>30</v>
      </c>
      <c r="D20" s="32"/>
      <c r="E20" s="130">
        <f t="shared" si="5"/>
        <v>0</v>
      </c>
      <c r="F20" s="131">
        <f t="shared" si="5"/>
        <v>0</v>
      </c>
      <c r="G20" s="131">
        <f t="shared" si="5"/>
        <v>0</v>
      </c>
      <c r="H20" s="131">
        <f t="shared" si="5"/>
        <v>0</v>
      </c>
    </row>
    <row r="21" spans="1:8" s="31" customFormat="1" ht="27.6" x14ac:dyDescent="0.25">
      <c r="A21" s="258"/>
      <c r="B21" s="259"/>
      <c r="C21" s="61" t="s">
        <v>67</v>
      </c>
      <c r="D21" s="32"/>
      <c r="E21" s="130">
        <f t="shared" si="5"/>
        <v>0</v>
      </c>
      <c r="F21" s="131">
        <f t="shared" si="5"/>
        <v>0</v>
      </c>
      <c r="G21" s="131">
        <f t="shared" si="5"/>
        <v>0</v>
      </c>
      <c r="H21" s="131">
        <f t="shared" si="5"/>
        <v>0</v>
      </c>
    </row>
    <row r="22" spans="1:8" s="31" customFormat="1" x14ac:dyDescent="0.25">
      <c r="A22" s="256" t="s">
        <v>36</v>
      </c>
      <c r="B22" s="257" t="s">
        <v>83</v>
      </c>
      <c r="C22" s="61" t="s">
        <v>63</v>
      </c>
      <c r="D22" s="32"/>
      <c r="E22" s="130">
        <f>E24</f>
        <v>31515.41835</v>
      </c>
      <c r="F22" s="130">
        <f>F24</f>
        <v>45759.953410000002</v>
      </c>
      <c r="G22" s="130">
        <f>G24</f>
        <v>45749.156609999998</v>
      </c>
      <c r="H22" s="130">
        <f>H24</f>
        <v>45749.156609999998</v>
      </c>
    </row>
    <row r="23" spans="1:8" s="31" customFormat="1" ht="27.6" x14ac:dyDescent="0.25">
      <c r="A23" s="256"/>
      <c r="B23" s="257"/>
      <c r="C23" s="61" t="s">
        <v>31</v>
      </c>
      <c r="D23" s="32" t="s">
        <v>148</v>
      </c>
      <c r="E23" s="130">
        <v>0</v>
      </c>
      <c r="F23" s="131">
        <v>0</v>
      </c>
      <c r="G23" s="131">
        <v>0</v>
      </c>
      <c r="H23" s="131">
        <v>0</v>
      </c>
    </row>
    <row r="24" spans="1:8" s="31" customFormat="1" x14ac:dyDescent="0.25">
      <c r="A24" s="256"/>
      <c r="B24" s="257"/>
      <c r="C24" s="61" t="s">
        <v>32</v>
      </c>
      <c r="D24" s="32" t="s">
        <v>290</v>
      </c>
      <c r="E24" s="130">
        <v>31515.41835</v>
      </c>
      <c r="F24" s="131">
        <v>45759.953410000002</v>
      </c>
      <c r="G24" s="131">
        <v>45749.156609999998</v>
      </c>
      <c r="H24" s="131">
        <v>45749.156609999998</v>
      </c>
    </row>
    <row r="25" spans="1:8" s="31" customFormat="1" x14ac:dyDescent="0.25">
      <c r="A25" s="256"/>
      <c r="B25" s="257"/>
      <c r="C25" s="61" t="s">
        <v>33</v>
      </c>
      <c r="D25" s="32"/>
      <c r="E25" s="130">
        <v>0</v>
      </c>
      <c r="F25" s="131">
        <v>0</v>
      </c>
      <c r="G25" s="131">
        <v>0</v>
      </c>
      <c r="H25" s="131">
        <v>0</v>
      </c>
    </row>
    <row r="26" spans="1:8" s="31" customFormat="1" ht="27.6" x14ac:dyDescent="0.25">
      <c r="A26" s="256"/>
      <c r="B26" s="257"/>
      <c r="C26" s="61" t="s">
        <v>66</v>
      </c>
      <c r="D26" s="32"/>
      <c r="E26" s="130">
        <v>0</v>
      </c>
      <c r="F26" s="131">
        <v>0</v>
      </c>
      <c r="G26" s="131">
        <v>0</v>
      </c>
      <c r="H26" s="131">
        <v>0</v>
      </c>
    </row>
    <row r="27" spans="1:8" s="31" customFormat="1" ht="27.6" x14ac:dyDescent="0.25">
      <c r="A27" s="256"/>
      <c r="B27" s="257"/>
      <c r="C27" s="61" t="s">
        <v>30</v>
      </c>
      <c r="D27" s="32"/>
      <c r="E27" s="130">
        <v>0</v>
      </c>
      <c r="F27" s="131">
        <v>0</v>
      </c>
      <c r="G27" s="131">
        <v>0</v>
      </c>
      <c r="H27" s="131">
        <v>0</v>
      </c>
    </row>
    <row r="28" spans="1:8" s="31" customFormat="1" ht="27.6" x14ac:dyDescent="0.25">
      <c r="A28" s="256"/>
      <c r="B28" s="257"/>
      <c r="C28" s="61" t="s">
        <v>67</v>
      </c>
      <c r="D28" s="32"/>
      <c r="E28" s="130">
        <v>0</v>
      </c>
      <c r="F28" s="131">
        <v>0</v>
      </c>
      <c r="G28" s="131">
        <v>0</v>
      </c>
      <c r="H28" s="131">
        <v>0</v>
      </c>
    </row>
    <row r="29" spans="1:8" s="31" customFormat="1" x14ac:dyDescent="0.25">
      <c r="A29" s="256" t="s">
        <v>87</v>
      </c>
      <c r="B29" s="257" t="s">
        <v>103</v>
      </c>
      <c r="C29" s="61" t="s">
        <v>63</v>
      </c>
      <c r="D29" s="30">
        <v>829</v>
      </c>
      <c r="E29" s="130">
        <f>E30</f>
        <v>199027.4</v>
      </c>
      <c r="F29" s="130">
        <f>F30</f>
        <v>210084.6</v>
      </c>
      <c r="G29" s="130">
        <f>G30</f>
        <v>209856.47766999999</v>
      </c>
      <c r="H29" s="130">
        <f>H30</f>
        <v>209856.47766999999</v>
      </c>
    </row>
    <row r="30" spans="1:8" s="31" customFormat="1" ht="27.6" x14ac:dyDescent="0.25">
      <c r="A30" s="256"/>
      <c r="B30" s="257"/>
      <c r="C30" s="61" t="s">
        <v>31</v>
      </c>
      <c r="D30" s="32">
        <v>829</v>
      </c>
      <c r="E30" s="130">
        <v>199027.4</v>
      </c>
      <c r="F30" s="131">
        <v>210084.6</v>
      </c>
      <c r="G30" s="131">
        <v>209856.47766999999</v>
      </c>
      <c r="H30" s="131">
        <v>209856.47766999999</v>
      </c>
    </row>
    <row r="31" spans="1:8" s="31" customFormat="1" x14ac:dyDescent="0.25">
      <c r="A31" s="256"/>
      <c r="B31" s="257"/>
      <c r="C31" s="61" t="s">
        <v>32</v>
      </c>
      <c r="D31" s="32"/>
      <c r="E31" s="130">
        <v>0</v>
      </c>
      <c r="F31" s="131">
        <v>0</v>
      </c>
      <c r="G31" s="131">
        <v>0</v>
      </c>
      <c r="H31" s="131">
        <v>0</v>
      </c>
    </row>
    <row r="32" spans="1:8" s="31" customFormat="1" x14ac:dyDescent="0.25">
      <c r="A32" s="256"/>
      <c r="B32" s="257"/>
      <c r="C32" s="61" t="s">
        <v>33</v>
      </c>
      <c r="D32" s="32"/>
      <c r="E32" s="130">
        <v>0</v>
      </c>
      <c r="F32" s="131">
        <v>0</v>
      </c>
      <c r="G32" s="131">
        <v>0</v>
      </c>
      <c r="H32" s="131">
        <v>0</v>
      </c>
    </row>
    <row r="33" spans="1:8" s="31" customFormat="1" ht="27.6" x14ac:dyDescent="0.25">
      <c r="A33" s="256"/>
      <c r="B33" s="257"/>
      <c r="C33" s="61" t="s">
        <v>66</v>
      </c>
      <c r="D33" s="32"/>
      <c r="E33" s="130">
        <v>0</v>
      </c>
      <c r="F33" s="131">
        <v>0</v>
      </c>
      <c r="G33" s="131">
        <v>0</v>
      </c>
      <c r="H33" s="131">
        <v>0</v>
      </c>
    </row>
    <row r="34" spans="1:8" s="31" customFormat="1" ht="27.6" x14ac:dyDescent="0.25">
      <c r="A34" s="256"/>
      <c r="B34" s="257"/>
      <c r="C34" s="61" t="s">
        <v>30</v>
      </c>
      <c r="D34" s="32"/>
      <c r="E34" s="130">
        <v>0</v>
      </c>
      <c r="F34" s="131">
        <v>0</v>
      </c>
      <c r="G34" s="131">
        <v>0</v>
      </c>
      <c r="H34" s="131">
        <v>0</v>
      </c>
    </row>
    <row r="35" spans="1:8" s="31" customFormat="1" ht="28.8" customHeight="1" x14ac:dyDescent="0.25">
      <c r="A35" s="256"/>
      <c r="B35" s="257"/>
      <c r="C35" s="61" t="s">
        <v>67</v>
      </c>
      <c r="D35" s="32"/>
      <c r="E35" s="130">
        <v>0</v>
      </c>
      <c r="F35" s="131">
        <v>0</v>
      </c>
      <c r="G35" s="131">
        <v>0</v>
      </c>
      <c r="H35" s="131">
        <v>0</v>
      </c>
    </row>
    <row r="36" spans="1:8" s="31" customFormat="1" x14ac:dyDescent="0.25">
      <c r="A36" s="256" t="s">
        <v>88</v>
      </c>
      <c r="B36" s="257" t="s">
        <v>151</v>
      </c>
      <c r="C36" s="61" t="s">
        <v>63</v>
      </c>
      <c r="D36" s="30"/>
      <c r="E36" s="130">
        <v>0</v>
      </c>
      <c r="F36" s="131">
        <v>0</v>
      </c>
      <c r="G36" s="131">
        <v>0</v>
      </c>
      <c r="H36" s="131">
        <v>0</v>
      </c>
    </row>
    <row r="37" spans="1:8" s="31" customFormat="1" ht="27.6" x14ac:dyDescent="0.25">
      <c r="A37" s="256"/>
      <c r="B37" s="257"/>
      <c r="C37" s="61" t="s">
        <v>31</v>
      </c>
      <c r="D37" s="32"/>
      <c r="E37" s="130">
        <v>0</v>
      </c>
      <c r="F37" s="131">
        <v>0</v>
      </c>
      <c r="G37" s="131">
        <v>0</v>
      </c>
      <c r="H37" s="131">
        <v>0</v>
      </c>
    </row>
    <row r="38" spans="1:8" s="31" customFormat="1" x14ac:dyDescent="0.25">
      <c r="A38" s="256"/>
      <c r="B38" s="257"/>
      <c r="C38" s="61" t="s">
        <v>32</v>
      </c>
      <c r="D38" s="32"/>
      <c r="E38" s="130">
        <v>0</v>
      </c>
      <c r="F38" s="131">
        <v>0</v>
      </c>
      <c r="G38" s="131">
        <v>0</v>
      </c>
      <c r="H38" s="131">
        <v>0</v>
      </c>
    </row>
    <row r="39" spans="1:8" s="31" customFormat="1" x14ac:dyDescent="0.25">
      <c r="A39" s="256"/>
      <c r="B39" s="257"/>
      <c r="C39" s="61" t="s">
        <v>33</v>
      </c>
      <c r="D39" s="32"/>
      <c r="E39" s="130">
        <v>0</v>
      </c>
      <c r="F39" s="131">
        <v>0</v>
      </c>
      <c r="G39" s="131">
        <v>0</v>
      </c>
      <c r="H39" s="131">
        <v>0</v>
      </c>
    </row>
    <row r="40" spans="1:8" s="31" customFormat="1" ht="27.6" x14ac:dyDescent="0.25">
      <c r="A40" s="256"/>
      <c r="B40" s="257"/>
      <c r="C40" s="61" t="s">
        <v>66</v>
      </c>
      <c r="D40" s="32"/>
      <c r="E40" s="130">
        <v>0</v>
      </c>
      <c r="F40" s="131">
        <v>0</v>
      </c>
      <c r="G40" s="131">
        <v>0</v>
      </c>
      <c r="H40" s="131">
        <v>0</v>
      </c>
    </row>
    <row r="41" spans="1:8" s="31" customFormat="1" ht="27.6" x14ac:dyDescent="0.25">
      <c r="A41" s="256"/>
      <c r="B41" s="257"/>
      <c r="C41" s="61" t="s">
        <v>30</v>
      </c>
      <c r="D41" s="32"/>
      <c r="E41" s="130">
        <v>0</v>
      </c>
      <c r="F41" s="131">
        <v>0</v>
      </c>
      <c r="G41" s="131">
        <v>0</v>
      </c>
      <c r="H41" s="131">
        <v>0</v>
      </c>
    </row>
    <row r="42" spans="1:8" s="31" customFormat="1" ht="44.4" customHeight="1" x14ac:dyDescent="0.25">
      <c r="A42" s="256"/>
      <c r="B42" s="257"/>
      <c r="C42" s="61" t="s">
        <v>67</v>
      </c>
      <c r="D42" s="32"/>
      <c r="E42" s="130">
        <v>0</v>
      </c>
      <c r="F42" s="131">
        <v>0</v>
      </c>
      <c r="G42" s="131">
        <v>0</v>
      </c>
      <c r="H42" s="131">
        <v>0</v>
      </c>
    </row>
    <row r="43" spans="1:8" s="31" customFormat="1" x14ac:dyDescent="0.25">
      <c r="A43" s="256" t="s">
        <v>90</v>
      </c>
      <c r="B43" s="257" t="s">
        <v>153</v>
      </c>
      <c r="C43" s="61" t="s">
        <v>63</v>
      </c>
      <c r="D43" s="30">
        <v>829</v>
      </c>
      <c r="E43" s="130">
        <f>E45</f>
        <v>290465.63700000005</v>
      </c>
      <c r="F43" s="130">
        <f>F45</f>
        <v>293344.62780999998</v>
      </c>
      <c r="G43" s="130">
        <f>G45</f>
        <v>293153.00105999998</v>
      </c>
      <c r="H43" s="130">
        <f>H45</f>
        <v>293153.00105999998</v>
      </c>
    </row>
    <row r="44" spans="1:8" s="31" customFormat="1" ht="27.6" x14ac:dyDescent="0.25">
      <c r="A44" s="256"/>
      <c r="B44" s="257"/>
      <c r="C44" s="61" t="s">
        <v>31</v>
      </c>
      <c r="D44" s="32"/>
      <c r="E44" s="130">
        <v>0</v>
      </c>
      <c r="F44" s="131">
        <v>0</v>
      </c>
      <c r="G44" s="131">
        <v>0</v>
      </c>
      <c r="H44" s="131">
        <v>0</v>
      </c>
    </row>
    <row r="45" spans="1:8" s="31" customFormat="1" x14ac:dyDescent="0.25">
      <c r="A45" s="256"/>
      <c r="B45" s="257"/>
      <c r="C45" s="61" t="s">
        <v>32</v>
      </c>
      <c r="D45" s="32">
        <v>829</v>
      </c>
      <c r="E45" s="130">
        <v>290465.63700000005</v>
      </c>
      <c r="F45" s="131">
        <v>293344.62780999998</v>
      </c>
      <c r="G45" s="131">
        <v>293153.00105999998</v>
      </c>
      <c r="H45" s="131">
        <v>293153.00105999998</v>
      </c>
    </row>
    <row r="46" spans="1:8" s="31" customFormat="1" x14ac:dyDescent="0.25">
      <c r="A46" s="256"/>
      <c r="B46" s="257"/>
      <c r="C46" s="61" t="s">
        <v>33</v>
      </c>
      <c r="D46" s="32"/>
      <c r="E46" s="130">
        <v>0</v>
      </c>
      <c r="F46" s="131">
        <v>0</v>
      </c>
      <c r="G46" s="131">
        <v>0</v>
      </c>
      <c r="H46" s="131">
        <v>0</v>
      </c>
    </row>
    <row r="47" spans="1:8" s="31" customFormat="1" ht="27.6" x14ac:dyDescent="0.25">
      <c r="A47" s="256"/>
      <c r="B47" s="257"/>
      <c r="C47" s="61" t="s">
        <v>66</v>
      </c>
      <c r="D47" s="32"/>
      <c r="E47" s="130">
        <v>0</v>
      </c>
      <c r="F47" s="131">
        <v>0</v>
      </c>
      <c r="G47" s="131">
        <v>0</v>
      </c>
      <c r="H47" s="131">
        <v>0</v>
      </c>
    </row>
    <row r="48" spans="1:8" s="31" customFormat="1" ht="27.6" x14ac:dyDescent="0.25">
      <c r="A48" s="256"/>
      <c r="B48" s="257"/>
      <c r="C48" s="61" t="s">
        <v>30</v>
      </c>
      <c r="D48" s="32"/>
      <c r="E48" s="130">
        <v>0</v>
      </c>
      <c r="F48" s="131">
        <v>0</v>
      </c>
      <c r="G48" s="131">
        <v>0</v>
      </c>
      <c r="H48" s="131">
        <v>0</v>
      </c>
    </row>
    <row r="49" spans="1:8" s="31" customFormat="1" ht="27.6" x14ac:dyDescent="0.25">
      <c r="A49" s="256"/>
      <c r="B49" s="257"/>
      <c r="C49" s="61" t="s">
        <v>67</v>
      </c>
      <c r="D49" s="32"/>
      <c r="E49" s="130">
        <v>0</v>
      </c>
      <c r="F49" s="131">
        <v>0</v>
      </c>
      <c r="G49" s="131">
        <v>0</v>
      </c>
      <c r="H49" s="131">
        <v>0</v>
      </c>
    </row>
    <row r="50" spans="1:8" s="31" customFormat="1" x14ac:dyDescent="0.25">
      <c r="A50" s="260" t="s">
        <v>91</v>
      </c>
      <c r="B50" s="261" t="s">
        <v>322</v>
      </c>
      <c r="C50" s="154" t="s">
        <v>63</v>
      </c>
      <c r="D50" s="32" t="s">
        <v>148</v>
      </c>
      <c r="E50" s="130">
        <f>SUM(E51:E52)</f>
        <v>8305.858589999998</v>
      </c>
      <c r="F50" s="130">
        <f t="shared" ref="F50:H50" si="6">SUM(F51:F52)</f>
        <v>20000</v>
      </c>
      <c r="G50" s="130">
        <f t="shared" si="6"/>
        <v>20000</v>
      </c>
      <c r="H50" s="130">
        <f t="shared" si="6"/>
        <v>20000</v>
      </c>
    </row>
    <row r="51" spans="1:8" s="31" customFormat="1" ht="27.6" x14ac:dyDescent="0.25">
      <c r="A51" s="250"/>
      <c r="B51" s="262"/>
      <c r="C51" s="154" t="s">
        <v>31</v>
      </c>
      <c r="D51" s="32" t="s">
        <v>148</v>
      </c>
      <c r="E51" s="130">
        <v>8222.7999999999993</v>
      </c>
      <c r="F51" s="131">
        <v>19800</v>
      </c>
      <c r="G51" s="131">
        <v>19800</v>
      </c>
      <c r="H51" s="131">
        <v>19800</v>
      </c>
    </row>
    <row r="52" spans="1:8" s="31" customFormat="1" x14ac:dyDescent="0.25">
      <c r="A52" s="250"/>
      <c r="B52" s="262"/>
      <c r="C52" s="154" t="s">
        <v>32</v>
      </c>
      <c r="D52" s="32" t="s">
        <v>148</v>
      </c>
      <c r="E52" s="130">
        <v>83.05858999999873</v>
      </c>
      <c r="F52" s="131">
        <v>200</v>
      </c>
      <c r="G52" s="131">
        <v>200</v>
      </c>
      <c r="H52" s="131">
        <v>200</v>
      </c>
    </row>
    <row r="53" spans="1:8" s="31" customFormat="1" x14ac:dyDescent="0.25">
      <c r="A53" s="250"/>
      <c r="B53" s="262"/>
      <c r="C53" s="154" t="s">
        <v>33</v>
      </c>
      <c r="D53" s="32"/>
      <c r="E53" s="130">
        <v>0</v>
      </c>
      <c r="F53" s="130">
        <v>0</v>
      </c>
      <c r="G53" s="130">
        <v>0</v>
      </c>
      <c r="H53" s="130">
        <v>0</v>
      </c>
    </row>
    <row r="54" spans="1:8" s="31" customFormat="1" ht="27.6" x14ac:dyDescent="0.25">
      <c r="A54" s="250"/>
      <c r="B54" s="262"/>
      <c r="C54" s="154" t="s">
        <v>66</v>
      </c>
      <c r="D54" s="32"/>
      <c r="E54" s="130">
        <v>0</v>
      </c>
      <c r="F54" s="130">
        <v>0</v>
      </c>
      <c r="G54" s="130">
        <v>0</v>
      </c>
      <c r="H54" s="130">
        <v>0</v>
      </c>
    </row>
    <row r="55" spans="1:8" s="31" customFormat="1" ht="27.6" x14ac:dyDescent="0.25">
      <c r="A55" s="250"/>
      <c r="B55" s="262"/>
      <c r="C55" s="154" t="s">
        <v>30</v>
      </c>
      <c r="D55" s="32"/>
      <c r="E55" s="130">
        <v>0</v>
      </c>
      <c r="F55" s="130">
        <v>0</v>
      </c>
      <c r="G55" s="130">
        <v>0</v>
      </c>
      <c r="H55" s="130">
        <v>0</v>
      </c>
    </row>
    <row r="56" spans="1:8" s="31" customFormat="1" ht="27.6" x14ac:dyDescent="0.25">
      <c r="A56" s="240"/>
      <c r="B56" s="263"/>
      <c r="C56" s="154" t="s">
        <v>67</v>
      </c>
      <c r="D56" s="32"/>
      <c r="E56" s="130">
        <v>0</v>
      </c>
      <c r="F56" s="130">
        <v>0</v>
      </c>
      <c r="G56" s="130">
        <v>0</v>
      </c>
      <c r="H56" s="130">
        <v>0</v>
      </c>
    </row>
    <row r="57" spans="1:8" s="31" customFormat="1" x14ac:dyDescent="0.25">
      <c r="A57" s="258" t="s">
        <v>37</v>
      </c>
      <c r="B57" s="259" t="s">
        <v>110</v>
      </c>
      <c r="C57" s="61" t="s">
        <v>63</v>
      </c>
      <c r="D57" s="30">
        <v>829</v>
      </c>
      <c r="E57" s="130">
        <f>E58+E59</f>
        <v>0</v>
      </c>
      <c r="F57" s="131">
        <f>F58+F59</f>
        <v>0</v>
      </c>
      <c r="G57" s="131">
        <f>G58+G59</f>
        <v>0</v>
      </c>
      <c r="H57" s="131">
        <f>H58+H59</f>
        <v>0</v>
      </c>
    </row>
    <row r="58" spans="1:8" s="31" customFormat="1" ht="27.6" x14ac:dyDescent="0.25">
      <c r="A58" s="258"/>
      <c r="B58" s="259"/>
      <c r="C58" s="61" t="s">
        <v>31</v>
      </c>
      <c r="D58" s="32"/>
      <c r="E58" s="130">
        <f t="shared" ref="E58:H59" si="7">E65+E72+E79</f>
        <v>0</v>
      </c>
      <c r="F58" s="131">
        <f t="shared" si="7"/>
        <v>0</v>
      </c>
      <c r="G58" s="131">
        <f t="shared" si="7"/>
        <v>0</v>
      </c>
      <c r="H58" s="131">
        <f t="shared" si="7"/>
        <v>0</v>
      </c>
    </row>
    <row r="59" spans="1:8" s="31" customFormat="1" x14ac:dyDescent="0.25">
      <c r="A59" s="258"/>
      <c r="B59" s="259"/>
      <c r="C59" s="61" t="s">
        <v>32</v>
      </c>
      <c r="D59" s="32" t="s">
        <v>148</v>
      </c>
      <c r="E59" s="130">
        <f t="shared" si="7"/>
        <v>0</v>
      </c>
      <c r="F59" s="131">
        <f t="shared" si="7"/>
        <v>0</v>
      </c>
      <c r="G59" s="131">
        <f t="shared" si="7"/>
        <v>0</v>
      </c>
      <c r="H59" s="131">
        <f t="shared" si="7"/>
        <v>0</v>
      </c>
    </row>
    <row r="60" spans="1:8" s="31" customFormat="1" x14ac:dyDescent="0.25">
      <c r="A60" s="258"/>
      <c r="B60" s="259"/>
      <c r="C60" s="61" t="s">
        <v>33</v>
      </c>
      <c r="D60" s="32"/>
      <c r="E60" s="130">
        <f t="shared" ref="E60:H63" si="8">E67+E74+E81</f>
        <v>0</v>
      </c>
      <c r="F60" s="131">
        <f t="shared" si="8"/>
        <v>0</v>
      </c>
      <c r="G60" s="131">
        <f t="shared" si="8"/>
        <v>0</v>
      </c>
      <c r="H60" s="131">
        <f t="shared" si="8"/>
        <v>0</v>
      </c>
    </row>
    <row r="61" spans="1:8" s="31" customFormat="1" ht="27.6" x14ac:dyDescent="0.25">
      <c r="A61" s="258"/>
      <c r="B61" s="259"/>
      <c r="C61" s="61" t="s">
        <v>66</v>
      </c>
      <c r="D61" s="32"/>
      <c r="E61" s="130">
        <f t="shared" si="8"/>
        <v>0</v>
      </c>
      <c r="F61" s="131">
        <f t="shared" si="8"/>
        <v>0</v>
      </c>
      <c r="G61" s="131">
        <f t="shared" si="8"/>
        <v>0</v>
      </c>
      <c r="H61" s="131">
        <f t="shared" si="8"/>
        <v>0</v>
      </c>
    </row>
    <row r="62" spans="1:8" s="31" customFormat="1" ht="27.6" x14ac:dyDescent="0.25">
      <c r="A62" s="258"/>
      <c r="B62" s="259"/>
      <c r="C62" s="61" t="s">
        <v>30</v>
      </c>
      <c r="D62" s="32"/>
      <c r="E62" s="130">
        <f t="shared" si="8"/>
        <v>0</v>
      </c>
      <c r="F62" s="131">
        <f t="shared" si="8"/>
        <v>0</v>
      </c>
      <c r="G62" s="131">
        <f t="shared" si="8"/>
        <v>0</v>
      </c>
      <c r="H62" s="131">
        <f t="shared" si="8"/>
        <v>0</v>
      </c>
    </row>
    <row r="63" spans="1:8" s="31" customFormat="1" ht="27.6" x14ac:dyDescent="0.25">
      <c r="A63" s="258"/>
      <c r="B63" s="259"/>
      <c r="C63" s="61" t="s">
        <v>67</v>
      </c>
      <c r="D63" s="32"/>
      <c r="E63" s="130">
        <f t="shared" si="8"/>
        <v>0</v>
      </c>
      <c r="F63" s="131">
        <f t="shared" si="8"/>
        <v>0</v>
      </c>
      <c r="G63" s="131">
        <f t="shared" si="8"/>
        <v>0</v>
      </c>
      <c r="H63" s="131">
        <f t="shared" si="8"/>
        <v>0</v>
      </c>
    </row>
    <row r="64" spans="1:8" s="31" customFormat="1" x14ac:dyDescent="0.25">
      <c r="A64" s="256" t="s">
        <v>104</v>
      </c>
      <c r="B64" s="257" t="s">
        <v>111</v>
      </c>
      <c r="C64" s="61" t="s">
        <v>63</v>
      </c>
      <c r="D64" s="30">
        <v>829</v>
      </c>
      <c r="E64" s="131">
        <f>E66</f>
        <v>0</v>
      </c>
      <c r="F64" s="131">
        <f>F66</f>
        <v>0</v>
      </c>
      <c r="G64" s="131">
        <f>G66</f>
        <v>0</v>
      </c>
      <c r="H64" s="131">
        <f>H66</f>
        <v>0</v>
      </c>
    </row>
    <row r="65" spans="1:8" s="31" customFormat="1" ht="27.6" x14ac:dyDescent="0.25">
      <c r="A65" s="256"/>
      <c r="B65" s="257"/>
      <c r="C65" s="61" t="s">
        <v>31</v>
      </c>
      <c r="D65" s="32"/>
      <c r="E65" s="130">
        <v>0</v>
      </c>
      <c r="F65" s="131">
        <v>0</v>
      </c>
      <c r="G65" s="131">
        <v>0</v>
      </c>
      <c r="H65" s="131">
        <v>0</v>
      </c>
    </row>
    <row r="66" spans="1:8" s="31" customFormat="1" x14ac:dyDescent="0.25">
      <c r="A66" s="256"/>
      <c r="B66" s="257"/>
      <c r="C66" s="61" t="s">
        <v>32</v>
      </c>
      <c r="D66" s="32" t="s">
        <v>148</v>
      </c>
      <c r="E66" s="130">
        <v>0</v>
      </c>
      <c r="F66" s="131">
        <v>0</v>
      </c>
      <c r="G66" s="131">
        <v>0</v>
      </c>
      <c r="H66" s="131">
        <v>0</v>
      </c>
    </row>
    <row r="67" spans="1:8" s="31" customFormat="1" x14ac:dyDescent="0.25">
      <c r="A67" s="256"/>
      <c r="B67" s="257"/>
      <c r="C67" s="61" t="s">
        <v>33</v>
      </c>
      <c r="D67" s="32"/>
      <c r="E67" s="130">
        <v>0</v>
      </c>
      <c r="F67" s="131">
        <v>0</v>
      </c>
      <c r="G67" s="131">
        <v>0</v>
      </c>
      <c r="H67" s="131">
        <v>0</v>
      </c>
    </row>
    <row r="68" spans="1:8" s="31" customFormat="1" ht="27.6" x14ac:dyDescent="0.25">
      <c r="A68" s="256"/>
      <c r="B68" s="257"/>
      <c r="C68" s="61" t="s">
        <v>66</v>
      </c>
      <c r="D68" s="32"/>
      <c r="E68" s="130">
        <v>0</v>
      </c>
      <c r="F68" s="131">
        <v>0</v>
      </c>
      <c r="G68" s="131">
        <v>0</v>
      </c>
      <c r="H68" s="131">
        <v>0</v>
      </c>
    </row>
    <row r="69" spans="1:8" s="31" customFormat="1" ht="27.6" x14ac:dyDescent="0.25">
      <c r="A69" s="256"/>
      <c r="B69" s="257"/>
      <c r="C69" s="61" t="s">
        <v>30</v>
      </c>
      <c r="D69" s="32"/>
      <c r="E69" s="130">
        <v>0</v>
      </c>
      <c r="F69" s="131">
        <v>0</v>
      </c>
      <c r="G69" s="131">
        <v>0</v>
      </c>
      <c r="H69" s="131">
        <v>0</v>
      </c>
    </row>
    <row r="70" spans="1:8" s="31" customFormat="1" ht="27.6" x14ac:dyDescent="0.25">
      <c r="A70" s="256"/>
      <c r="B70" s="257"/>
      <c r="C70" s="61" t="s">
        <v>67</v>
      </c>
      <c r="D70" s="32"/>
      <c r="E70" s="130">
        <v>0</v>
      </c>
      <c r="F70" s="131">
        <v>0</v>
      </c>
      <c r="G70" s="131">
        <v>0</v>
      </c>
      <c r="H70" s="131">
        <v>0</v>
      </c>
    </row>
    <row r="71" spans="1:8" s="31" customFormat="1" x14ac:dyDescent="0.25">
      <c r="A71" s="256" t="s">
        <v>105</v>
      </c>
      <c r="B71" s="257" t="s">
        <v>118</v>
      </c>
      <c r="C71" s="61" t="s">
        <v>63</v>
      </c>
      <c r="D71" s="30"/>
      <c r="E71" s="130">
        <v>0</v>
      </c>
      <c r="F71" s="131">
        <v>0</v>
      </c>
      <c r="G71" s="131">
        <v>0</v>
      </c>
      <c r="H71" s="131">
        <v>0</v>
      </c>
    </row>
    <row r="72" spans="1:8" s="31" customFormat="1" ht="27.6" x14ac:dyDescent="0.25">
      <c r="A72" s="256"/>
      <c r="B72" s="257"/>
      <c r="C72" s="61" t="s">
        <v>31</v>
      </c>
      <c r="D72" s="32"/>
      <c r="E72" s="130">
        <v>0</v>
      </c>
      <c r="F72" s="131">
        <v>0</v>
      </c>
      <c r="G72" s="131">
        <v>0</v>
      </c>
      <c r="H72" s="131">
        <v>0</v>
      </c>
    </row>
    <row r="73" spans="1:8" s="31" customFormat="1" x14ac:dyDescent="0.25">
      <c r="A73" s="256"/>
      <c r="B73" s="257"/>
      <c r="C73" s="61" t="s">
        <v>32</v>
      </c>
      <c r="D73" s="32"/>
      <c r="E73" s="130">
        <v>0</v>
      </c>
      <c r="F73" s="131">
        <v>0</v>
      </c>
      <c r="G73" s="131">
        <v>0</v>
      </c>
      <c r="H73" s="131">
        <v>0</v>
      </c>
    </row>
    <row r="74" spans="1:8" s="31" customFormat="1" x14ac:dyDescent="0.25">
      <c r="A74" s="256"/>
      <c r="B74" s="257"/>
      <c r="C74" s="61" t="s">
        <v>33</v>
      </c>
      <c r="D74" s="32"/>
      <c r="E74" s="130">
        <v>0</v>
      </c>
      <c r="F74" s="131">
        <v>0</v>
      </c>
      <c r="G74" s="131">
        <v>0</v>
      </c>
      <c r="H74" s="131">
        <v>0</v>
      </c>
    </row>
    <row r="75" spans="1:8" s="31" customFormat="1" ht="27.6" x14ac:dyDescent="0.25">
      <c r="A75" s="256"/>
      <c r="B75" s="257"/>
      <c r="C75" s="61" t="s">
        <v>66</v>
      </c>
      <c r="D75" s="32"/>
      <c r="E75" s="130">
        <v>0</v>
      </c>
      <c r="F75" s="131">
        <v>0</v>
      </c>
      <c r="G75" s="131">
        <v>0</v>
      </c>
      <c r="H75" s="131">
        <v>0</v>
      </c>
    </row>
    <row r="76" spans="1:8" s="31" customFormat="1" ht="27.6" x14ac:dyDescent="0.25">
      <c r="A76" s="256"/>
      <c r="B76" s="257"/>
      <c r="C76" s="61" t="s">
        <v>30</v>
      </c>
      <c r="D76" s="32"/>
      <c r="E76" s="130">
        <v>0</v>
      </c>
      <c r="F76" s="131">
        <v>0</v>
      </c>
      <c r="G76" s="131">
        <v>0</v>
      </c>
      <c r="H76" s="131">
        <v>0</v>
      </c>
    </row>
    <row r="77" spans="1:8" s="31" customFormat="1" ht="27.6" x14ac:dyDescent="0.25">
      <c r="A77" s="256"/>
      <c r="B77" s="257"/>
      <c r="C77" s="61" t="s">
        <v>67</v>
      </c>
      <c r="D77" s="32"/>
      <c r="E77" s="130">
        <v>0</v>
      </c>
      <c r="F77" s="131">
        <v>0</v>
      </c>
      <c r="G77" s="131">
        <v>0</v>
      </c>
      <c r="H77" s="131">
        <v>0</v>
      </c>
    </row>
    <row r="78" spans="1:8" s="31" customFormat="1" x14ac:dyDescent="0.25">
      <c r="A78" s="256" t="s">
        <v>106</v>
      </c>
      <c r="B78" s="257" t="s">
        <v>123</v>
      </c>
      <c r="C78" s="61" t="s">
        <v>63</v>
      </c>
      <c r="D78" s="30"/>
      <c r="E78" s="130">
        <v>0</v>
      </c>
      <c r="F78" s="131">
        <v>0</v>
      </c>
      <c r="G78" s="131">
        <v>0</v>
      </c>
      <c r="H78" s="131">
        <v>0</v>
      </c>
    </row>
    <row r="79" spans="1:8" s="31" customFormat="1" ht="27.6" x14ac:dyDescent="0.25">
      <c r="A79" s="256"/>
      <c r="B79" s="257"/>
      <c r="C79" s="61" t="s">
        <v>31</v>
      </c>
      <c r="D79" s="32"/>
      <c r="E79" s="130">
        <v>0</v>
      </c>
      <c r="F79" s="131">
        <v>0</v>
      </c>
      <c r="G79" s="131">
        <v>0</v>
      </c>
      <c r="H79" s="131">
        <v>0</v>
      </c>
    </row>
    <row r="80" spans="1:8" s="31" customFormat="1" x14ac:dyDescent="0.25">
      <c r="A80" s="256"/>
      <c r="B80" s="257"/>
      <c r="C80" s="61" t="s">
        <v>32</v>
      </c>
      <c r="D80" s="32"/>
      <c r="E80" s="130">
        <v>0</v>
      </c>
      <c r="F80" s="131">
        <v>0</v>
      </c>
      <c r="G80" s="131">
        <v>0</v>
      </c>
      <c r="H80" s="131">
        <v>0</v>
      </c>
    </row>
    <row r="81" spans="1:8" s="31" customFormat="1" x14ac:dyDescent="0.25">
      <c r="A81" s="256"/>
      <c r="B81" s="257"/>
      <c r="C81" s="61" t="s">
        <v>33</v>
      </c>
      <c r="D81" s="32"/>
      <c r="E81" s="130">
        <v>0</v>
      </c>
      <c r="F81" s="131">
        <v>0</v>
      </c>
      <c r="G81" s="131">
        <v>0</v>
      </c>
      <c r="H81" s="131">
        <v>0</v>
      </c>
    </row>
    <row r="82" spans="1:8" s="31" customFormat="1" ht="27.6" x14ac:dyDescent="0.25">
      <c r="A82" s="256"/>
      <c r="B82" s="257"/>
      <c r="C82" s="61" t="s">
        <v>66</v>
      </c>
      <c r="D82" s="32"/>
      <c r="E82" s="130">
        <v>0</v>
      </c>
      <c r="F82" s="131">
        <v>0</v>
      </c>
      <c r="G82" s="131">
        <v>0</v>
      </c>
      <c r="H82" s="131">
        <v>0</v>
      </c>
    </row>
    <row r="83" spans="1:8" s="31" customFormat="1" ht="27.6" x14ac:dyDescent="0.25">
      <c r="A83" s="256"/>
      <c r="B83" s="257"/>
      <c r="C83" s="61" t="s">
        <v>30</v>
      </c>
      <c r="D83" s="32"/>
      <c r="E83" s="130">
        <v>0</v>
      </c>
      <c r="F83" s="131">
        <v>0</v>
      </c>
      <c r="G83" s="131">
        <v>0</v>
      </c>
      <c r="H83" s="131">
        <v>0</v>
      </c>
    </row>
    <row r="84" spans="1:8" s="31" customFormat="1" ht="27.6" x14ac:dyDescent="0.25">
      <c r="A84" s="256"/>
      <c r="B84" s="257"/>
      <c r="C84" s="61" t="s">
        <v>67</v>
      </c>
      <c r="D84" s="32"/>
      <c r="E84" s="130">
        <v>0</v>
      </c>
      <c r="F84" s="131">
        <v>0</v>
      </c>
      <c r="G84" s="131">
        <v>0</v>
      </c>
      <c r="H84" s="131">
        <v>0</v>
      </c>
    </row>
    <row r="85" spans="1:8" s="31" customFormat="1" x14ac:dyDescent="0.25">
      <c r="A85" s="258" t="s">
        <v>38</v>
      </c>
      <c r="B85" s="259" t="s">
        <v>330</v>
      </c>
      <c r="C85" s="172" t="s">
        <v>63</v>
      </c>
      <c r="D85" s="30">
        <v>829</v>
      </c>
      <c r="E85" s="130">
        <f>E86+E87</f>
        <v>0</v>
      </c>
      <c r="F85" s="131">
        <f>F86+F87</f>
        <v>0</v>
      </c>
      <c r="G85" s="131">
        <f>G86+G87</f>
        <v>0</v>
      </c>
      <c r="H85" s="131">
        <f>H86+H87</f>
        <v>0</v>
      </c>
    </row>
    <row r="86" spans="1:8" s="31" customFormat="1" ht="27.6" x14ac:dyDescent="0.25">
      <c r="A86" s="258"/>
      <c r="B86" s="259"/>
      <c r="C86" s="172" t="s">
        <v>31</v>
      </c>
      <c r="D86" s="32"/>
      <c r="E86" s="130">
        <f>E93</f>
        <v>0</v>
      </c>
      <c r="F86" s="130">
        <f t="shared" ref="F86:H86" si="9">F93</f>
        <v>0</v>
      </c>
      <c r="G86" s="130">
        <f t="shared" si="9"/>
        <v>0</v>
      </c>
      <c r="H86" s="130">
        <f t="shared" si="9"/>
        <v>0</v>
      </c>
    </row>
    <row r="87" spans="1:8" s="31" customFormat="1" x14ac:dyDescent="0.25">
      <c r="A87" s="258"/>
      <c r="B87" s="259"/>
      <c r="C87" s="172" t="s">
        <v>32</v>
      </c>
      <c r="D87" s="32">
        <v>829</v>
      </c>
      <c r="E87" s="130">
        <f>E94</f>
        <v>0</v>
      </c>
      <c r="F87" s="130">
        <f t="shared" ref="F87:H87" si="10">F94</f>
        <v>0</v>
      </c>
      <c r="G87" s="130">
        <f t="shared" si="10"/>
        <v>0</v>
      </c>
      <c r="H87" s="130">
        <f t="shared" si="10"/>
        <v>0</v>
      </c>
    </row>
    <row r="88" spans="1:8" s="31" customFormat="1" x14ac:dyDescent="0.25">
      <c r="A88" s="258"/>
      <c r="B88" s="259"/>
      <c r="C88" s="172" t="s">
        <v>33</v>
      </c>
      <c r="D88" s="32"/>
      <c r="E88" s="130">
        <f t="shared" ref="E88:H91" si="11">E95</f>
        <v>0</v>
      </c>
      <c r="F88" s="130">
        <f t="shared" si="11"/>
        <v>0</v>
      </c>
      <c r="G88" s="130">
        <f t="shared" si="11"/>
        <v>0</v>
      </c>
      <c r="H88" s="130">
        <f t="shared" si="11"/>
        <v>0</v>
      </c>
    </row>
    <row r="89" spans="1:8" s="31" customFormat="1" ht="27.6" x14ac:dyDescent="0.25">
      <c r="A89" s="258"/>
      <c r="B89" s="259"/>
      <c r="C89" s="172" t="s">
        <v>66</v>
      </c>
      <c r="D89" s="32"/>
      <c r="E89" s="130">
        <f t="shared" si="11"/>
        <v>0</v>
      </c>
      <c r="F89" s="130">
        <f t="shared" si="11"/>
        <v>0</v>
      </c>
      <c r="G89" s="130">
        <f t="shared" si="11"/>
        <v>0</v>
      </c>
      <c r="H89" s="130">
        <f t="shared" si="11"/>
        <v>0</v>
      </c>
    </row>
    <row r="90" spans="1:8" s="31" customFormat="1" ht="27.6" x14ac:dyDescent="0.25">
      <c r="A90" s="258"/>
      <c r="B90" s="259"/>
      <c r="C90" s="172" t="s">
        <v>30</v>
      </c>
      <c r="D90" s="32"/>
      <c r="E90" s="130">
        <f t="shared" si="11"/>
        <v>0</v>
      </c>
      <c r="F90" s="130">
        <f t="shared" si="11"/>
        <v>0</v>
      </c>
      <c r="G90" s="130">
        <f t="shared" si="11"/>
        <v>0</v>
      </c>
      <c r="H90" s="130">
        <f t="shared" si="11"/>
        <v>0</v>
      </c>
    </row>
    <row r="91" spans="1:8" s="31" customFormat="1" ht="27.6" x14ac:dyDescent="0.25">
      <c r="A91" s="258"/>
      <c r="B91" s="259"/>
      <c r="C91" s="172" t="s">
        <v>67</v>
      </c>
      <c r="D91" s="32"/>
      <c r="E91" s="130">
        <f t="shared" si="11"/>
        <v>0</v>
      </c>
      <c r="F91" s="130">
        <f t="shared" si="11"/>
        <v>0</v>
      </c>
      <c r="G91" s="130">
        <f t="shared" si="11"/>
        <v>0</v>
      </c>
      <c r="H91" s="130">
        <f>H98</f>
        <v>0</v>
      </c>
    </row>
    <row r="92" spans="1:8" s="31" customFormat="1" x14ac:dyDescent="0.25">
      <c r="A92" s="256" t="s">
        <v>107</v>
      </c>
      <c r="B92" s="257" t="s">
        <v>331</v>
      </c>
      <c r="C92" s="172" t="s">
        <v>63</v>
      </c>
      <c r="D92" s="30">
        <v>829</v>
      </c>
      <c r="E92" s="132">
        <f>SUM(E93:E94)</f>
        <v>0</v>
      </c>
      <c r="F92" s="132">
        <f>SUM(F93:F94)</f>
        <v>0</v>
      </c>
      <c r="G92" s="132">
        <f>SUM(G93:G94)</f>
        <v>0</v>
      </c>
      <c r="H92" s="132">
        <f>SUM(H93:H94)</f>
        <v>0</v>
      </c>
    </row>
    <row r="93" spans="1:8" s="31" customFormat="1" ht="27.6" x14ac:dyDescent="0.25">
      <c r="A93" s="256"/>
      <c r="B93" s="257"/>
      <c r="C93" s="172" t="s">
        <v>31</v>
      </c>
      <c r="D93" s="32"/>
      <c r="E93" s="130">
        <v>0</v>
      </c>
      <c r="F93" s="133">
        <v>0</v>
      </c>
      <c r="G93" s="133">
        <v>0</v>
      </c>
      <c r="H93" s="133">
        <v>0</v>
      </c>
    </row>
    <row r="94" spans="1:8" s="31" customFormat="1" x14ac:dyDescent="0.25">
      <c r="A94" s="256"/>
      <c r="B94" s="257"/>
      <c r="C94" s="172" t="s">
        <v>32</v>
      </c>
      <c r="D94" s="32">
        <v>829</v>
      </c>
      <c r="E94" s="130">
        <v>0</v>
      </c>
      <c r="F94" s="132">
        <v>0</v>
      </c>
      <c r="G94" s="132">
        <v>0</v>
      </c>
      <c r="H94" s="132">
        <v>0</v>
      </c>
    </row>
    <row r="95" spans="1:8" s="31" customFormat="1" x14ac:dyDescent="0.25">
      <c r="A95" s="256"/>
      <c r="B95" s="257"/>
      <c r="C95" s="172" t="s">
        <v>33</v>
      </c>
      <c r="D95" s="32"/>
      <c r="E95" s="130">
        <v>0</v>
      </c>
      <c r="F95" s="132">
        <v>0</v>
      </c>
      <c r="G95" s="132">
        <v>0</v>
      </c>
      <c r="H95" s="132">
        <v>0</v>
      </c>
    </row>
    <row r="96" spans="1:8" s="31" customFormat="1" ht="27.6" x14ac:dyDescent="0.25">
      <c r="A96" s="256"/>
      <c r="B96" s="257"/>
      <c r="C96" s="172" t="s">
        <v>66</v>
      </c>
      <c r="D96" s="32"/>
      <c r="E96" s="130">
        <v>0</v>
      </c>
      <c r="F96" s="132">
        <v>0</v>
      </c>
      <c r="G96" s="132">
        <v>0</v>
      </c>
      <c r="H96" s="132">
        <v>0</v>
      </c>
    </row>
    <row r="97" spans="1:8" s="31" customFormat="1" ht="27.6" x14ac:dyDescent="0.25">
      <c r="A97" s="256"/>
      <c r="B97" s="257"/>
      <c r="C97" s="172" t="s">
        <v>30</v>
      </c>
      <c r="D97" s="32"/>
      <c r="E97" s="130">
        <v>0</v>
      </c>
      <c r="F97" s="132">
        <v>0</v>
      </c>
      <c r="G97" s="132">
        <v>0</v>
      </c>
      <c r="H97" s="132">
        <v>0</v>
      </c>
    </row>
    <row r="98" spans="1:8" s="31" customFormat="1" ht="27.6" x14ac:dyDescent="0.25">
      <c r="A98" s="256"/>
      <c r="B98" s="257"/>
      <c r="C98" s="172" t="s">
        <v>67</v>
      </c>
      <c r="D98" s="32"/>
      <c r="E98" s="130">
        <v>0</v>
      </c>
      <c r="F98" s="132">
        <v>0</v>
      </c>
      <c r="G98" s="132">
        <v>0</v>
      </c>
      <c r="H98" s="132">
        <v>0</v>
      </c>
    </row>
    <row r="99" spans="1:8" s="31" customFormat="1" x14ac:dyDescent="0.25">
      <c r="A99" s="258" t="s">
        <v>108</v>
      </c>
      <c r="B99" s="259" t="s">
        <v>198</v>
      </c>
      <c r="C99" s="61" t="s">
        <v>63</v>
      </c>
      <c r="D99" s="30">
        <v>829</v>
      </c>
      <c r="E99" s="130">
        <f>E100+E101</f>
        <v>58669.919999999998</v>
      </c>
      <c r="F99" s="131">
        <f>F100+F101</f>
        <v>71009.452529999995</v>
      </c>
      <c r="G99" s="131">
        <f>G100+G101</f>
        <v>70687.44</v>
      </c>
      <c r="H99" s="131">
        <f>H100+H101</f>
        <v>70687.44</v>
      </c>
    </row>
    <row r="100" spans="1:8" s="31" customFormat="1" ht="27.6" x14ac:dyDescent="0.25">
      <c r="A100" s="258"/>
      <c r="B100" s="259"/>
      <c r="C100" s="61" t="s">
        <v>31</v>
      </c>
      <c r="D100" s="32"/>
      <c r="E100" s="130">
        <f t="shared" ref="E100:H104" si="12">E107+E114</f>
        <v>0</v>
      </c>
      <c r="F100" s="131">
        <f t="shared" si="12"/>
        <v>0</v>
      </c>
      <c r="G100" s="131">
        <f t="shared" si="12"/>
        <v>0</v>
      </c>
      <c r="H100" s="131">
        <f t="shared" si="12"/>
        <v>0</v>
      </c>
    </row>
    <row r="101" spans="1:8" s="31" customFormat="1" x14ac:dyDescent="0.25">
      <c r="A101" s="258"/>
      <c r="B101" s="259"/>
      <c r="C101" s="61" t="s">
        <v>32</v>
      </c>
      <c r="D101" s="32">
        <v>829</v>
      </c>
      <c r="E101" s="130">
        <f>E108+E115</f>
        <v>58669.919999999998</v>
      </c>
      <c r="F101" s="131">
        <f t="shared" si="12"/>
        <v>71009.452529999995</v>
      </c>
      <c r="G101" s="131">
        <f t="shared" si="12"/>
        <v>70687.44</v>
      </c>
      <c r="H101" s="131">
        <f t="shared" si="12"/>
        <v>70687.44</v>
      </c>
    </row>
    <row r="102" spans="1:8" s="31" customFormat="1" x14ac:dyDescent="0.25">
      <c r="A102" s="258"/>
      <c r="B102" s="259"/>
      <c r="C102" s="61" t="s">
        <v>33</v>
      </c>
      <c r="D102" s="32"/>
      <c r="E102" s="130">
        <f>E109+E116</f>
        <v>0</v>
      </c>
      <c r="F102" s="131">
        <f t="shared" si="12"/>
        <v>0</v>
      </c>
      <c r="G102" s="131">
        <f t="shared" si="12"/>
        <v>0</v>
      </c>
      <c r="H102" s="131">
        <f t="shared" si="12"/>
        <v>0</v>
      </c>
    </row>
    <row r="103" spans="1:8" s="31" customFormat="1" ht="27.6" x14ac:dyDescent="0.25">
      <c r="A103" s="258"/>
      <c r="B103" s="259"/>
      <c r="C103" s="61" t="s">
        <v>66</v>
      </c>
      <c r="D103" s="32"/>
      <c r="E103" s="130">
        <f>E110+E117</f>
        <v>0</v>
      </c>
      <c r="F103" s="131">
        <f t="shared" si="12"/>
        <v>0</v>
      </c>
      <c r="G103" s="131">
        <f t="shared" si="12"/>
        <v>0</v>
      </c>
      <c r="H103" s="131">
        <f t="shared" si="12"/>
        <v>0</v>
      </c>
    </row>
    <row r="104" spans="1:8" s="31" customFormat="1" ht="27.6" x14ac:dyDescent="0.25">
      <c r="A104" s="258"/>
      <c r="B104" s="259"/>
      <c r="C104" s="61" t="s">
        <v>30</v>
      </c>
      <c r="D104" s="32"/>
      <c r="E104" s="130">
        <f>E111+E118</f>
        <v>0</v>
      </c>
      <c r="F104" s="131">
        <f t="shared" si="12"/>
        <v>0</v>
      </c>
      <c r="G104" s="131">
        <f t="shared" si="12"/>
        <v>0</v>
      </c>
      <c r="H104" s="131">
        <f t="shared" si="12"/>
        <v>0</v>
      </c>
    </row>
    <row r="105" spans="1:8" s="31" customFormat="1" ht="27.6" x14ac:dyDescent="0.25">
      <c r="A105" s="258"/>
      <c r="B105" s="259"/>
      <c r="C105" s="61" t="s">
        <v>67</v>
      </c>
      <c r="D105" s="32"/>
      <c r="E105" s="130">
        <f>E112+E119</f>
        <v>0</v>
      </c>
      <c r="F105" s="131">
        <f>F112+F119</f>
        <v>0</v>
      </c>
      <c r="G105" s="131">
        <f>G112+G119</f>
        <v>0</v>
      </c>
      <c r="H105" s="131">
        <f>H112+H119</f>
        <v>0</v>
      </c>
    </row>
    <row r="106" spans="1:8" s="31" customFormat="1" x14ac:dyDescent="0.25">
      <c r="A106" s="256" t="s">
        <v>109</v>
      </c>
      <c r="B106" s="257" t="s">
        <v>156</v>
      </c>
      <c r="C106" s="61" t="s">
        <v>63</v>
      </c>
      <c r="D106" s="30">
        <v>829</v>
      </c>
      <c r="E106" s="132">
        <f>SUM(E107:E108)</f>
        <v>54484</v>
      </c>
      <c r="F106" s="132">
        <f>SUM(F107:F108)</f>
        <v>65163.24828</v>
      </c>
      <c r="G106" s="132">
        <f>SUM(G107:G108)</f>
        <v>64858.646690000001</v>
      </c>
      <c r="H106" s="132">
        <f>SUM(H107:H108)</f>
        <v>64858.646690000001</v>
      </c>
    </row>
    <row r="107" spans="1:8" s="31" customFormat="1" ht="27.6" x14ac:dyDescent="0.25">
      <c r="A107" s="256"/>
      <c r="B107" s="257"/>
      <c r="C107" s="61" t="s">
        <v>31</v>
      </c>
      <c r="D107" s="32"/>
      <c r="E107" s="130">
        <v>0</v>
      </c>
      <c r="F107" s="133">
        <v>0</v>
      </c>
      <c r="G107" s="133">
        <v>0</v>
      </c>
      <c r="H107" s="133">
        <v>0</v>
      </c>
    </row>
    <row r="108" spans="1:8" s="31" customFormat="1" x14ac:dyDescent="0.25">
      <c r="A108" s="256"/>
      <c r="B108" s="257"/>
      <c r="C108" s="61" t="s">
        <v>32</v>
      </c>
      <c r="D108" s="32">
        <v>829</v>
      </c>
      <c r="E108" s="130">
        <v>54484</v>
      </c>
      <c r="F108" s="132">
        <v>65163.24828</v>
      </c>
      <c r="G108" s="132">
        <v>64858.646690000001</v>
      </c>
      <c r="H108" s="132">
        <v>64858.646690000001</v>
      </c>
    </row>
    <row r="109" spans="1:8" s="31" customFormat="1" ht="13.95" customHeight="1" x14ac:dyDescent="0.25">
      <c r="A109" s="256"/>
      <c r="B109" s="257"/>
      <c r="C109" s="61" t="s">
        <v>33</v>
      </c>
      <c r="D109" s="32"/>
      <c r="E109" s="130">
        <v>0</v>
      </c>
      <c r="F109" s="132">
        <v>0</v>
      </c>
      <c r="G109" s="132">
        <v>0</v>
      </c>
      <c r="H109" s="132">
        <v>0</v>
      </c>
    </row>
    <row r="110" spans="1:8" s="31" customFormat="1" ht="27.6" x14ac:dyDescent="0.25">
      <c r="A110" s="256"/>
      <c r="B110" s="257"/>
      <c r="C110" s="61" t="s">
        <v>66</v>
      </c>
      <c r="D110" s="32"/>
      <c r="E110" s="130">
        <v>0</v>
      </c>
      <c r="F110" s="132">
        <v>0</v>
      </c>
      <c r="G110" s="132">
        <v>0</v>
      </c>
      <c r="H110" s="132">
        <v>0</v>
      </c>
    </row>
    <row r="111" spans="1:8" s="31" customFormat="1" ht="27.6" x14ac:dyDescent="0.25">
      <c r="A111" s="256"/>
      <c r="B111" s="257"/>
      <c r="C111" s="61" t="s">
        <v>30</v>
      </c>
      <c r="D111" s="32"/>
      <c r="E111" s="130">
        <v>0</v>
      </c>
      <c r="F111" s="132">
        <v>0</v>
      </c>
      <c r="G111" s="132">
        <v>0</v>
      </c>
      <c r="H111" s="132">
        <v>0</v>
      </c>
    </row>
    <row r="112" spans="1:8" s="31" customFormat="1" ht="27.6" x14ac:dyDescent="0.25">
      <c r="A112" s="256"/>
      <c r="B112" s="257"/>
      <c r="C112" s="61" t="s">
        <v>67</v>
      </c>
      <c r="D112" s="32"/>
      <c r="E112" s="130">
        <v>0</v>
      </c>
      <c r="F112" s="132">
        <v>0</v>
      </c>
      <c r="G112" s="132">
        <v>0</v>
      </c>
      <c r="H112" s="132">
        <v>0</v>
      </c>
    </row>
    <row r="113" spans="1:8" s="31" customFormat="1" x14ac:dyDescent="0.25">
      <c r="A113" s="256" t="s">
        <v>146</v>
      </c>
      <c r="B113" s="257" t="s">
        <v>157</v>
      </c>
      <c r="C113" s="61" t="s">
        <v>63</v>
      </c>
      <c r="D113" s="30">
        <v>829</v>
      </c>
      <c r="E113" s="132">
        <f>SUM(E114:E115)</f>
        <v>4185.92</v>
      </c>
      <c r="F113" s="132">
        <f>SUM(F114:F115)</f>
        <v>5846.2042499999998</v>
      </c>
      <c r="G113" s="132">
        <f>SUM(G114:G115)</f>
        <v>5828.79331</v>
      </c>
      <c r="H113" s="132">
        <f>SUM(H114:H115)</f>
        <v>5828.79331</v>
      </c>
    </row>
    <row r="114" spans="1:8" s="31" customFormat="1" ht="27.6" x14ac:dyDescent="0.25">
      <c r="A114" s="256"/>
      <c r="B114" s="257"/>
      <c r="C114" s="61" t="s">
        <v>31</v>
      </c>
      <c r="D114" s="32"/>
      <c r="E114" s="130">
        <v>0</v>
      </c>
      <c r="F114" s="133">
        <v>0</v>
      </c>
      <c r="G114" s="133">
        <v>0</v>
      </c>
      <c r="H114" s="133">
        <v>0</v>
      </c>
    </row>
    <row r="115" spans="1:8" s="31" customFormat="1" x14ac:dyDescent="0.25">
      <c r="A115" s="256"/>
      <c r="B115" s="257"/>
      <c r="C115" s="61" t="s">
        <v>32</v>
      </c>
      <c r="D115" s="32">
        <v>829</v>
      </c>
      <c r="E115" s="130">
        <v>4185.92</v>
      </c>
      <c r="F115" s="132">
        <v>5846.2042499999998</v>
      </c>
      <c r="G115" s="132">
        <v>5828.79331</v>
      </c>
      <c r="H115" s="132">
        <v>5828.79331</v>
      </c>
    </row>
    <row r="116" spans="1:8" s="31" customFormat="1" x14ac:dyDescent="0.25">
      <c r="A116" s="256"/>
      <c r="B116" s="257"/>
      <c r="C116" s="61" t="s">
        <v>33</v>
      </c>
      <c r="D116" s="32"/>
      <c r="E116" s="130">
        <v>0</v>
      </c>
      <c r="F116" s="132">
        <v>0</v>
      </c>
      <c r="G116" s="132">
        <v>0</v>
      </c>
      <c r="H116" s="132">
        <v>0</v>
      </c>
    </row>
    <row r="117" spans="1:8" s="31" customFormat="1" ht="27.6" x14ac:dyDescent="0.25">
      <c r="A117" s="256"/>
      <c r="B117" s="257"/>
      <c r="C117" s="61" t="s">
        <v>66</v>
      </c>
      <c r="D117" s="32"/>
      <c r="E117" s="130">
        <v>0</v>
      </c>
      <c r="F117" s="132">
        <v>0</v>
      </c>
      <c r="G117" s="132">
        <v>0</v>
      </c>
      <c r="H117" s="132">
        <v>0</v>
      </c>
    </row>
    <row r="118" spans="1:8" s="31" customFormat="1" ht="27.6" x14ac:dyDescent="0.25">
      <c r="A118" s="256"/>
      <c r="B118" s="257"/>
      <c r="C118" s="61" t="s">
        <v>30</v>
      </c>
      <c r="D118" s="32"/>
      <c r="E118" s="130">
        <v>0</v>
      </c>
      <c r="F118" s="132">
        <v>0</v>
      </c>
      <c r="G118" s="132">
        <v>0</v>
      </c>
      <c r="H118" s="132">
        <v>0</v>
      </c>
    </row>
    <row r="119" spans="1:8" s="31" customFormat="1" ht="27.6" x14ac:dyDescent="0.25">
      <c r="A119" s="256"/>
      <c r="B119" s="257"/>
      <c r="C119" s="61" t="s">
        <v>67</v>
      </c>
      <c r="D119" s="32"/>
      <c r="E119" s="130">
        <v>0</v>
      </c>
      <c r="F119" s="132">
        <v>0</v>
      </c>
      <c r="G119" s="132">
        <v>0</v>
      </c>
      <c r="H119" s="132">
        <v>0</v>
      </c>
    </row>
    <row r="120" spans="1:8" s="31" customFormat="1" x14ac:dyDescent="0.25">
      <c r="A120" s="258" t="s">
        <v>139</v>
      </c>
      <c r="B120" s="259" t="s">
        <v>325</v>
      </c>
      <c r="C120" s="172" t="s">
        <v>63</v>
      </c>
      <c r="D120" s="30">
        <v>829</v>
      </c>
      <c r="E120" s="130">
        <f>E121+E122</f>
        <v>0</v>
      </c>
      <c r="F120" s="131">
        <f>F121+F122</f>
        <v>2190</v>
      </c>
      <c r="G120" s="131">
        <f>G121+G122</f>
        <v>2189.9989999999998</v>
      </c>
      <c r="H120" s="131">
        <f>H121+H122</f>
        <v>2189.9989999999998</v>
      </c>
    </row>
    <row r="121" spans="1:8" s="31" customFormat="1" ht="27.6" x14ac:dyDescent="0.25">
      <c r="A121" s="258"/>
      <c r="B121" s="259"/>
      <c r="C121" s="172" t="s">
        <v>31</v>
      </c>
      <c r="D121" s="32"/>
      <c r="E121" s="130">
        <f>E128+E135+E142+E149+E156</f>
        <v>0</v>
      </c>
      <c r="F121" s="130">
        <f t="shared" ref="F121:H121" si="13">F128+F135+F142+F149+F156</f>
        <v>0</v>
      </c>
      <c r="G121" s="130">
        <f t="shared" si="13"/>
        <v>0</v>
      </c>
      <c r="H121" s="130">
        <f t="shared" si="13"/>
        <v>0</v>
      </c>
    </row>
    <row r="122" spans="1:8" s="31" customFormat="1" x14ac:dyDescent="0.25">
      <c r="A122" s="258"/>
      <c r="B122" s="259"/>
      <c r="C122" s="172" t="s">
        <v>32</v>
      </c>
      <c r="D122" s="32">
        <v>829</v>
      </c>
      <c r="E122" s="130">
        <f t="shared" ref="E122:H126" si="14">E129+E136+E143+E150+E157</f>
        <v>0</v>
      </c>
      <c r="F122" s="130">
        <f t="shared" si="14"/>
        <v>2190</v>
      </c>
      <c r="G122" s="130">
        <f t="shared" si="14"/>
        <v>2189.9989999999998</v>
      </c>
      <c r="H122" s="130">
        <f t="shared" si="14"/>
        <v>2189.9989999999998</v>
      </c>
    </row>
    <row r="123" spans="1:8" s="31" customFormat="1" x14ac:dyDescent="0.25">
      <c r="A123" s="258"/>
      <c r="B123" s="259"/>
      <c r="C123" s="172" t="s">
        <v>33</v>
      </c>
      <c r="D123" s="32"/>
      <c r="E123" s="130">
        <f t="shared" si="14"/>
        <v>0</v>
      </c>
      <c r="F123" s="130">
        <f t="shared" si="14"/>
        <v>0</v>
      </c>
      <c r="G123" s="130">
        <f t="shared" si="14"/>
        <v>0</v>
      </c>
      <c r="H123" s="130">
        <f t="shared" si="14"/>
        <v>0</v>
      </c>
    </row>
    <row r="124" spans="1:8" s="31" customFormat="1" ht="27.6" x14ac:dyDescent="0.25">
      <c r="A124" s="258"/>
      <c r="B124" s="259"/>
      <c r="C124" s="172" t="s">
        <v>66</v>
      </c>
      <c r="D124" s="32"/>
      <c r="E124" s="130">
        <f t="shared" si="14"/>
        <v>0</v>
      </c>
      <c r="F124" s="130">
        <f t="shared" si="14"/>
        <v>0</v>
      </c>
      <c r="G124" s="130">
        <f t="shared" si="14"/>
        <v>0</v>
      </c>
      <c r="H124" s="130">
        <f t="shared" si="14"/>
        <v>0</v>
      </c>
    </row>
    <row r="125" spans="1:8" s="31" customFormat="1" ht="27.6" x14ac:dyDescent="0.25">
      <c r="A125" s="258"/>
      <c r="B125" s="259"/>
      <c r="C125" s="172" t="s">
        <v>30</v>
      </c>
      <c r="D125" s="32"/>
      <c r="E125" s="130">
        <f t="shared" si="14"/>
        <v>0</v>
      </c>
      <c r="F125" s="130">
        <f t="shared" si="14"/>
        <v>0</v>
      </c>
      <c r="G125" s="130">
        <f t="shared" si="14"/>
        <v>0</v>
      </c>
      <c r="H125" s="130">
        <f t="shared" si="14"/>
        <v>0</v>
      </c>
    </row>
    <row r="126" spans="1:8" s="31" customFormat="1" ht="27.6" x14ac:dyDescent="0.25">
      <c r="A126" s="258"/>
      <c r="B126" s="259"/>
      <c r="C126" s="172" t="s">
        <v>67</v>
      </c>
      <c r="D126" s="32"/>
      <c r="E126" s="130">
        <f t="shared" si="14"/>
        <v>0</v>
      </c>
      <c r="F126" s="130">
        <f t="shared" si="14"/>
        <v>0</v>
      </c>
      <c r="G126" s="130">
        <f t="shared" si="14"/>
        <v>0</v>
      </c>
      <c r="H126" s="130">
        <f t="shared" si="14"/>
        <v>0</v>
      </c>
    </row>
    <row r="127" spans="1:8" s="31" customFormat="1" x14ac:dyDescent="0.25">
      <c r="A127" s="256" t="s">
        <v>147</v>
      </c>
      <c r="B127" s="257" t="s">
        <v>326</v>
      </c>
      <c r="C127" s="172" t="s">
        <v>63</v>
      </c>
      <c r="D127" s="30">
        <v>829</v>
      </c>
      <c r="E127" s="132">
        <f>SUM(E128:E129)</f>
        <v>0</v>
      </c>
      <c r="F127" s="132">
        <f>SUM(F128:F129)</f>
        <v>2000</v>
      </c>
      <c r="G127" s="132">
        <f>SUM(G128:G129)</f>
        <v>2000</v>
      </c>
      <c r="H127" s="132">
        <f>SUM(H128:H129)</f>
        <v>2000</v>
      </c>
    </row>
    <row r="128" spans="1:8" s="31" customFormat="1" ht="27.6" x14ac:dyDescent="0.25">
      <c r="A128" s="256"/>
      <c r="B128" s="257"/>
      <c r="C128" s="172" t="s">
        <v>31</v>
      </c>
      <c r="D128" s="32"/>
      <c r="E128" s="130">
        <v>0</v>
      </c>
      <c r="F128" s="133">
        <v>0</v>
      </c>
      <c r="G128" s="133">
        <v>0</v>
      </c>
      <c r="H128" s="133">
        <v>0</v>
      </c>
    </row>
    <row r="129" spans="1:8" s="31" customFormat="1" x14ac:dyDescent="0.25">
      <c r="A129" s="256"/>
      <c r="B129" s="257"/>
      <c r="C129" s="172" t="s">
        <v>32</v>
      </c>
      <c r="D129" s="32">
        <v>829</v>
      </c>
      <c r="E129" s="130">
        <v>0</v>
      </c>
      <c r="F129" s="132">
        <v>2000</v>
      </c>
      <c r="G129" s="132">
        <v>2000</v>
      </c>
      <c r="H129" s="132">
        <v>2000</v>
      </c>
    </row>
    <row r="130" spans="1:8" s="31" customFormat="1" x14ac:dyDescent="0.25">
      <c r="A130" s="256"/>
      <c r="B130" s="257"/>
      <c r="C130" s="172" t="s">
        <v>33</v>
      </c>
      <c r="D130" s="32"/>
      <c r="E130" s="130">
        <v>0</v>
      </c>
      <c r="F130" s="132">
        <v>0</v>
      </c>
      <c r="G130" s="132">
        <v>0</v>
      </c>
      <c r="H130" s="132">
        <v>0</v>
      </c>
    </row>
    <row r="131" spans="1:8" s="31" customFormat="1" ht="27.6" x14ac:dyDescent="0.25">
      <c r="A131" s="256"/>
      <c r="B131" s="257"/>
      <c r="C131" s="172" t="s">
        <v>66</v>
      </c>
      <c r="D131" s="32"/>
      <c r="E131" s="130">
        <v>0</v>
      </c>
      <c r="F131" s="132">
        <v>0</v>
      </c>
      <c r="G131" s="132">
        <v>0</v>
      </c>
      <c r="H131" s="132">
        <v>0</v>
      </c>
    </row>
    <row r="132" spans="1:8" s="31" customFormat="1" ht="27.6" x14ac:dyDescent="0.25">
      <c r="A132" s="256"/>
      <c r="B132" s="257"/>
      <c r="C132" s="172" t="s">
        <v>30</v>
      </c>
      <c r="D132" s="32"/>
      <c r="E132" s="130">
        <v>0</v>
      </c>
      <c r="F132" s="132">
        <v>0</v>
      </c>
      <c r="G132" s="132">
        <v>0</v>
      </c>
      <c r="H132" s="132">
        <v>0</v>
      </c>
    </row>
    <row r="133" spans="1:8" s="31" customFormat="1" ht="27.6" x14ac:dyDescent="0.25">
      <c r="A133" s="256"/>
      <c r="B133" s="257"/>
      <c r="C133" s="172" t="s">
        <v>67</v>
      </c>
      <c r="D133" s="32"/>
      <c r="E133" s="130">
        <v>0</v>
      </c>
      <c r="F133" s="132">
        <v>0</v>
      </c>
      <c r="G133" s="132">
        <v>0</v>
      </c>
      <c r="H133" s="132">
        <v>0</v>
      </c>
    </row>
    <row r="134" spans="1:8" s="31" customFormat="1" x14ac:dyDescent="0.25">
      <c r="A134" s="256" t="s">
        <v>173</v>
      </c>
      <c r="B134" s="257" t="s">
        <v>332</v>
      </c>
      <c r="C134" s="172" t="s">
        <v>63</v>
      </c>
      <c r="D134" s="30">
        <v>829</v>
      </c>
      <c r="E134" s="132">
        <f>SUM(E135:E136)</f>
        <v>0</v>
      </c>
      <c r="F134" s="132">
        <f>SUM(F135:F136)</f>
        <v>0</v>
      </c>
      <c r="G134" s="132">
        <f>SUM(G135:G136)</f>
        <v>0</v>
      </c>
      <c r="H134" s="132">
        <f>SUM(H135:H136)</f>
        <v>0</v>
      </c>
    </row>
    <row r="135" spans="1:8" s="31" customFormat="1" ht="27.6" x14ac:dyDescent="0.25">
      <c r="A135" s="256"/>
      <c r="B135" s="257"/>
      <c r="C135" s="172" t="s">
        <v>31</v>
      </c>
      <c r="D135" s="32"/>
      <c r="E135" s="130">
        <v>0</v>
      </c>
      <c r="F135" s="133">
        <v>0</v>
      </c>
      <c r="G135" s="133">
        <v>0</v>
      </c>
      <c r="H135" s="133">
        <v>0</v>
      </c>
    </row>
    <row r="136" spans="1:8" s="31" customFormat="1" x14ac:dyDescent="0.25">
      <c r="A136" s="256"/>
      <c r="B136" s="257"/>
      <c r="C136" s="172" t="s">
        <v>32</v>
      </c>
      <c r="D136" s="32">
        <v>829</v>
      </c>
      <c r="E136" s="130">
        <v>0</v>
      </c>
      <c r="F136" s="132">
        <v>0</v>
      </c>
      <c r="G136" s="132">
        <v>0</v>
      </c>
      <c r="H136" s="132">
        <v>0</v>
      </c>
    </row>
    <row r="137" spans="1:8" s="31" customFormat="1" x14ac:dyDescent="0.25">
      <c r="A137" s="256"/>
      <c r="B137" s="257"/>
      <c r="C137" s="172" t="s">
        <v>33</v>
      </c>
      <c r="D137" s="32"/>
      <c r="E137" s="130">
        <v>0</v>
      </c>
      <c r="F137" s="132">
        <v>0</v>
      </c>
      <c r="G137" s="132">
        <v>0</v>
      </c>
      <c r="H137" s="132">
        <v>0</v>
      </c>
    </row>
    <row r="138" spans="1:8" s="31" customFormat="1" ht="27.6" x14ac:dyDescent="0.25">
      <c r="A138" s="256"/>
      <c r="B138" s="257"/>
      <c r="C138" s="172" t="s">
        <v>66</v>
      </c>
      <c r="D138" s="32"/>
      <c r="E138" s="130">
        <v>0</v>
      </c>
      <c r="F138" s="132">
        <v>0</v>
      </c>
      <c r="G138" s="132">
        <v>0</v>
      </c>
      <c r="H138" s="132">
        <v>0</v>
      </c>
    </row>
    <row r="139" spans="1:8" s="31" customFormat="1" ht="27.6" x14ac:dyDescent="0.25">
      <c r="A139" s="256"/>
      <c r="B139" s="257"/>
      <c r="C139" s="172" t="s">
        <v>30</v>
      </c>
      <c r="D139" s="32"/>
      <c r="E139" s="130">
        <v>0</v>
      </c>
      <c r="F139" s="132">
        <v>0</v>
      </c>
      <c r="G139" s="132">
        <v>0</v>
      </c>
      <c r="H139" s="132">
        <v>0</v>
      </c>
    </row>
    <row r="140" spans="1:8" s="31" customFormat="1" ht="27.6" x14ac:dyDescent="0.25">
      <c r="A140" s="256"/>
      <c r="B140" s="257"/>
      <c r="C140" s="172" t="s">
        <v>67</v>
      </c>
      <c r="D140" s="32"/>
      <c r="E140" s="130">
        <v>0</v>
      </c>
      <c r="F140" s="132">
        <v>0</v>
      </c>
      <c r="G140" s="132">
        <v>0</v>
      </c>
      <c r="H140" s="132">
        <v>0</v>
      </c>
    </row>
    <row r="141" spans="1:8" s="31" customFormat="1" x14ac:dyDescent="0.25">
      <c r="A141" s="256" t="s">
        <v>472</v>
      </c>
      <c r="B141" s="257" t="s">
        <v>327</v>
      </c>
      <c r="C141" s="172" t="s">
        <v>63</v>
      </c>
      <c r="D141" s="30">
        <v>829</v>
      </c>
      <c r="E141" s="132">
        <f>SUM(E142:E143)</f>
        <v>0</v>
      </c>
      <c r="F141" s="132">
        <f>SUM(F142:F143)</f>
        <v>0</v>
      </c>
      <c r="G141" s="132">
        <f>SUM(G142:G143)</f>
        <v>0</v>
      </c>
      <c r="H141" s="132">
        <f>SUM(H142:H143)</f>
        <v>0</v>
      </c>
    </row>
    <row r="142" spans="1:8" s="31" customFormat="1" ht="27.6" x14ac:dyDescent="0.25">
      <c r="A142" s="256"/>
      <c r="B142" s="257"/>
      <c r="C142" s="172" t="s">
        <v>31</v>
      </c>
      <c r="D142" s="32"/>
      <c r="E142" s="130">
        <v>0</v>
      </c>
      <c r="F142" s="133">
        <v>0</v>
      </c>
      <c r="G142" s="133">
        <v>0</v>
      </c>
      <c r="H142" s="133">
        <v>0</v>
      </c>
    </row>
    <row r="143" spans="1:8" s="31" customFormat="1" x14ac:dyDescent="0.25">
      <c r="A143" s="256"/>
      <c r="B143" s="257"/>
      <c r="C143" s="172" t="s">
        <v>32</v>
      </c>
      <c r="D143" s="32">
        <v>829</v>
      </c>
      <c r="E143" s="130">
        <v>0</v>
      </c>
      <c r="F143" s="132">
        <v>0</v>
      </c>
      <c r="G143" s="132">
        <v>0</v>
      </c>
      <c r="H143" s="132">
        <v>0</v>
      </c>
    </row>
    <row r="144" spans="1:8" s="31" customFormat="1" x14ac:dyDescent="0.25">
      <c r="A144" s="256"/>
      <c r="B144" s="257"/>
      <c r="C144" s="172" t="s">
        <v>33</v>
      </c>
      <c r="D144" s="32"/>
      <c r="E144" s="130">
        <v>0</v>
      </c>
      <c r="F144" s="132">
        <v>0</v>
      </c>
      <c r="G144" s="132">
        <v>0</v>
      </c>
      <c r="H144" s="132">
        <v>0</v>
      </c>
    </row>
    <row r="145" spans="1:8" s="31" customFormat="1" ht="27.6" x14ac:dyDescent="0.25">
      <c r="A145" s="256"/>
      <c r="B145" s="257"/>
      <c r="C145" s="172" t="s">
        <v>66</v>
      </c>
      <c r="D145" s="32"/>
      <c r="E145" s="130">
        <v>0</v>
      </c>
      <c r="F145" s="132">
        <v>0</v>
      </c>
      <c r="G145" s="132">
        <v>0</v>
      </c>
      <c r="H145" s="132">
        <v>0</v>
      </c>
    </row>
    <row r="146" spans="1:8" s="31" customFormat="1" ht="27.6" x14ac:dyDescent="0.25">
      <c r="A146" s="256"/>
      <c r="B146" s="257"/>
      <c r="C146" s="172" t="s">
        <v>30</v>
      </c>
      <c r="D146" s="32"/>
      <c r="E146" s="130">
        <v>0</v>
      </c>
      <c r="F146" s="132">
        <v>0</v>
      </c>
      <c r="G146" s="132">
        <v>0</v>
      </c>
      <c r="H146" s="132">
        <v>0</v>
      </c>
    </row>
    <row r="147" spans="1:8" s="31" customFormat="1" ht="27.6" x14ac:dyDescent="0.25">
      <c r="A147" s="256"/>
      <c r="B147" s="257"/>
      <c r="C147" s="172" t="s">
        <v>67</v>
      </c>
      <c r="D147" s="32"/>
      <c r="E147" s="130">
        <v>0</v>
      </c>
      <c r="F147" s="132">
        <v>0</v>
      </c>
      <c r="G147" s="132">
        <v>0</v>
      </c>
      <c r="H147" s="132">
        <v>0</v>
      </c>
    </row>
    <row r="148" spans="1:8" s="31" customFormat="1" x14ac:dyDescent="0.25">
      <c r="A148" s="256" t="s">
        <v>473</v>
      </c>
      <c r="B148" s="257" t="s">
        <v>328</v>
      </c>
      <c r="C148" s="172" t="s">
        <v>63</v>
      </c>
      <c r="D148" s="30">
        <v>829</v>
      </c>
      <c r="E148" s="132">
        <f>SUM(E149:E150)</f>
        <v>0</v>
      </c>
      <c r="F148" s="132">
        <f>SUM(F149:F150)</f>
        <v>145</v>
      </c>
      <c r="G148" s="132">
        <f>SUM(G149:G150)</f>
        <v>144.999</v>
      </c>
      <c r="H148" s="132">
        <f>SUM(H149:H150)</f>
        <v>144.999</v>
      </c>
    </row>
    <row r="149" spans="1:8" s="31" customFormat="1" ht="27.6" x14ac:dyDescent="0.25">
      <c r="A149" s="256"/>
      <c r="B149" s="257"/>
      <c r="C149" s="172" t="s">
        <v>31</v>
      </c>
      <c r="D149" s="32"/>
      <c r="E149" s="130">
        <v>0</v>
      </c>
      <c r="F149" s="133">
        <v>0</v>
      </c>
      <c r="G149" s="133">
        <v>0</v>
      </c>
      <c r="H149" s="133">
        <v>0</v>
      </c>
    </row>
    <row r="150" spans="1:8" s="31" customFormat="1" x14ac:dyDescent="0.25">
      <c r="A150" s="256"/>
      <c r="B150" s="257"/>
      <c r="C150" s="172" t="s">
        <v>32</v>
      </c>
      <c r="D150" s="32">
        <v>829</v>
      </c>
      <c r="E150" s="130">
        <v>0</v>
      </c>
      <c r="F150" s="132">
        <v>145</v>
      </c>
      <c r="G150" s="132">
        <v>144.999</v>
      </c>
      <c r="H150" s="132">
        <v>144.999</v>
      </c>
    </row>
    <row r="151" spans="1:8" s="31" customFormat="1" x14ac:dyDescent="0.25">
      <c r="A151" s="256"/>
      <c r="B151" s="257"/>
      <c r="C151" s="172" t="s">
        <v>33</v>
      </c>
      <c r="D151" s="32"/>
      <c r="E151" s="130">
        <v>0</v>
      </c>
      <c r="F151" s="132">
        <v>0</v>
      </c>
      <c r="G151" s="132">
        <v>0</v>
      </c>
      <c r="H151" s="132">
        <v>0</v>
      </c>
    </row>
    <row r="152" spans="1:8" s="31" customFormat="1" ht="27.6" x14ac:dyDescent="0.25">
      <c r="A152" s="256"/>
      <c r="B152" s="257"/>
      <c r="C152" s="172" t="s">
        <v>66</v>
      </c>
      <c r="D152" s="32"/>
      <c r="E152" s="130">
        <v>0</v>
      </c>
      <c r="F152" s="132">
        <v>0</v>
      </c>
      <c r="G152" s="132">
        <v>0</v>
      </c>
      <c r="H152" s="132">
        <v>0</v>
      </c>
    </row>
    <row r="153" spans="1:8" s="31" customFormat="1" ht="27.6" x14ac:dyDescent="0.25">
      <c r="A153" s="256"/>
      <c r="B153" s="257"/>
      <c r="C153" s="172" t="s">
        <v>30</v>
      </c>
      <c r="D153" s="32"/>
      <c r="E153" s="130">
        <v>0</v>
      </c>
      <c r="F153" s="132">
        <v>0</v>
      </c>
      <c r="G153" s="132">
        <v>0</v>
      </c>
      <c r="H153" s="132">
        <v>0</v>
      </c>
    </row>
    <row r="154" spans="1:8" s="31" customFormat="1" ht="27.6" x14ac:dyDescent="0.25">
      <c r="A154" s="256"/>
      <c r="B154" s="257"/>
      <c r="C154" s="172" t="s">
        <v>67</v>
      </c>
      <c r="D154" s="32"/>
      <c r="E154" s="130">
        <v>0</v>
      </c>
      <c r="F154" s="132">
        <v>0</v>
      </c>
      <c r="G154" s="132">
        <v>0</v>
      </c>
      <c r="H154" s="132">
        <v>0</v>
      </c>
    </row>
    <row r="155" spans="1:8" s="31" customFormat="1" x14ac:dyDescent="0.25">
      <c r="A155" s="256" t="s">
        <v>474</v>
      </c>
      <c r="B155" s="257" t="s">
        <v>329</v>
      </c>
      <c r="C155" s="172" t="s">
        <v>63</v>
      </c>
      <c r="D155" s="30">
        <v>829</v>
      </c>
      <c r="E155" s="132">
        <f>SUM(E156:E157)</f>
        <v>0</v>
      </c>
      <c r="F155" s="132">
        <f>SUM(F156:F157)</f>
        <v>45</v>
      </c>
      <c r="G155" s="132">
        <f>SUM(G156:G157)</f>
        <v>45</v>
      </c>
      <c r="H155" s="132">
        <f>SUM(H156:H157)</f>
        <v>45</v>
      </c>
    </row>
    <row r="156" spans="1:8" s="31" customFormat="1" ht="27.6" x14ac:dyDescent="0.25">
      <c r="A156" s="256"/>
      <c r="B156" s="257"/>
      <c r="C156" s="172" t="s">
        <v>31</v>
      </c>
      <c r="D156" s="32"/>
      <c r="E156" s="130">
        <v>0</v>
      </c>
      <c r="F156" s="133">
        <v>0</v>
      </c>
      <c r="G156" s="133">
        <v>0</v>
      </c>
      <c r="H156" s="133">
        <v>0</v>
      </c>
    </row>
    <row r="157" spans="1:8" s="31" customFormat="1" x14ac:dyDescent="0.25">
      <c r="A157" s="256"/>
      <c r="B157" s="257"/>
      <c r="C157" s="172" t="s">
        <v>32</v>
      </c>
      <c r="D157" s="32">
        <v>829</v>
      </c>
      <c r="E157" s="130">
        <v>0</v>
      </c>
      <c r="F157" s="132">
        <v>45</v>
      </c>
      <c r="G157" s="132">
        <v>45</v>
      </c>
      <c r="H157" s="132">
        <v>45</v>
      </c>
    </row>
    <row r="158" spans="1:8" s="31" customFormat="1" x14ac:dyDescent="0.25">
      <c r="A158" s="256"/>
      <c r="B158" s="257"/>
      <c r="C158" s="172" t="s">
        <v>33</v>
      </c>
      <c r="D158" s="32"/>
      <c r="E158" s="130">
        <v>0</v>
      </c>
      <c r="F158" s="132">
        <v>0</v>
      </c>
      <c r="G158" s="132">
        <v>0</v>
      </c>
      <c r="H158" s="132">
        <v>0</v>
      </c>
    </row>
    <row r="159" spans="1:8" s="31" customFormat="1" ht="27.6" x14ac:dyDescent="0.25">
      <c r="A159" s="256"/>
      <c r="B159" s="257"/>
      <c r="C159" s="172" t="s">
        <v>66</v>
      </c>
      <c r="D159" s="32"/>
      <c r="E159" s="130">
        <v>0</v>
      </c>
      <c r="F159" s="132">
        <v>0</v>
      </c>
      <c r="G159" s="132">
        <v>0</v>
      </c>
      <c r="H159" s="132">
        <v>0</v>
      </c>
    </row>
    <row r="160" spans="1:8" s="31" customFormat="1" ht="27.6" x14ac:dyDescent="0.25">
      <c r="A160" s="256"/>
      <c r="B160" s="257"/>
      <c r="C160" s="172" t="s">
        <v>30</v>
      </c>
      <c r="D160" s="32"/>
      <c r="E160" s="130">
        <v>0</v>
      </c>
      <c r="F160" s="132">
        <v>0</v>
      </c>
      <c r="G160" s="132">
        <v>0</v>
      </c>
      <c r="H160" s="132">
        <v>0</v>
      </c>
    </row>
    <row r="161" spans="1:8" s="31" customFormat="1" ht="27.6" x14ac:dyDescent="0.25">
      <c r="A161" s="256"/>
      <c r="B161" s="257"/>
      <c r="C161" s="172" t="s">
        <v>67</v>
      </c>
      <c r="D161" s="32"/>
      <c r="E161" s="130">
        <v>0</v>
      </c>
      <c r="F161" s="132">
        <v>0</v>
      </c>
      <c r="G161" s="132">
        <v>0</v>
      </c>
      <c r="H161" s="132">
        <v>0</v>
      </c>
    </row>
    <row r="162" spans="1:8" s="31" customFormat="1" x14ac:dyDescent="0.25">
      <c r="A162" s="258" t="s">
        <v>189</v>
      </c>
      <c r="B162" s="259" t="s">
        <v>185</v>
      </c>
      <c r="C162" s="61" t="s">
        <v>63</v>
      </c>
      <c r="D162" s="30">
        <v>829</v>
      </c>
      <c r="E162" s="131">
        <f>E163+E164+E168</f>
        <v>67501.368419999999</v>
      </c>
      <c r="F162" s="131">
        <f>F163+F164+F168</f>
        <v>67501.368419999999</v>
      </c>
      <c r="G162" s="131">
        <f>G163+G164+G168</f>
        <v>54387.47711</v>
      </c>
      <c r="H162" s="131">
        <f>H163+H164+H168</f>
        <v>54387.47711</v>
      </c>
    </row>
    <row r="163" spans="1:8" s="31" customFormat="1" ht="27.6" x14ac:dyDescent="0.25">
      <c r="A163" s="258"/>
      <c r="B163" s="259"/>
      <c r="C163" s="61" t="s">
        <v>31</v>
      </c>
      <c r="D163" s="32">
        <v>829</v>
      </c>
      <c r="E163" s="131">
        <f t="shared" ref="E163:H164" si="15">E170+E177</f>
        <v>64126.3</v>
      </c>
      <c r="F163" s="131">
        <f t="shared" si="15"/>
        <v>64126.3</v>
      </c>
      <c r="G163" s="131">
        <f t="shared" si="15"/>
        <v>51668.10325</v>
      </c>
      <c r="H163" s="131">
        <f t="shared" si="15"/>
        <v>51668.10325</v>
      </c>
    </row>
    <row r="164" spans="1:8" s="31" customFormat="1" x14ac:dyDescent="0.25">
      <c r="A164" s="258"/>
      <c r="B164" s="259"/>
      <c r="C164" s="61" t="s">
        <v>32</v>
      </c>
      <c r="D164" s="32">
        <v>829</v>
      </c>
      <c r="E164" s="131">
        <f t="shared" si="15"/>
        <v>3375.068419999996</v>
      </c>
      <c r="F164" s="131">
        <f t="shared" si="15"/>
        <v>3375.0684200000001</v>
      </c>
      <c r="G164" s="131">
        <f t="shared" si="15"/>
        <v>2719.3738600000001</v>
      </c>
      <c r="H164" s="131">
        <f t="shared" si="15"/>
        <v>2719.3738600000001</v>
      </c>
    </row>
    <row r="165" spans="1:8" s="31" customFormat="1" x14ac:dyDescent="0.25">
      <c r="A165" s="258"/>
      <c r="B165" s="259"/>
      <c r="C165" s="61" t="s">
        <v>33</v>
      </c>
      <c r="D165" s="32"/>
      <c r="E165" s="130">
        <f>E172+E179</f>
        <v>0</v>
      </c>
      <c r="F165" s="131">
        <v>0</v>
      </c>
      <c r="G165" s="131">
        <v>0</v>
      </c>
      <c r="H165" s="131">
        <v>0</v>
      </c>
    </row>
    <row r="166" spans="1:8" s="31" customFormat="1" ht="27.6" x14ac:dyDescent="0.25">
      <c r="A166" s="258"/>
      <c r="B166" s="259"/>
      <c r="C166" s="61" t="s">
        <v>66</v>
      </c>
      <c r="D166" s="32"/>
      <c r="E166" s="130">
        <f>E173+E180</f>
        <v>0</v>
      </c>
      <c r="F166" s="131">
        <v>0</v>
      </c>
      <c r="G166" s="131">
        <v>0</v>
      </c>
      <c r="H166" s="131">
        <v>0</v>
      </c>
    </row>
    <row r="167" spans="1:8" s="31" customFormat="1" ht="27.6" x14ac:dyDescent="0.25">
      <c r="A167" s="258"/>
      <c r="B167" s="259"/>
      <c r="C167" s="61" t="s">
        <v>30</v>
      </c>
      <c r="D167" s="32"/>
      <c r="E167" s="130">
        <f>E174+E181</f>
        <v>0</v>
      </c>
      <c r="F167" s="131">
        <v>0</v>
      </c>
      <c r="G167" s="131">
        <v>0</v>
      </c>
      <c r="H167" s="131">
        <v>0</v>
      </c>
    </row>
    <row r="168" spans="1:8" s="31" customFormat="1" ht="27.6" x14ac:dyDescent="0.25">
      <c r="A168" s="258"/>
      <c r="B168" s="259"/>
      <c r="C168" s="61" t="s">
        <v>67</v>
      </c>
      <c r="D168" s="32"/>
      <c r="E168" s="131">
        <f>E175+E182</f>
        <v>0</v>
      </c>
      <c r="F168" s="131">
        <f>F175+F182</f>
        <v>0</v>
      </c>
      <c r="G168" s="131">
        <f>G175+G182</f>
        <v>0</v>
      </c>
      <c r="H168" s="131">
        <f>H175+H182</f>
        <v>0</v>
      </c>
    </row>
    <row r="169" spans="1:8" s="31" customFormat="1" ht="14.4" customHeight="1" x14ac:dyDescent="0.25">
      <c r="A169" s="268" t="s">
        <v>190</v>
      </c>
      <c r="B169" s="261" t="s">
        <v>246</v>
      </c>
      <c r="C169" s="61" t="s">
        <v>63</v>
      </c>
      <c r="D169" s="32"/>
      <c r="E169" s="130">
        <v>0</v>
      </c>
      <c r="F169" s="131">
        <v>0</v>
      </c>
      <c r="G169" s="131">
        <v>0</v>
      </c>
      <c r="H169" s="131">
        <v>0</v>
      </c>
    </row>
    <row r="170" spans="1:8" s="31" customFormat="1" ht="27.6" x14ac:dyDescent="0.25">
      <c r="A170" s="269"/>
      <c r="B170" s="266"/>
      <c r="C170" s="61" t="s">
        <v>31</v>
      </c>
      <c r="D170" s="32"/>
      <c r="E170" s="130">
        <v>0</v>
      </c>
      <c r="F170" s="131">
        <v>0</v>
      </c>
      <c r="G170" s="131">
        <v>0</v>
      </c>
      <c r="H170" s="131">
        <v>0</v>
      </c>
    </row>
    <row r="171" spans="1:8" s="31" customFormat="1" x14ac:dyDescent="0.25">
      <c r="A171" s="269"/>
      <c r="B171" s="266"/>
      <c r="C171" s="61" t="s">
        <v>32</v>
      </c>
      <c r="D171" s="32"/>
      <c r="E171" s="130">
        <v>0</v>
      </c>
      <c r="F171" s="131">
        <v>0</v>
      </c>
      <c r="G171" s="131">
        <v>0</v>
      </c>
      <c r="H171" s="131">
        <v>0</v>
      </c>
    </row>
    <row r="172" spans="1:8" s="31" customFormat="1" x14ac:dyDescent="0.25">
      <c r="A172" s="269"/>
      <c r="B172" s="266"/>
      <c r="C172" s="61" t="s">
        <v>33</v>
      </c>
      <c r="D172" s="32"/>
      <c r="E172" s="130">
        <v>0</v>
      </c>
      <c r="F172" s="131">
        <v>0</v>
      </c>
      <c r="G172" s="131">
        <v>0</v>
      </c>
      <c r="H172" s="131">
        <v>0</v>
      </c>
    </row>
    <row r="173" spans="1:8" s="31" customFormat="1" ht="27.6" x14ac:dyDescent="0.25">
      <c r="A173" s="269"/>
      <c r="B173" s="266"/>
      <c r="C173" s="61" t="s">
        <v>66</v>
      </c>
      <c r="D173" s="32"/>
      <c r="E173" s="130">
        <v>0</v>
      </c>
      <c r="F173" s="131">
        <v>0</v>
      </c>
      <c r="G173" s="131">
        <v>0</v>
      </c>
      <c r="H173" s="131">
        <v>0</v>
      </c>
    </row>
    <row r="174" spans="1:8" s="31" customFormat="1" ht="27.6" x14ac:dyDescent="0.25">
      <c r="A174" s="269"/>
      <c r="B174" s="266"/>
      <c r="C174" s="61" t="s">
        <v>30</v>
      </c>
      <c r="D174" s="32"/>
      <c r="E174" s="130">
        <v>0</v>
      </c>
      <c r="F174" s="131">
        <v>0</v>
      </c>
      <c r="G174" s="131">
        <v>0</v>
      </c>
      <c r="H174" s="131">
        <v>0</v>
      </c>
    </row>
    <row r="175" spans="1:8" s="31" customFormat="1" ht="27.6" x14ac:dyDescent="0.25">
      <c r="A175" s="270"/>
      <c r="B175" s="267"/>
      <c r="C175" s="61" t="s">
        <v>67</v>
      </c>
      <c r="D175" s="32"/>
      <c r="E175" s="130">
        <v>0</v>
      </c>
      <c r="F175" s="131">
        <v>0</v>
      </c>
      <c r="G175" s="131">
        <v>0</v>
      </c>
      <c r="H175" s="131">
        <v>0</v>
      </c>
    </row>
    <row r="176" spans="1:8" s="31" customFormat="1" x14ac:dyDescent="0.25">
      <c r="A176" s="256" t="s">
        <v>191</v>
      </c>
      <c r="B176" s="257" t="s">
        <v>248</v>
      </c>
      <c r="C176" s="61" t="s">
        <v>63</v>
      </c>
      <c r="D176" s="30">
        <v>829</v>
      </c>
      <c r="E176" s="132">
        <f>E177+E178+E179+E180+E181+E182</f>
        <v>67501.368419999999</v>
      </c>
      <c r="F176" s="132">
        <f>F177+F178+F179+F180+F181+F182</f>
        <v>67501.368419999999</v>
      </c>
      <c r="G176" s="132">
        <f>SUM(G177:G182)</f>
        <v>54387.47711</v>
      </c>
      <c r="H176" s="132">
        <f>SUM(H177:H182)</f>
        <v>54387.47711</v>
      </c>
    </row>
    <row r="177" spans="1:8" s="31" customFormat="1" ht="27.6" x14ac:dyDescent="0.25">
      <c r="A177" s="256"/>
      <c r="B177" s="257"/>
      <c r="C177" s="61" t="s">
        <v>31</v>
      </c>
      <c r="D177" s="32">
        <v>829</v>
      </c>
      <c r="E177" s="133">
        <v>64126.3</v>
      </c>
      <c r="F177" s="133">
        <v>64126.3</v>
      </c>
      <c r="G177" s="133">
        <v>51668.10325</v>
      </c>
      <c r="H177" s="133">
        <v>51668.10325</v>
      </c>
    </row>
    <row r="178" spans="1:8" s="31" customFormat="1" x14ac:dyDescent="0.25">
      <c r="A178" s="256"/>
      <c r="B178" s="257"/>
      <c r="C178" s="61" t="s">
        <v>32</v>
      </c>
      <c r="D178" s="32">
        <v>829</v>
      </c>
      <c r="E178" s="130">
        <v>3375.068419999996</v>
      </c>
      <c r="F178" s="133">
        <v>3375.0684200000001</v>
      </c>
      <c r="G178" s="132">
        <v>2719.3738600000001</v>
      </c>
      <c r="H178" s="132">
        <v>2719.3738600000001</v>
      </c>
    </row>
    <row r="179" spans="1:8" s="31" customFormat="1" x14ac:dyDescent="0.25">
      <c r="A179" s="256"/>
      <c r="B179" s="257"/>
      <c r="C179" s="61" t="s">
        <v>33</v>
      </c>
      <c r="D179" s="32"/>
      <c r="E179" s="133">
        <v>0</v>
      </c>
      <c r="F179" s="133">
        <v>0</v>
      </c>
      <c r="G179" s="133">
        <v>0</v>
      </c>
      <c r="H179" s="133">
        <v>0</v>
      </c>
    </row>
    <row r="180" spans="1:8" s="31" customFormat="1" ht="27.6" x14ac:dyDescent="0.25">
      <c r="A180" s="256"/>
      <c r="B180" s="257"/>
      <c r="C180" s="61" t="s">
        <v>66</v>
      </c>
      <c r="D180" s="32"/>
      <c r="E180" s="133">
        <v>0</v>
      </c>
      <c r="F180" s="133">
        <v>0</v>
      </c>
      <c r="G180" s="133">
        <v>0</v>
      </c>
      <c r="H180" s="133">
        <v>0</v>
      </c>
    </row>
    <row r="181" spans="1:8" s="31" customFormat="1" ht="27.6" x14ac:dyDescent="0.25">
      <c r="A181" s="256"/>
      <c r="B181" s="257"/>
      <c r="C181" s="61" t="s">
        <v>30</v>
      </c>
      <c r="D181" s="32"/>
      <c r="E181" s="133">
        <v>0</v>
      </c>
      <c r="F181" s="133">
        <v>0</v>
      </c>
      <c r="G181" s="133">
        <v>0</v>
      </c>
      <c r="H181" s="133">
        <v>0</v>
      </c>
    </row>
    <row r="182" spans="1:8" s="31" customFormat="1" ht="27.6" x14ac:dyDescent="0.25">
      <c r="A182" s="256"/>
      <c r="B182" s="257"/>
      <c r="C182" s="61" t="s">
        <v>67</v>
      </c>
      <c r="D182" s="32"/>
      <c r="E182" s="130">
        <v>0</v>
      </c>
      <c r="F182" s="133">
        <v>0</v>
      </c>
      <c r="G182" s="133">
        <v>0</v>
      </c>
      <c r="H182" s="133">
        <v>0</v>
      </c>
    </row>
    <row r="183" spans="1:8" s="31" customFormat="1" x14ac:dyDescent="0.25">
      <c r="A183" s="258" t="s">
        <v>186</v>
      </c>
      <c r="B183" s="259" t="s">
        <v>229</v>
      </c>
      <c r="C183" s="61" t="s">
        <v>63</v>
      </c>
      <c r="D183" s="30">
        <v>829</v>
      </c>
      <c r="E183" s="131">
        <f>E184+E185+E189</f>
        <v>1056</v>
      </c>
      <c r="F183" s="131">
        <f>F184+F185+F189</f>
        <v>1305.86502</v>
      </c>
      <c r="G183" s="131">
        <f>G184+G185+G189</f>
        <v>1305.65569</v>
      </c>
      <c r="H183" s="131">
        <f>H184+H185+H189</f>
        <v>1305.65569</v>
      </c>
    </row>
    <row r="184" spans="1:8" s="31" customFormat="1" ht="27.6" x14ac:dyDescent="0.25">
      <c r="A184" s="258"/>
      <c r="B184" s="259"/>
      <c r="C184" s="61" t="s">
        <v>31</v>
      </c>
      <c r="D184" s="32"/>
      <c r="E184" s="131">
        <f>E191+E198</f>
        <v>0</v>
      </c>
      <c r="F184" s="131">
        <f t="shared" ref="F184:H184" si="16">F191+F198</f>
        <v>0</v>
      </c>
      <c r="G184" s="131">
        <f t="shared" si="16"/>
        <v>0</v>
      </c>
      <c r="H184" s="131">
        <f t="shared" si="16"/>
        <v>0</v>
      </c>
    </row>
    <row r="185" spans="1:8" s="31" customFormat="1" x14ac:dyDescent="0.25">
      <c r="A185" s="258"/>
      <c r="B185" s="259"/>
      <c r="C185" s="61" t="s">
        <v>32</v>
      </c>
      <c r="D185" s="32" t="s">
        <v>148</v>
      </c>
      <c r="E185" s="131">
        <f t="shared" ref="E185:H189" si="17">E192+E199</f>
        <v>1056</v>
      </c>
      <c r="F185" s="131">
        <f t="shared" si="17"/>
        <v>1305.86502</v>
      </c>
      <c r="G185" s="131">
        <f t="shared" si="17"/>
        <v>1305.65569</v>
      </c>
      <c r="H185" s="131">
        <f t="shared" si="17"/>
        <v>1305.65569</v>
      </c>
    </row>
    <row r="186" spans="1:8" s="31" customFormat="1" x14ac:dyDescent="0.25">
      <c r="A186" s="258"/>
      <c r="B186" s="259"/>
      <c r="C186" s="61" t="s">
        <v>33</v>
      </c>
      <c r="D186" s="32"/>
      <c r="E186" s="131">
        <f t="shared" si="17"/>
        <v>0</v>
      </c>
      <c r="F186" s="131">
        <f t="shared" si="17"/>
        <v>0</v>
      </c>
      <c r="G186" s="131">
        <f t="shared" si="17"/>
        <v>0</v>
      </c>
      <c r="H186" s="131">
        <f t="shared" si="17"/>
        <v>0</v>
      </c>
    </row>
    <row r="187" spans="1:8" s="31" customFormat="1" ht="27.6" x14ac:dyDescent="0.25">
      <c r="A187" s="258"/>
      <c r="B187" s="259"/>
      <c r="C187" s="61" t="s">
        <v>66</v>
      </c>
      <c r="D187" s="32"/>
      <c r="E187" s="131">
        <f t="shared" si="17"/>
        <v>0</v>
      </c>
      <c r="F187" s="131">
        <f t="shared" si="17"/>
        <v>0</v>
      </c>
      <c r="G187" s="131">
        <f t="shared" si="17"/>
        <v>0</v>
      </c>
      <c r="H187" s="131">
        <f t="shared" si="17"/>
        <v>0</v>
      </c>
    </row>
    <row r="188" spans="1:8" s="31" customFormat="1" ht="27.6" x14ac:dyDescent="0.25">
      <c r="A188" s="258"/>
      <c r="B188" s="259"/>
      <c r="C188" s="61" t="s">
        <v>30</v>
      </c>
      <c r="D188" s="32"/>
      <c r="E188" s="131">
        <f t="shared" si="17"/>
        <v>0</v>
      </c>
      <c r="F188" s="131">
        <f t="shared" si="17"/>
        <v>0</v>
      </c>
      <c r="G188" s="131">
        <f t="shared" si="17"/>
        <v>0</v>
      </c>
      <c r="H188" s="131">
        <f t="shared" si="17"/>
        <v>0</v>
      </c>
    </row>
    <row r="189" spans="1:8" s="31" customFormat="1" ht="27.6" x14ac:dyDescent="0.25">
      <c r="A189" s="258"/>
      <c r="B189" s="259"/>
      <c r="C189" s="61" t="s">
        <v>67</v>
      </c>
      <c r="D189" s="32"/>
      <c r="E189" s="131">
        <f t="shared" si="17"/>
        <v>0</v>
      </c>
      <c r="F189" s="131">
        <f t="shared" si="17"/>
        <v>0</v>
      </c>
      <c r="G189" s="131">
        <f t="shared" si="17"/>
        <v>0</v>
      </c>
      <c r="H189" s="131">
        <f t="shared" si="17"/>
        <v>0</v>
      </c>
    </row>
    <row r="190" spans="1:8" s="31" customFormat="1" x14ac:dyDescent="0.25">
      <c r="A190" s="256" t="s">
        <v>187</v>
      </c>
      <c r="B190" s="257" t="s">
        <v>251</v>
      </c>
      <c r="C190" s="61" t="s">
        <v>63</v>
      </c>
      <c r="D190" s="30">
        <v>829</v>
      </c>
      <c r="E190" s="130">
        <f>SUM(E191:E196)</f>
        <v>0</v>
      </c>
      <c r="F190" s="133">
        <f>F191+F192</f>
        <v>0</v>
      </c>
      <c r="G190" s="133">
        <f>G191+G192</f>
        <v>0</v>
      </c>
      <c r="H190" s="133">
        <f>H191+H192</f>
        <v>0</v>
      </c>
    </row>
    <row r="191" spans="1:8" s="31" customFormat="1" ht="27.6" x14ac:dyDescent="0.25">
      <c r="A191" s="256"/>
      <c r="B191" s="257"/>
      <c r="C191" s="61" t="s">
        <v>31</v>
      </c>
      <c r="D191" s="32"/>
      <c r="E191" s="130">
        <v>0</v>
      </c>
      <c r="F191" s="133">
        <v>0</v>
      </c>
      <c r="G191" s="133">
        <v>0</v>
      </c>
      <c r="H191" s="133">
        <v>0</v>
      </c>
    </row>
    <row r="192" spans="1:8" s="31" customFormat="1" x14ac:dyDescent="0.25">
      <c r="A192" s="256"/>
      <c r="B192" s="257"/>
      <c r="C192" s="61" t="s">
        <v>32</v>
      </c>
      <c r="D192" s="32" t="s">
        <v>148</v>
      </c>
      <c r="E192" s="130">
        <v>0</v>
      </c>
      <c r="F192" s="133">
        <v>0</v>
      </c>
      <c r="G192" s="133">
        <v>0</v>
      </c>
      <c r="H192" s="133">
        <v>0</v>
      </c>
    </row>
    <row r="193" spans="1:8" s="31" customFormat="1" x14ac:dyDescent="0.25">
      <c r="A193" s="256"/>
      <c r="B193" s="257"/>
      <c r="C193" s="61" t="s">
        <v>33</v>
      </c>
      <c r="D193" s="32"/>
      <c r="E193" s="130">
        <v>0</v>
      </c>
      <c r="F193" s="133">
        <f t="shared" ref="F193:H195" si="18">F201</f>
        <v>0</v>
      </c>
      <c r="G193" s="133">
        <f t="shared" si="18"/>
        <v>0</v>
      </c>
      <c r="H193" s="133">
        <f t="shared" si="18"/>
        <v>0</v>
      </c>
    </row>
    <row r="194" spans="1:8" s="31" customFormat="1" ht="27.6" x14ac:dyDescent="0.25">
      <c r="A194" s="256"/>
      <c r="B194" s="257"/>
      <c r="C194" s="61" t="s">
        <v>66</v>
      </c>
      <c r="D194" s="32"/>
      <c r="E194" s="130">
        <v>0</v>
      </c>
      <c r="F194" s="133">
        <f t="shared" si="18"/>
        <v>0</v>
      </c>
      <c r="G194" s="133">
        <f t="shared" si="18"/>
        <v>0</v>
      </c>
      <c r="H194" s="133">
        <f t="shared" si="18"/>
        <v>0</v>
      </c>
    </row>
    <row r="195" spans="1:8" s="31" customFormat="1" ht="27.6" x14ac:dyDescent="0.25">
      <c r="A195" s="256"/>
      <c r="B195" s="257"/>
      <c r="C195" s="61" t="s">
        <v>30</v>
      </c>
      <c r="D195" s="32"/>
      <c r="E195" s="130">
        <v>0</v>
      </c>
      <c r="F195" s="133">
        <f t="shared" si="18"/>
        <v>0</v>
      </c>
      <c r="G195" s="133">
        <f t="shared" si="18"/>
        <v>0</v>
      </c>
      <c r="H195" s="133">
        <f t="shared" si="18"/>
        <v>0</v>
      </c>
    </row>
    <row r="196" spans="1:8" s="31" customFormat="1" ht="27.6" x14ac:dyDescent="0.25">
      <c r="A196" s="256"/>
      <c r="B196" s="257"/>
      <c r="C196" s="61" t="s">
        <v>67</v>
      </c>
      <c r="D196" s="32"/>
      <c r="E196" s="130">
        <v>0</v>
      </c>
      <c r="F196" s="133">
        <v>0</v>
      </c>
      <c r="G196" s="133">
        <v>0</v>
      </c>
      <c r="H196" s="133">
        <v>0</v>
      </c>
    </row>
    <row r="197" spans="1:8" s="31" customFormat="1" x14ac:dyDescent="0.25">
      <c r="A197" s="256" t="s">
        <v>188</v>
      </c>
      <c r="B197" s="257" t="s">
        <v>253</v>
      </c>
      <c r="C197" s="61" t="s">
        <v>63</v>
      </c>
      <c r="D197" s="30">
        <v>829</v>
      </c>
      <c r="E197" s="130">
        <f>SUM(E198:E203)</f>
        <v>1056</v>
      </c>
      <c r="F197" s="130">
        <f>SUM(F198:F203)</f>
        <v>1305.86502</v>
      </c>
      <c r="G197" s="130">
        <f>SUM(G198:G203)</f>
        <v>1305.65569</v>
      </c>
      <c r="H197" s="130">
        <f>SUM(H198:H203)</f>
        <v>1305.65569</v>
      </c>
    </row>
    <row r="198" spans="1:8" s="31" customFormat="1" ht="27.6" x14ac:dyDescent="0.25">
      <c r="A198" s="256"/>
      <c r="B198" s="257"/>
      <c r="C198" s="61" t="s">
        <v>31</v>
      </c>
      <c r="D198" s="32"/>
      <c r="E198" s="130">
        <v>0</v>
      </c>
      <c r="F198" s="131">
        <v>0</v>
      </c>
      <c r="G198" s="131">
        <v>0</v>
      </c>
      <c r="H198" s="131">
        <v>0</v>
      </c>
    </row>
    <row r="199" spans="1:8" s="31" customFormat="1" x14ac:dyDescent="0.25">
      <c r="A199" s="256"/>
      <c r="B199" s="257"/>
      <c r="C199" s="61" t="s">
        <v>32</v>
      </c>
      <c r="D199" s="30">
        <v>829</v>
      </c>
      <c r="E199" s="130">
        <v>1056</v>
      </c>
      <c r="F199" s="131">
        <v>1305.86502</v>
      </c>
      <c r="G199" s="131">
        <v>1305.65569</v>
      </c>
      <c r="H199" s="131">
        <v>1305.65569</v>
      </c>
    </row>
    <row r="200" spans="1:8" s="31" customFormat="1" x14ac:dyDescent="0.25">
      <c r="A200" s="256"/>
      <c r="B200" s="257"/>
      <c r="C200" s="61" t="s">
        <v>33</v>
      </c>
      <c r="D200" s="32"/>
      <c r="E200" s="130">
        <v>0</v>
      </c>
      <c r="F200" s="131">
        <v>0</v>
      </c>
      <c r="G200" s="131">
        <v>0</v>
      </c>
      <c r="H200" s="131">
        <v>0</v>
      </c>
    </row>
    <row r="201" spans="1:8" s="31" customFormat="1" ht="27.6" x14ac:dyDescent="0.25">
      <c r="A201" s="256"/>
      <c r="B201" s="257"/>
      <c r="C201" s="61" t="s">
        <v>66</v>
      </c>
      <c r="D201" s="32"/>
      <c r="E201" s="130">
        <v>0</v>
      </c>
      <c r="F201" s="131">
        <v>0</v>
      </c>
      <c r="G201" s="131">
        <v>0</v>
      </c>
      <c r="H201" s="131">
        <v>0</v>
      </c>
    </row>
    <row r="202" spans="1:8" s="31" customFormat="1" ht="27.6" x14ac:dyDescent="0.25">
      <c r="A202" s="256"/>
      <c r="B202" s="257"/>
      <c r="C202" s="61" t="s">
        <v>30</v>
      </c>
      <c r="D202" s="32"/>
      <c r="E202" s="130">
        <v>0</v>
      </c>
      <c r="F202" s="131">
        <v>0</v>
      </c>
      <c r="G202" s="131">
        <v>0</v>
      </c>
      <c r="H202" s="131">
        <v>0</v>
      </c>
    </row>
    <row r="203" spans="1:8" s="31" customFormat="1" ht="27.6" x14ac:dyDescent="0.25">
      <c r="A203" s="256"/>
      <c r="B203" s="257"/>
      <c r="C203" s="61" t="s">
        <v>67</v>
      </c>
      <c r="D203" s="32"/>
      <c r="E203" s="130">
        <v>0</v>
      </c>
      <c r="F203" s="131">
        <v>0</v>
      </c>
      <c r="G203" s="131">
        <v>0</v>
      </c>
      <c r="H203" s="131">
        <v>0</v>
      </c>
    </row>
    <row r="204" spans="1:8" x14ac:dyDescent="0.25">
      <c r="A204" s="258" t="s">
        <v>225</v>
      </c>
      <c r="B204" s="259" t="s">
        <v>475</v>
      </c>
      <c r="C204" s="172" t="s">
        <v>63</v>
      </c>
      <c r="D204" s="30">
        <v>829</v>
      </c>
      <c r="E204" s="131">
        <f>E205+E206+E210</f>
        <v>48695.959600000002</v>
      </c>
      <c r="F204" s="131">
        <f>F205+F206+F210</f>
        <v>0</v>
      </c>
      <c r="G204" s="131">
        <f>G205+G206+G210</f>
        <v>0</v>
      </c>
      <c r="H204" s="131">
        <f>H205+H206+H210</f>
        <v>0</v>
      </c>
    </row>
    <row r="205" spans="1:8" ht="27.6" x14ac:dyDescent="0.25">
      <c r="A205" s="258"/>
      <c r="B205" s="259"/>
      <c r="C205" s="172" t="s">
        <v>31</v>
      </c>
      <c r="D205" s="32"/>
      <c r="E205" s="131">
        <f>E212+E219</f>
        <v>48209</v>
      </c>
      <c r="F205" s="131">
        <f t="shared" ref="F205:H205" si="19">F212+F219</f>
        <v>0</v>
      </c>
      <c r="G205" s="131">
        <f t="shared" si="19"/>
        <v>0</v>
      </c>
      <c r="H205" s="131">
        <f t="shared" si="19"/>
        <v>0</v>
      </c>
    </row>
    <row r="206" spans="1:8" x14ac:dyDescent="0.25">
      <c r="A206" s="258"/>
      <c r="B206" s="259"/>
      <c r="C206" s="172" t="s">
        <v>32</v>
      </c>
      <c r="D206" s="32" t="s">
        <v>148</v>
      </c>
      <c r="E206" s="131">
        <f>E213+E220</f>
        <v>486.95960000000002</v>
      </c>
      <c r="F206" s="131">
        <f t="shared" ref="F206:H206" si="20">F213+F220</f>
        <v>0</v>
      </c>
      <c r="G206" s="131">
        <f t="shared" si="20"/>
        <v>0</v>
      </c>
      <c r="H206" s="131">
        <f t="shared" si="20"/>
        <v>0</v>
      </c>
    </row>
    <row r="207" spans="1:8" x14ac:dyDescent="0.25">
      <c r="A207" s="258"/>
      <c r="B207" s="259"/>
      <c r="C207" s="172" t="s">
        <v>33</v>
      </c>
      <c r="D207" s="32"/>
      <c r="E207" s="131">
        <f t="shared" ref="E207:H207" si="21">E214+E221</f>
        <v>0</v>
      </c>
      <c r="F207" s="131">
        <f t="shared" si="21"/>
        <v>0</v>
      </c>
      <c r="G207" s="131">
        <f t="shared" si="21"/>
        <v>0</v>
      </c>
      <c r="H207" s="131">
        <f t="shared" si="21"/>
        <v>0</v>
      </c>
    </row>
    <row r="208" spans="1:8" ht="27.6" x14ac:dyDescent="0.25">
      <c r="A208" s="258"/>
      <c r="B208" s="259"/>
      <c r="C208" s="172" t="s">
        <v>66</v>
      </c>
      <c r="D208" s="32"/>
      <c r="E208" s="131">
        <f t="shared" ref="E208:H208" si="22">E215+E222</f>
        <v>0</v>
      </c>
      <c r="F208" s="131">
        <f t="shared" si="22"/>
        <v>0</v>
      </c>
      <c r="G208" s="131">
        <f t="shared" si="22"/>
        <v>0</v>
      </c>
      <c r="H208" s="131">
        <f t="shared" si="22"/>
        <v>0</v>
      </c>
    </row>
    <row r="209" spans="1:8" ht="27.6" x14ac:dyDescent="0.25">
      <c r="A209" s="258"/>
      <c r="B209" s="259"/>
      <c r="C209" s="172" t="s">
        <v>30</v>
      </c>
      <c r="D209" s="32"/>
      <c r="E209" s="131">
        <f t="shared" ref="E209:H209" si="23">E216+E223</f>
        <v>0</v>
      </c>
      <c r="F209" s="131">
        <f t="shared" si="23"/>
        <v>0</v>
      </c>
      <c r="G209" s="131">
        <f t="shared" si="23"/>
        <v>0</v>
      </c>
      <c r="H209" s="131">
        <f t="shared" si="23"/>
        <v>0</v>
      </c>
    </row>
    <row r="210" spans="1:8" ht="27.6" x14ac:dyDescent="0.25">
      <c r="A210" s="258"/>
      <c r="B210" s="259"/>
      <c r="C210" s="172" t="s">
        <v>67</v>
      </c>
      <c r="D210" s="32"/>
      <c r="E210" s="131">
        <f t="shared" ref="E210:H210" si="24">E217+E224</f>
        <v>0</v>
      </c>
      <c r="F210" s="131">
        <f t="shared" si="24"/>
        <v>0</v>
      </c>
      <c r="G210" s="131">
        <f t="shared" si="24"/>
        <v>0</v>
      </c>
      <c r="H210" s="131">
        <f t="shared" si="24"/>
        <v>0</v>
      </c>
    </row>
    <row r="211" spans="1:8" x14ac:dyDescent="0.25">
      <c r="A211" s="256" t="s">
        <v>226</v>
      </c>
      <c r="B211" s="257" t="s">
        <v>476</v>
      </c>
      <c r="C211" s="172" t="s">
        <v>63</v>
      </c>
      <c r="D211" s="30">
        <v>829</v>
      </c>
      <c r="E211" s="130">
        <f>SUM(E212:E217)</f>
        <v>30000</v>
      </c>
      <c r="F211" s="133">
        <f>F212+F213</f>
        <v>0</v>
      </c>
      <c r="G211" s="133">
        <f>G212+G213</f>
        <v>0</v>
      </c>
      <c r="H211" s="133">
        <f>H212+H213</f>
        <v>0</v>
      </c>
    </row>
    <row r="212" spans="1:8" ht="27.6" x14ac:dyDescent="0.25">
      <c r="A212" s="256"/>
      <c r="B212" s="257"/>
      <c r="C212" s="172" t="s">
        <v>31</v>
      </c>
      <c r="D212" s="32"/>
      <c r="E212" s="130">
        <v>29700</v>
      </c>
      <c r="F212" s="133">
        <v>0</v>
      </c>
      <c r="G212" s="133">
        <v>0</v>
      </c>
      <c r="H212" s="133">
        <v>0</v>
      </c>
    </row>
    <row r="213" spans="1:8" x14ac:dyDescent="0.25">
      <c r="A213" s="256"/>
      <c r="B213" s="257"/>
      <c r="C213" s="172" t="s">
        <v>32</v>
      </c>
      <c r="D213" s="32" t="s">
        <v>148</v>
      </c>
      <c r="E213" s="130">
        <v>300</v>
      </c>
      <c r="F213" s="133">
        <v>0</v>
      </c>
      <c r="G213" s="133">
        <v>0</v>
      </c>
      <c r="H213" s="133">
        <v>0</v>
      </c>
    </row>
    <row r="214" spans="1:8" x14ac:dyDescent="0.25">
      <c r="A214" s="256"/>
      <c r="B214" s="257"/>
      <c r="C214" s="172" t="s">
        <v>33</v>
      </c>
      <c r="D214" s="32"/>
      <c r="E214" s="130">
        <v>0</v>
      </c>
      <c r="F214" s="133">
        <f t="shared" ref="F214:H214" si="25">F222</f>
        <v>0</v>
      </c>
      <c r="G214" s="133">
        <f t="shared" si="25"/>
        <v>0</v>
      </c>
      <c r="H214" s="133">
        <f t="shared" si="25"/>
        <v>0</v>
      </c>
    </row>
    <row r="215" spans="1:8" ht="27.6" x14ac:dyDescent="0.25">
      <c r="A215" s="256"/>
      <c r="B215" s="257"/>
      <c r="C215" s="172" t="s">
        <v>66</v>
      </c>
      <c r="D215" s="32"/>
      <c r="E215" s="130">
        <v>0</v>
      </c>
      <c r="F215" s="133">
        <f t="shared" ref="F215:H215" si="26">F223</f>
        <v>0</v>
      </c>
      <c r="G215" s="133">
        <f t="shared" si="26"/>
        <v>0</v>
      </c>
      <c r="H215" s="133">
        <f t="shared" si="26"/>
        <v>0</v>
      </c>
    </row>
    <row r="216" spans="1:8" ht="27.6" x14ac:dyDescent="0.25">
      <c r="A216" s="256"/>
      <c r="B216" s="257"/>
      <c r="C216" s="172" t="s">
        <v>30</v>
      </c>
      <c r="D216" s="32"/>
      <c r="E216" s="130">
        <v>0</v>
      </c>
      <c r="F216" s="133">
        <f t="shared" ref="F216:H216" si="27">F224</f>
        <v>0</v>
      </c>
      <c r="G216" s="133">
        <f t="shared" si="27"/>
        <v>0</v>
      </c>
      <c r="H216" s="133">
        <f t="shared" si="27"/>
        <v>0</v>
      </c>
    </row>
    <row r="217" spans="1:8" ht="27.6" x14ac:dyDescent="0.25">
      <c r="A217" s="256"/>
      <c r="B217" s="257"/>
      <c r="C217" s="172" t="s">
        <v>67</v>
      </c>
      <c r="D217" s="32"/>
      <c r="E217" s="130">
        <v>0</v>
      </c>
      <c r="F217" s="133">
        <v>0</v>
      </c>
      <c r="G217" s="133">
        <v>0</v>
      </c>
      <c r="H217" s="133">
        <v>0</v>
      </c>
    </row>
    <row r="218" spans="1:8" ht="20.399999999999999" customHeight="1" x14ac:dyDescent="0.25">
      <c r="A218" s="256" t="s">
        <v>227</v>
      </c>
      <c r="B218" s="257" t="s">
        <v>477</v>
      </c>
      <c r="C218" s="172" t="s">
        <v>63</v>
      </c>
      <c r="D218" s="30">
        <v>829</v>
      </c>
      <c r="E218" s="130">
        <f>SUM(E219:E224)</f>
        <v>18695.959599999998</v>
      </c>
      <c r="F218" s="130">
        <f>SUM(F219:F224)</f>
        <v>0</v>
      </c>
      <c r="G218" s="130">
        <f>SUM(G219:G224)</f>
        <v>0</v>
      </c>
      <c r="H218" s="130">
        <f>SUM(H219:H224)</f>
        <v>0</v>
      </c>
    </row>
    <row r="219" spans="1:8" ht="18.600000000000001" customHeight="1" x14ac:dyDescent="0.25">
      <c r="A219" s="256"/>
      <c r="B219" s="257"/>
      <c r="C219" s="172" t="s">
        <v>31</v>
      </c>
      <c r="D219" s="32"/>
      <c r="E219" s="130">
        <v>18509</v>
      </c>
      <c r="F219" s="131">
        <v>0</v>
      </c>
      <c r="G219" s="131">
        <v>0</v>
      </c>
      <c r="H219" s="131">
        <v>0</v>
      </c>
    </row>
    <row r="220" spans="1:8" ht="21.6" customHeight="1" x14ac:dyDescent="0.25">
      <c r="A220" s="256"/>
      <c r="B220" s="257"/>
      <c r="C220" s="172" t="s">
        <v>32</v>
      </c>
      <c r="D220" s="30">
        <v>829</v>
      </c>
      <c r="E220" s="130">
        <v>186.95959999999999</v>
      </c>
      <c r="F220" s="131">
        <v>0</v>
      </c>
      <c r="G220" s="131">
        <v>0</v>
      </c>
      <c r="H220" s="131">
        <v>0</v>
      </c>
    </row>
    <row r="221" spans="1:8" ht="21.6" customHeight="1" x14ac:dyDescent="0.25">
      <c r="A221" s="256"/>
      <c r="B221" s="257"/>
      <c r="C221" s="172" t="s">
        <v>33</v>
      </c>
      <c r="D221" s="32"/>
      <c r="E221" s="130">
        <v>0</v>
      </c>
      <c r="F221" s="131">
        <v>0</v>
      </c>
      <c r="G221" s="131">
        <v>0</v>
      </c>
      <c r="H221" s="131">
        <v>0</v>
      </c>
    </row>
    <row r="222" spans="1:8" ht="27.6" x14ac:dyDescent="0.25">
      <c r="A222" s="256"/>
      <c r="B222" s="257"/>
      <c r="C222" s="172" t="s">
        <v>66</v>
      </c>
      <c r="D222" s="32"/>
      <c r="E222" s="130">
        <v>0</v>
      </c>
      <c r="F222" s="131">
        <v>0</v>
      </c>
      <c r="G222" s="131">
        <v>0</v>
      </c>
      <c r="H222" s="131">
        <v>0</v>
      </c>
    </row>
    <row r="223" spans="1:8" ht="27.6" x14ac:dyDescent="0.25">
      <c r="A223" s="256"/>
      <c r="B223" s="257"/>
      <c r="C223" s="172" t="s">
        <v>30</v>
      </c>
      <c r="D223" s="32"/>
      <c r="E223" s="130">
        <v>0</v>
      </c>
      <c r="F223" s="131">
        <v>0</v>
      </c>
      <c r="G223" s="131">
        <v>0</v>
      </c>
      <c r="H223" s="131">
        <v>0</v>
      </c>
    </row>
    <row r="224" spans="1:8" ht="27.6" x14ac:dyDescent="0.25">
      <c r="A224" s="256"/>
      <c r="B224" s="257"/>
      <c r="C224" s="172" t="s">
        <v>67</v>
      </c>
      <c r="D224" s="32"/>
      <c r="E224" s="130">
        <v>0</v>
      </c>
      <c r="F224" s="131">
        <v>0</v>
      </c>
      <c r="G224" s="131">
        <v>0</v>
      </c>
      <c r="H224" s="131">
        <v>0</v>
      </c>
    </row>
    <row r="225" spans="1:8" x14ac:dyDescent="0.25">
      <c r="A225" s="258" t="s">
        <v>288</v>
      </c>
      <c r="B225" s="259" t="s">
        <v>478</v>
      </c>
      <c r="C225" s="172" t="s">
        <v>63</v>
      </c>
      <c r="D225" s="30">
        <v>829</v>
      </c>
      <c r="E225" s="131">
        <f>E226+E227+E231</f>
        <v>5490.4040400000004</v>
      </c>
      <c r="F225" s="131">
        <f>F226+F227+F231</f>
        <v>0</v>
      </c>
      <c r="G225" s="131">
        <f>G226+G227+G231</f>
        <v>0</v>
      </c>
      <c r="H225" s="131">
        <f>H226+H227+H231</f>
        <v>0</v>
      </c>
    </row>
    <row r="226" spans="1:8" ht="27.6" x14ac:dyDescent="0.25">
      <c r="A226" s="258"/>
      <c r="B226" s="259"/>
      <c r="C226" s="172" t="s">
        <v>31</v>
      </c>
      <c r="D226" s="32"/>
      <c r="E226" s="131">
        <f>E233+E240</f>
        <v>5435.5</v>
      </c>
      <c r="F226" s="131">
        <f t="shared" ref="F226:H226" si="28">F233+F240</f>
        <v>0</v>
      </c>
      <c r="G226" s="131">
        <f t="shared" si="28"/>
        <v>0</v>
      </c>
      <c r="H226" s="131">
        <f t="shared" si="28"/>
        <v>0</v>
      </c>
    </row>
    <row r="227" spans="1:8" x14ac:dyDescent="0.25">
      <c r="A227" s="258"/>
      <c r="B227" s="259"/>
      <c r="C227" s="172" t="s">
        <v>32</v>
      </c>
      <c r="D227" s="32" t="s">
        <v>148</v>
      </c>
      <c r="E227" s="131">
        <f>E234+E241</f>
        <v>54.90404000000035</v>
      </c>
      <c r="F227" s="131">
        <f t="shared" ref="F227:H227" si="29">F234+F241</f>
        <v>0</v>
      </c>
      <c r="G227" s="131">
        <f t="shared" si="29"/>
        <v>0</v>
      </c>
      <c r="H227" s="131">
        <f t="shared" si="29"/>
        <v>0</v>
      </c>
    </row>
    <row r="228" spans="1:8" x14ac:dyDescent="0.25">
      <c r="A228" s="258"/>
      <c r="B228" s="259"/>
      <c r="C228" s="172" t="s">
        <v>33</v>
      </c>
      <c r="D228" s="32"/>
      <c r="E228" s="131">
        <f t="shared" ref="E228:H228" si="30">E235+E242</f>
        <v>0</v>
      </c>
      <c r="F228" s="131">
        <f t="shared" si="30"/>
        <v>0</v>
      </c>
      <c r="G228" s="131">
        <f t="shared" si="30"/>
        <v>0</v>
      </c>
      <c r="H228" s="131">
        <f t="shared" si="30"/>
        <v>0</v>
      </c>
    </row>
    <row r="229" spans="1:8" ht="27.6" x14ac:dyDescent="0.25">
      <c r="A229" s="258"/>
      <c r="B229" s="259"/>
      <c r="C229" s="172" t="s">
        <v>66</v>
      </c>
      <c r="D229" s="32"/>
      <c r="E229" s="131">
        <f t="shared" ref="E229:H229" si="31">E236+E243</f>
        <v>0</v>
      </c>
      <c r="F229" s="131">
        <f t="shared" si="31"/>
        <v>0</v>
      </c>
      <c r="G229" s="131">
        <f t="shared" si="31"/>
        <v>0</v>
      </c>
      <c r="H229" s="131">
        <f t="shared" si="31"/>
        <v>0</v>
      </c>
    </row>
    <row r="230" spans="1:8" ht="27.6" x14ac:dyDescent="0.25">
      <c r="A230" s="258"/>
      <c r="B230" s="259"/>
      <c r="C230" s="172" t="s">
        <v>30</v>
      </c>
      <c r="D230" s="32"/>
      <c r="E230" s="131">
        <f t="shared" ref="E230:H230" si="32">E237+E244</f>
        <v>0</v>
      </c>
      <c r="F230" s="131">
        <f t="shared" si="32"/>
        <v>0</v>
      </c>
      <c r="G230" s="131">
        <f t="shared" si="32"/>
        <v>0</v>
      </c>
      <c r="H230" s="131">
        <f t="shared" si="32"/>
        <v>0</v>
      </c>
    </row>
    <row r="231" spans="1:8" ht="27.6" x14ac:dyDescent="0.25">
      <c r="A231" s="258"/>
      <c r="B231" s="259"/>
      <c r="C231" s="172" t="s">
        <v>67</v>
      </c>
      <c r="D231" s="32"/>
      <c r="E231" s="131">
        <f t="shared" ref="E231:H231" si="33">E238+E245</f>
        <v>0</v>
      </c>
      <c r="F231" s="131">
        <f t="shared" si="33"/>
        <v>0</v>
      </c>
      <c r="G231" s="131">
        <f t="shared" si="33"/>
        <v>0</v>
      </c>
      <c r="H231" s="131">
        <f t="shared" si="33"/>
        <v>0</v>
      </c>
    </row>
    <row r="232" spans="1:8" x14ac:dyDescent="0.25">
      <c r="A232" s="256" t="s">
        <v>289</v>
      </c>
      <c r="B232" s="257" t="s">
        <v>274</v>
      </c>
      <c r="C232" s="172" t="s">
        <v>63</v>
      </c>
      <c r="D232" s="30">
        <v>829</v>
      </c>
      <c r="E232" s="130">
        <f>SUM(E233:E238)</f>
        <v>5490.4040400000004</v>
      </c>
      <c r="F232" s="133">
        <f>F233+F234</f>
        <v>0</v>
      </c>
      <c r="G232" s="133">
        <f>G233+G234</f>
        <v>0</v>
      </c>
      <c r="H232" s="133">
        <f>H233+H234</f>
        <v>0</v>
      </c>
    </row>
    <row r="233" spans="1:8" ht="27.6" x14ac:dyDescent="0.25">
      <c r="A233" s="256"/>
      <c r="B233" s="257"/>
      <c r="C233" s="172" t="s">
        <v>31</v>
      </c>
      <c r="D233" s="32"/>
      <c r="E233" s="130">
        <v>5435.5</v>
      </c>
      <c r="F233" s="133">
        <v>0</v>
      </c>
      <c r="G233" s="133">
        <v>0</v>
      </c>
      <c r="H233" s="133">
        <v>0</v>
      </c>
    </row>
    <row r="234" spans="1:8" x14ac:dyDescent="0.25">
      <c r="A234" s="256"/>
      <c r="B234" s="257"/>
      <c r="C234" s="172" t="s">
        <v>32</v>
      </c>
      <c r="D234" s="32" t="s">
        <v>148</v>
      </c>
      <c r="E234" s="130">
        <v>54.90404000000035</v>
      </c>
      <c r="F234" s="133">
        <v>0</v>
      </c>
      <c r="G234" s="133">
        <v>0</v>
      </c>
      <c r="H234" s="133">
        <v>0</v>
      </c>
    </row>
    <row r="235" spans="1:8" x14ac:dyDescent="0.25">
      <c r="A235" s="256"/>
      <c r="B235" s="257"/>
      <c r="C235" s="172" t="s">
        <v>33</v>
      </c>
      <c r="D235" s="32"/>
      <c r="E235" s="130">
        <v>0</v>
      </c>
      <c r="F235" s="133">
        <f t="shared" ref="F235:H235" si="34">F243</f>
        <v>0</v>
      </c>
      <c r="G235" s="133">
        <f t="shared" si="34"/>
        <v>0</v>
      </c>
      <c r="H235" s="133">
        <f t="shared" si="34"/>
        <v>0</v>
      </c>
    </row>
    <row r="236" spans="1:8" ht="27.6" x14ac:dyDescent="0.25">
      <c r="A236" s="256"/>
      <c r="B236" s="257"/>
      <c r="C236" s="172" t="s">
        <v>66</v>
      </c>
      <c r="D236" s="32"/>
      <c r="E236" s="130">
        <v>0</v>
      </c>
      <c r="F236" s="133">
        <f t="shared" ref="F236:H236" si="35">F244</f>
        <v>0</v>
      </c>
      <c r="G236" s="133">
        <f t="shared" si="35"/>
        <v>0</v>
      </c>
      <c r="H236" s="133">
        <f t="shared" si="35"/>
        <v>0</v>
      </c>
    </row>
    <row r="237" spans="1:8" ht="27.6" x14ac:dyDescent="0.25">
      <c r="A237" s="256"/>
      <c r="B237" s="257"/>
      <c r="C237" s="172" t="s">
        <v>30</v>
      </c>
      <c r="D237" s="32"/>
      <c r="E237" s="130">
        <v>0</v>
      </c>
      <c r="F237" s="133">
        <f t="shared" ref="F237:H237" si="36">F245</f>
        <v>0</v>
      </c>
      <c r="G237" s="133">
        <f t="shared" si="36"/>
        <v>0</v>
      </c>
      <c r="H237" s="133">
        <f t="shared" si="36"/>
        <v>0</v>
      </c>
    </row>
    <row r="238" spans="1:8" ht="27.6" x14ac:dyDescent="0.25">
      <c r="A238" s="256"/>
      <c r="B238" s="257"/>
      <c r="C238" s="172" t="s">
        <v>67</v>
      </c>
      <c r="D238" s="32"/>
      <c r="E238" s="130">
        <v>0</v>
      </c>
      <c r="F238" s="133">
        <v>0</v>
      </c>
      <c r="G238" s="133">
        <v>0</v>
      </c>
      <c r="H238" s="133">
        <v>0</v>
      </c>
    </row>
  </sheetData>
  <mergeCells count="71">
    <mergeCell ref="A176:A182"/>
    <mergeCell ref="B176:B182"/>
    <mergeCell ref="A113:A119"/>
    <mergeCell ref="B113:B119"/>
    <mergeCell ref="B169:B175"/>
    <mergeCell ref="A169:A175"/>
    <mergeCell ref="A120:A126"/>
    <mergeCell ref="B120:B126"/>
    <mergeCell ref="A127:A133"/>
    <mergeCell ref="B127:B133"/>
    <mergeCell ref="A134:A140"/>
    <mergeCell ref="B134:B140"/>
    <mergeCell ref="A141:A147"/>
    <mergeCell ref="B141:B147"/>
    <mergeCell ref="A106:A112"/>
    <mergeCell ref="B106:B112"/>
    <mergeCell ref="A78:A84"/>
    <mergeCell ref="B78:B84"/>
    <mergeCell ref="A85:A91"/>
    <mergeCell ref="B85:B91"/>
    <mergeCell ref="A92:A98"/>
    <mergeCell ref="B92:B98"/>
    <mergeCell ref="A43:A49"/>
    <mergeCell ref="B43:B49"/>
    <mergeCell ref="E5:H5"/>
    <mergeCell ref="A29:A35"/>
    <mergeCell ref="B29:B35"/>
    <mergeCell ref="A36:A42"/>
    <mergeCell ref="B36:B42"/>
    <mergeCell ref="A22:A28"/>
    <mergeCell ref="B22:B28"/>
    <mergeCell ref="A5:A6"/>
    <mergeCell ref="B5:B6"/>
    <mergeCell ref="C5:C6"/>
    <mergeCell ref="A3:H3"/>
    <mergeCell ref="A8:A14"/>
    <mergeCell ref="B8:B14"/>
    <mergeCell ref="A15:A21"/>
    <mergeCell ref="B15:B21"/>
    <mergeCell ref="A50:A56"/>
    <mergeCell ref="B50:B56"/>
    <mergeCell ref="A197:A203"/>
    <mergeCell ref="B197:B203"/>
    <mergeCell ref="A183:A189"/>
    <mergeCell ref="B183:B189"/>
    <mergeCell ref="A190:A196"/>
    <mergeCell ref="B190:B196"/>
    <mergeCell ref="A57:A63"/>
    <mergeCell ref="B57:B63"/>
    <mergeCell ref="A64:A70"/>
    <mergeCell ref="B64:B70"/>
    <mergeCell ref="A71:A77"/>
    <mergeCell ref="B71:B77"/>
    <mergeCell ref="A99:A105"/>
    <mergeCell ref="B99:B105"/>
    <mergeCell ref="A232:A238"/>
    <mergeCell ref="B232:B238"/>
    <mergeCell ref="A148:A154"/>
    <mergeCell ref="B148:B154"/>
    <mergeCell ref="A155:A161"/>
    <mergeCell ref="B155:B161"/>
    <mergeCell ref="A204:A210"/>
    <mergeCell ref="B204:B210"/>
    <mergeCell ref="A211:A217"/>
    <mergeCell ref="B211:B217"/>
    <mergeCell ref="A218:A224"/>
    <mergeCell ref="B218:B224"/>
    <mergeCell ref="A225:A231"/>
    <mergeCell ref="B225:B231"/>
    <mergeCell ref="A162:A168"/>
    <mergeCell ref="B162:B168"/>
  </mergeCells>
  <pageMargins left="0.59055118110236227" right="0.59055118110236227" top="0.78740157480314965" bottom="0.39370078740157483" header="0.19685039370078741" footer="0.15748031496062992"/>
  <pageSetup paperSize="9" scale="63" fitToHeight="0" orientation="portrait" r:id="rId1"/>
  <headerFooter alignWithMargins="0"/>
  <rowBreaks count="3" manualBreakCount="3">
    <brk id="56" max="7" man="1"/>
    <brk id="119" max="7" man="1"/>
    <brk id="18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11" customWidth="1"/>
    <col min="2" max="2" width="21.33203125" style="11" customWidth="1"/>
    <col min="3" max="3" width="25.44140625" style="11" customWidth="1"/>
    <col min="4" max="4" width="12" style="11" customWidth="1"/>
    <col min="5" max="5" width="11.33203125" style="11" customWidth="1"/>
    <col min="6" max="6" width="15.6640625" style="11" customWidth="1"/>
    <col min="7" max="7" width="13.33203125" style="11" customWidth="1"/>
    <col min="8" max="8" width="12.6640625" style="11" customWidth="1"/>
    <col min="9" max="9" width="16.6640625" style="11" customWidth="1"/>
    <col min="10" max="10" width="13.6640625" style="11" customWidth="1"/>
    <col min="11" max="11" width="12.33203125" style="11" customWidth="1"/>
    <col min="12" max="12" width="21.33203125" style="11" customWidth="1"/>
    <col min="13" max="16384" width="9.109375" style="11"/>
  </cols>
  <sheetData>
    <row r="1" spans="1:20" ht="27.75" customHeight="1" x14ac:dyDescent="0.3">
      <c r="A1" s="10"/>
      <c r="B1" s="10"/>
      <c r="C1" s="271"/>
      <c r="D1" s="271"/>
      <c r="E1" s="271"/>
      <c r="F1" s="271"/>
      <c r="G1" s="271"/>
      <c r="H1" s="271"/>
      <c r="I1" s="271"/>
      <c r="J1" s="271"/>
      <c r="K1" s="10"/>
      <c r="L1" s="13" t="s">
        <v>58</v>
      </c>
      <c r="M1" s="12"/>
      <c r="N1" s="12"/>
      <c r="O1" s="12"/>
      <c r="P1" s="12"/>
      <c r="Q1" s="12"/>
      <c r="R1" s="12"/>
      <c r="S1" s="12"/>
      <c r="T1" s="12"/>
    </row>
    <row r="2" spans="1:20" ht="32.25" customHeight="1" x14ac:dyDescent="0.3">
      <c r="A2" s="10"/>
      <c r="B2" s="272" t="s">
        <v>57</v>
      </c>
      <c r="C2" s="272"/>
      <c r="D2" s="272"/>
      <c r="E2" s="272"/>
      <c r="F2" s="272"/>
      <c r="G2" s="272"/>
      <c r="H2" s="272"/>
      <c r="I2" s="272"/>
      <c r="J2" s="272"/>
      <c r="K2" s="10"/>
      <c r="L2" s="10"/>
      <c r="M2" s="10"/>
      <c r="N2" s="10"/>
      <c r="O2" s="10"/>
      <c r="P2" s="10"/>
    </row>
    <row r="3" spans="1:20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M3" s="10"/>
      <c r="N3" s="10"/>
      <c r="O3" s="10"/>
      <c r="P3" s="10"/>
    </row>
    <row r="4" spans="1:20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20" ht="82.8" x14ac:dyDescent="0.3">
      <c r="A5" s="26" t="s">
        <v>47</v>
      </c>
      <c r="B5" s="27" t="s">
        <v>54</v>
      </c>
      <c r="C5" s="27" t="s">
        <v>55</v>
      </c>
      <c r="D5" s="27" t="s">
        <v>51</v>
      </c>
      <c r="E5" s="27" t="s">
        <v>52</v>
      </c>
      <c r="F5" s="27" t="s">
        <v>53</v>
      </c>
      <c r="G5" s="27" t="s">
        <v>56</v>
      </c>
      <c r="H5" s="27" t="s">
        <v>59</v>
      </c>
      <c r="I5" s="27" t="s">
        <v>60</v>
      </c>
      <c r="J5" s="27" t="s">
        <v>45</v>
      </c>
      <c r="K5" s="27" t="s">
        <v>61</v>
      </c>
      <c r="L5" s="28" t="s">
        <v>62</v>
      </c>
      <c r="M5" s="10"/>
      <c r="N5" s="10"/>
      <c r="O5" s="10"/>
      <c r="P5" s="10"/>
    </row>
    <row r="6" spans="1:20" x14ac:dyDescent="0.3">
      <c r="A6" s="23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  <c r="M6" s="10"/>
      <c r="N6" s="10"/>
      <c r="O6" s="10"/>
      <c r="P6" s="10"/>
    </row>
    <row r="7" spans="1:20" x14ac:dyDescent="0.3">
      <c r="A7" s="14" t="s">
        <v>48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6"/>
      <c r="M7" s="10"/>
      <c r="N7" s="10"/>
      <c r="O7" s="10"/>
      <c r="P7" s="10"/>
    </row>
    <row r="8" spans="1:20" x14ac:dyDescent="0.3">
      <c r="A8" s="14" t="s">
        <v>49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0"/>
      <c r="N8" s="10"/>
      <c r="O8" s="10"/>
      <c r="P8" s="10"/>
    </row>
    <row r="9" spans="1:20" x14ac:dyDescent="0.3">
      <c r="A9" s="14" t="s">
        <v>46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6"/>
      <c r="M9" s="10"/>
      <c r="N9" s="10"/>
      <c r="O9" s="10"/>
      <c r="P9" s="10"/>
    </row>
    <row r="10" spans="1:20" x14ac:dyDescent="0.3">
      <c r="A10" s="14" t="s">
        <v>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0"/>
      <c r="N10" s="10"/>
      <c r="O10" s="10"/>
      <c r="P10" s="10"/>
    </row>
    <row r="11" spans="1:20" x14ac:dyDescent="0.3">
      <c r="A11" s="14" t="s">
        <v>50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6"/>
      <c r="M11" s="10"/>
      <c r="N11" s="10"/>
      <c r="O11" s="10"/>
      <c r="P11" s="10"/>
    </row>
    <row r="12" spans="1:20" x14ac:dyDescent="0.3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  <c r="M12" s="10"/>
      <c r="N12" s="10"/>
      <c r="O12" s="10"/>
      <c r="P12" s="10"/>
    </row>
    <row r="13" spans="1:20" x14ac:dyDescent="0.3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  <c r="M13" s="10"/>
      <c r="N13" s="10"/>
      <c r="O13" s="10"/>
      <c r="P13" s="10"/>
    </row>
    <row r="14" spans="1:20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20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20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</sheetData>
  <mergeCells count="2">
    <mergeCell ref="C1:J1"/>
    <mergeCell ref="B2:J2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15</vt:lpstr>
      <vt:lpstr>15 внебюджет</vt:lpstr>
      <vt:lpstr>'10'!Заголовки_для_печати</vt:lpstr>
      <vt:lpstr>'11'!Заголовки_для_печати</vt:lpstr>
      <vt:lpstr>'15'!Заголовки_для_печати</vt:lpstr>
      <vt:lpstr>'10'!Область_печати</vt:lpstr>
      <vt:lpstr>'15'!Область_печати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2022-02-24T04:44:14Z</cp:lastPrinted>
  <dcterms:created xsi:type="dcterms:W3CDTF">2011-03-10T10:26:24Z</dcterms:created>
  <dcterms:modified xsi:type="dcterms:W3CDTF">2022-02-27T21:06:33Z</dcterms:modified>
</cp:coreProperties>
</file>