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39 Госпрограмма изм (новая редакция)\"/>
    </mc:Choice>
  </mc:AlternateContent>
  <bookViews>
    <workbookView xWindow="0" yWindow="0" windowWidth="16452" windowHeight="5832"/>
  </bookViews>
  <sheets>
    <sheet name="Лист2" sheetId="53" r:id="rId1"/>
    <sheet name="15 внебюджет" sheetId="23" state="hidden" r:id="rId2"/>
  </sheets>
  <definedNames>
    <definedName name="_xlnm.Print_Titles" localSheetId="0">Лист2!$4:$6</definedName>
  </definedNames>
  <calcPr calcId="152511"/>
</workbook>
</file>

<file path=xl/calcChain.xml><?xml version="1.0" encoding="utf-8"?>
<calcChain xmlns="http://schemas.openxmlformats.org/spreadsheetml/2006/main">
  <c r="G12" i="53" l="1"/>
  <c r="H12" i="53"/>
  <c r="I12" i="53"/>
  <c r="J12" i="53"/>
  <c r="F12" i="53"/>
  <c r="F13" i="53"/>
  <c r="J13" i="53"/>
  <c r="G85" i="53"/>
  <c r="H85" i="53"/>
  <c r="E85" i="53" s="1"/>
  <c r="I85" i="53"/>
  <c r="J85" i="53"/>
  <c r="F85" i="53"/>
  <c r="G84" i="53"/>
  <c r="H84" i="53"/>
  <c r="I84" i="53"/>
  <c r="J84" i="53"/>
  <c r="F84" i="53"/>
  <c r="G83" i="53"/>
  <c r="H83" i="53"/>
  <c r="I83" i="53"/>
  <c r="J83" i="53"/>
  <c r="F83" i="53"/>
  <c r="E87" i="53"/>
  <c r="E88" i="53"/>
  <c r="E90" i="53"/>
  <c r="E91" i="53"/>
  <c r="E92" i="53"/>
  <c r="E94" i="53"/>
  <c r="E95" i="53"/>
  <c r="E96" i="53"/>
  <c r="E98" i="53"/>
  <c r="E99" i="53"/>
  <c r="E100" i="53"/>
  <c r="F93" i="53"/>
  <c r="G77" i="53"/>
  <c r="G13" i="53" s="1"/>
  <c r="H77" i="53"/>
  <c r="H13" i="53" s="1"/>
  <c r="I77" i="53"/>
  <c r="I13" i="53" s="1"/>
  <c r="J77" i="53"/>
  <c r="F77" i="53"/>
  <c r="G76" i="53"/>
  <c r="H76" i="53"/>
  <c r="I76" i="53"/>
  <c r="J76" i="53"/>
  <c r="F76" i="53"/>
  <c r="G75" i="53"/>
  <c r="H75" i="53"/>
  <c r="I75" i="53"/>
  <c r="J75" i="53"/>
  <c r="F75" i="53"/>
  <c r="G78" i="53"/>
  <c r="H78" i="53"/>
  <c r="I78" i="53"/>
  <c r="J78" i="53"/>
  <c r="F78" i="53"/>
  <c r="E79" i="53"/>
  <c r="E80" i="53"/>
  <c r="E81" i="53"/>
  <c r="G74" i="53" l="1"/>
  <c r="E75" i="53"/>
  <c r="E83" i="53"/>
  <c r="E84" i="53"/>
  <c r="E77" i="53"/>
  <c r="G58" i="53"/>
  <c r="H58" i="53"/>
  <c r="I58" i="53"/>
  <c r="J58" i="53"/>
  <c r="F17" i="53" l="1"/>
  <c r="E13" i="53"/>
  <c r="E51" i="53"/>
  <c r="E52" i="53"/>
  <c r="E54" i="53"/>
  <c r="E55" i="53"/>
  <c r="E60" i="53"/>
  <c r="E61" i="53"/>
  <c r="E63" i="53"/>
  <c r="E64" i="53"/>
  <c r="E69" i="53"/>
  <c r="E70" i="53"/>
  <c r="E72" i="53"/>
  <c r="E73" i="53"/>
  <c r="E20" i="53"/>
  <c r="E21" i="53"/>
  <c r="E22" i="53"/>
  <c r="E24" i="53"/>
  <c r="E25" i="53"/>
  <c r="E27" i="53"/>
  <c r="E28" i="53"/>
  <c r="E30" i="53"/>
  <c r="E31" i="53"/>
  <c r="E33" i="53"/>
  <c r="E34" i="53"/>
  <c r="E39" i="53"/>
  <c r="E40" i="53"/>
  <c r="E42" i="53"/>
  <c r="E43" i="53"/>
  <c r="E45" i="53"/>
  <c r="E46" i="53"/>
  <c r="G19" i="53"/>
  <c r="H19" i="53"/>
  <c r="I19" i="53"/>
  <c r="J19" i="53"/>
  <c r="F19" i="53"/>
  <c r="F53" i="53"/>
  <c r="F50" i="53"/>
  <c r="F49" i="53"/>
  <c r="F48" i="53"/>
  <c r="F58" i="53"/>
  <c r="F57" i="53"/>
  <c r="G59" i="53"/>
  <c r="H59" i="53"/>
  <c r="I59" i="53"/>
  <c r="J59" i="53"/>
  <c r="F59" i="53"/>
  <c r="F62" i="53"/>
  <c r="G62" i="53"/>
  <c r="H62" i="53"/>
  <c r="I62" i="53"/>
  <c r="J62" i="53"/>
  <c r="E59" i="53" l="1"/>
  <c r="E19" i="53"/>
  <c r="E62" i="53"/>
  <c r="F47" i="53"/>
  <c r="F56" i="53"/>
  <c r="E76" i="53" l="1"/>
  <c r="J97" i="53"/>
  <c r="I97" i="53"/>
  <c r="H97" i="53"/>
  <c r="G97" i="53"/>
  <c r="F97" i="53"/>
  <c r="J93" i="53"/>
  <c r="I93" i="53"/>
  <c r="H93" i="53"/>
  <c r="G93" i="53"/>
  <c r="J89" i="53"/>
  <c r="I89" i="53"/>
  <c r="H89" i="53"/>
  <c r="G89" i="53"/>
  <c r="F89" i="53"/>
  <c r="J86" i="53"/>
  <c r="I86" i="53"/>
  <c r="H86" i="53"/>
  <c r="G86" i="53"/>
  <c r="F86" i="53"/>
  <c r="J74" i="53"/>
  <c r="H74" i="53"/>
  <c r="J71" i="53"/>
  <c r="I71" i="53"/>
  <c r="H71" i="53"/>
  <c r="G71" i="53"/>
  <c r="F71" i="53"/>
  <c r="J68" i="53"/>
  <c r="I68" i="53"/>
  <c r="H68" i="53"/>
  <c r="G68" i="53"/>
  <c r="F68" i="53"/>
  <c r="J67" i="53"/>
  <c r="I67" i="53"/>
  <c r="H67" i="53"/>
  <c r="G67" i="53"/>
  <c r="F67" i="53"/>
  <c r="J66" i="53"/>
  <c r="I66" i="53"/>
  <c r="H66" i="53"/>
  <c r="G66" i="53"/>
  <c r="F66" i="53"/>
  <c r="E58" i="53"/>
  <c r="J57" i="53"/>
  <c r="I57" i="53"/>
  <c r="H57" i="53"/>
  <c r="H56" i="53" s="1"/>
  <c r="G57" i="53"/>
  <c r="J53" i="53"/>
  <c r="I53" i="53"/>
  <c r="H53" i="53"/>
  <c r="G53" i="53"/>
  <c r="J50" i="53"/>
  <c r="I50" i="53"/>
  <c r="H50" i="53"/>
  <c r="G50" i="53"/>
  <c r="J49" i="53"/>
  <c r="I49" i="53"/>
  <c r="H49" i="53"/>
  <c r="G49" i="53"/>
  <c r="J48" i="53"/>
  <c r="I48" i="53"/>
  <c r="H48" i="53"/>
  <c r="G48" i="53"/>
  <c r="J44" i="53"/>
  <c r="I44" i="53"/>
  <c r="H44" i="53"/>
  <c r="G44" i="53"/>
  <c r="F44" i="53"/>
  <c r="J41" i="53"/>
  <c r="I41" i="53"/>
  <c r="H41" i="53"/>
  <c r="G41" i="53"/>
  <c r="F41" i="53"/>
  <c r="J38" i="53"/>
  <c r="I38" i="53"/>
  <c r="H38" i="53"/>
  <c r="G38" i="53"/>
  <c r="F38" i="53"/>
  <c r="J37" i="53"/>
  <c r="I37" i="53"/>
  <c r="H37" i="53"/>
  <c r="G37" i="53"/>
  <c r="F37" i="53"/>
  <c r="F11" i="53" s="1"/>
  <c r="J36" i="53"/>
  <c r="I36" i="53"/>
  <c r="H36" i="53"/>
  <c r="G36" i="53"/>
  <c r="F36" i="53"/>
  <c r="J32" i="53"/>
  <c r="I32" i="53"/>
  <c r="H32" i="53"/>
  <c r="G32" i="53"/>
  <c r="F32" i="53"/>
  <c r="J29" i="53"/>
  <c r="I29" i="53"/>
  <c r="H29" i="53"/>
  <c r="G29" i="53"/>
  <c r="F29" i="53"/>
  <c r="J26" i="53"/>
  <c r="I26" i="53"/>
  <c r="H26" i="53"/>
  <c r="G26" i="53"/>
  <c r="F26" i="53"/>
  <c r="J23" i="53"/>
  <c r="I23" i="53"/>
  <c r="H23" i="53"/>
  <c r="G23" i="53"/>
  <c r="F23" i="53"/>
  <c r="J18" i="53"/>
  <c r="I18" i="53"/>
  <c r="H18" i="53"/>
  <c r="G18" i="53"/>
  <c r="F18" i="53"/>
  <c r="J17" i="53"/>
  <c r="J11" i="53" s="1"/>
  <c r="I17" i="53"/>
  <c r="I11" i="53" s="1"/>
  <c r="H17" i="53"/>
  <c r="H11" i="53" s="1"/>
  <c r="G17" i="53"/>
  <c r="G11" i="53" s="1"/>
  <c r="G10" i="53" s="1"/>
  <c r="J15" i="53"/>
  <c r="J9" i="53" s="1"/>
  <c r="I15" i="53"/>
  <c r="I9" i="53" s="1"/>
  <c r="H15" i="53"/>
  <c r="H9" i="53" s="1"/>
  <c r="G15" i="53"/>
  <c r="G9" i="53" s="1"/>
  <c r="F15" i="53"/>
  <c r="F9" i="53" s="1"/>
  <c r="G8" i="53" l="1"/>
  <c r="G7" i="53" s="1"/>
  <c r="E89" i="53"/>
  <c r="E93" i="53"/>
  <c r="E97" i="53"/>
  <c r="E86" i="53"/>
  <c r="I16" i="53"/>
  <c r="E78" i="53"/>
  <c r="I10" i="53"/>
  <c r="I8" i="53" s="1"/>
  <c r="I7" i="53" s="1"/>
  <c r="J10" i="53"/>
  <c r="J16" i="53"/>
  <c r="J14" i="53" s="1"/>
  <c r="H10" i="53"/>
  <c r="H8" i="53" s="1"/>
  <c r="H7" i="53" s="1"/>
  <c r="E23" i="53"/>
  <c r="E36" i="53"/>
  <c r="E44" i="53"/>
  <c r="E15" i="53"/>
  <c r="E48" i="53"/>
  <c r="E49" i="53"/>
  <c r="E50" i="53"/>
  <c r="E53" i="53"/>
  <c r="E57" i="53"/>
  <c r="E67" i="53"/>
  <c r="E66" i="53"/>
  <c r="E26" i="53"/>
  <c r="G16" i="53"/>
  <c r="E29" i="53"/>
  <c r="E38" i="53"/>
  <c r="E68" i="53"/>
  <c r="F16" i="53"/>
  <c r="F14" i="53" s="1"/>
  <c r="E17" i="53"/>
  <c r="E37" i="53"/>
  <c r="H16" i="53"/>
  <c r="H14" i="53" s="1"/>
  <c r="E12" i="53"/>
  <c r="E18" i="53"/>
  <c r="E32" i="53"/>
  <c r="E41" i="53"/>
  <c r="I56" i="53"/>
  <c r="E71" i="53"/>
  <c r="J56" i="53"/>
  <c r="G56" i="53"/>
  <c r="G82" i="53"/>
  <c r="H65" i="53"/>
  <c r="I65" i="53"/>
  <c r="G47" i="53"/>
  <c r="F82" i="53"/>
  <c r="J82" i="53"/>
  <c r="H35" i="53"/>
  <c r="H47" i="53"/>
  <c r="I82" i="53"/>
  <c r="F74" i="53"/>
  <c r="G14" i="53"/>
  <c r="I74" i="53"/>
  <c r="F35" i="53"/>
  <c r="J35" i="53"/>
  <c r="G65" i="53"/>
  <c r="F65" i="53"/>
  <c r="J65" i="53"/>
  <c r="H82" i="53"/>
  <c r="I35" i="53"/>
  <c r="I14" i="53"/>
  <c r="G35" i="53"/>
  <c r="I47" i="53"/>
  <c r="J47" i="53"/>
  <c r="J8" i="53" l="1"/>
  <c r="J7" i="53" s="1"/>
  <c r="E82" i="53"/>
  <c r="E74" i="53"/>
  <c r="F10" i="53"/>
  <c r="E65" i="53"/>
  <c r="E14" i="53"/>
  <c r="E47" i="53"/>
  <c r="E56" i="53"/>
  <c r="E11" i="53"/>
  <c r="E9" i="53"/>
  <c r="E35" i="53"/>
  <c r="E16" i="53"/>
  <c r="F8" i="53" l="1"/>
  <c r="F7" i="53" s="1"/>
  <c r="E7" i="53"/>
  <c r="E8" i="53"/>
  <c r="E10" i="53"/>
</calcChain>
</file>

<file path=xl/sharedStrings.xml><?xml version="1.0" encoding="utf-8"?>
<sst xmlns="http://schemas.openxmlformats.org/spreadsheetml/2006/main" count="177" uniqueCount="89">
  <si>
    <t>Подпрограмма 1</t>
  </si>
  <si>
    <t>Подпрограмма 2</t>
  </si>
  <si>
    <t>1.1.</t>
  </si>
  <si>
    <t>№ п/п</t>
  </si>
  <si>
    <t>1.2.</t>
  </si>
  <si>
    <t>1.3.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</si>
  <si>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</si>
  <si>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</si>
  <si>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</si>
  <si>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</si>
  <si>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</si>
  <si>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</si>
  <si>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</si>
  <si>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</si>
  <si>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</si>
  <si>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</si>
  <si>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</si>
  <si>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</si>
  <si>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</si>
  <si>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</si>
  <si>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</si>
  <si>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</si>
  <si>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</si>
  <si>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</si>
  <si>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1.4.</t>
  </si>
  <si>
    <t xml:space="preserve"> </t>
  </si>
  <si>
    <t>Социальные выплаты безработным гражданам</t>
  </si>
  <si>
    <t>Финансовое обеспечение деятельности центров занятости населения для оказания государственных услуг в сфере занятости населения</t>
  </si>
  <si>
    <t>Разработка комплексного подхода к управлению миграционными потоками в Камчатском крае</t>
  </si>
  <si>
    <t>Обеспечение принципа приоритетного использования региональных трудовых ресурсов</t>
  </si>
  <si>
    <t>Повышение эффективности привлечения и использования иностранной рабочей силы в Камчатском крае, противодействие незаконной миграции</t>
  </si>
  <si>
    <t>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</si>
  <si>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>тыс. руб.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</si>
  <si>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</si>
  <si>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</si>
  <si>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</si>
  <si>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</si>
  <si>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</si>
  <si>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</si>
  <si>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</si>
  <si>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Реализация мероприятий активной политики занятости населения и дополнительных мероприятий в сфере занятости населения</t>
  </si>
  <si>
    <t>Освоение финансовых средств, направленных на обеспечение государственных нужд</t>
  </si>
  <si>
    <t>Наименование Программы / подпрограммы / мероприятия</t>
  </si>
  <si>
    <t>Подпрограмма 6 "Повышение мобильности трудовых ресурсов Камчатского края"</t>
  </si>
  <si>
    <t>Государственная программа Камчатского края "Содействие занятости населения Камчатского края"</t>
  </si>
  <si>
    <t>Финансовое обеспечение реализации государственной программы Камчатского края "Содействие занятости населения Камчатского края"</t>
  </si>
  <si>
    <t>всего без учета планируемых объемов обязательств</t>
  </si>
  <si>
    <t>Подпрограмма 4 "Обеспечение реализации Программы"</t>
  </si>
  <si>
    <t>Объем средств на реализацию Программы</t>
  </si>
  <si>
    <t>Отбор работодателей, соответствующих установленным критериям, для включения в Подпрограмму</t>
  </si>
  <si>
    <t>Содействие работодателям в привлечении трудовых ресурсов, в том числе для реализации в Камчатском крае инвестиционных проектов</t>
  </si>
  <si>
    <t>Подпрограмма 8 "Сопровождение при содействии занятости инвалидов, включая инвалидов молодого возраста"</t>
  </si>
  <si>
    <t>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</si>
  <si>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Сопровождение инвалидов, включая инвалидов молодого возраста, при трудоустройстве</t>
  </si>
  <si>
    <t>1.</t>
  </si>
  <si>
    <t>2.</t>
  </si>
  <si>
    <t>2.1.</t>
  </si>
  <si>
    <t>2.2.</t>
  </si>
  <si>
    <t>2.3.</t>
  </si>
  <si>
    <t>4.</t>
  </si>
  <si>
    <t>4.1.</t>
  </si>
  <si>
    <t>4.2.</t>
  </si>
  <si>
    <t>6.</t>
  </si>
  <si>
    <t>6.1.</t>
  </si>
  <si>
    <t>6.2.</t>
  </si>
  <si>
    <t>8.</t>
  </si>
  <si>
    <t>8.1.</t>
  </si>
  <si>
    <t>8.2.</t>
  </si>
  <si>
    <t>9.</t>
  </si>
  <si>
    <t>9.1.</t>
  </si>
  <si>
    <t>1.5.</t>
  </si>
  <si>
    <t>10.</t>
  </si>
  <si>
    <t>10.1.</t>
  </si>
  <si>
    <t>10.2.</t>
  </si>
  <si>
    <t>10.3.</t>
  </si>
  <si>
    <t>10.4.</t>
  </si>
  <si>
    <t>".</t>
  </si>
  <si>
    <t xml:space="preserve">Региональный проект "Содействие занятости". Повышение эффективности службы занятости </t>
  </si>
  <si>
    <t>Подпрограмма В "Целевое обучение граждан"</t>
  </si>
  <si>
    <t>Организация целевого обучения граждан</t>
  </si>
  <si>
    <t>Подпрограмма Г "Обеспечение защиты трудовых прав работников в Камчатском крае"</t>
  </si>
  <si>
    <t>Содействие реализации превентивных мер, направленных на снижение производственного травматизма и профессиональной заболеваемости</t>
  </si>
  <si>
    <t>Обеспечение непрерывной подготовки работников по охране труда, в том числе на основе современных технологий обучения</t>
  </si>
  <si>
    <t>Информационное обеспечение и пропаганда охраны труда</t>
  </si>
  <si>
    <t>Содействие развитию социального партнерства в сфере труда в Камчатском крае</t>
  </si>
  <si>
    <t>за счет средств краевого бюджета (планируемые объемы обязательств)</t>
  </si>
  <si>
    <t>Подпрограмма 1 "Активная политика занятости населения и социальная поддержка безработных граждан"</t>
  </si>
  <si>
    <t>Подпрограмма 2 "Управление миграционными потоками в Камчатском крае"</t>
  </si>
  <si>
    <t>Освоение финансовых средств, направленных на оплату труда и дополнительных выплат и компенсаций с учетом страховых взносов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</si>
</sst>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0" fontId="3" fillId="2" borderId="1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3" fillId="2" borderId="18" xfId="0" applyFont="1" applyFill="1" applyBorder="1" applyAlignment="1">
      <alignment vertical="top" wrapText="1"/>
    </xf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top" wrapText="1"/>
    </xf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view="pageBreakPreview" zoomScale="60" zoomScaleNormal="67" workbookViewId="0">
      <selection activeCell="K7" sqref="K7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77734375" style="1" customWidth="1"/>
    <col min="6" max="6" width="22.21875" style="1" customWidth="1"/>
    <col min="7" max="7" width="23.109375" style="1" customWidth="1"/>
    <col min="8" max="8" width="23.88671875" style="1" customWidth="1"/>
    <col min="9" max="9" width="22.6640625" style="1" customWidth="1"/>
    <col min="10" max="10" width="18.5546875" style="1" customWidth="1"/>
  </cols>
  <sheetData>
    <row r="1" spans="1:10" ht="13.8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5.6" x14ac:dyDescent="0.3">
      <c r="A2" s="42" t="s">
        <v>45</v>
      </c>
      <c r="B2" s="42"/>
      <c r="C2" s="42"/>
      <c r="D2" s="42"/>
      <c r="E2" s="42"/>
      <c r="F2" s="43"/>
      <c r="G2" s="43"/>
      <c r="H2" s="43"/>
      <c r="I2" s="43"/>
      <c r="J2" s="43"/>
    </row>
    <row r="3" spans="1:10" ht="13.8" x14ac:dyDescent="0.25">
      <c r="A3" s="25"/>
      <c r="B3" s="25"/>
      <c r="C3" s="25"/>
      <c r="D3" s="25"/>
      <c r="E3" s="25"/>
      <c r="F3" s="25"/>
      <c r="G3" s="25"/>
      <c r="H3" s="25"/>
      <c r="I3" s="25"/>
      <c r="J3" s="26" t="s">
        <v>32</v>
      </c>
    </row>
    <row r="4" spans="1:10" ht="27.6" x14ac:dyDescent="0.25">
      <c r="A4" s="44" t="s">
        <v>3</v>
      </c>
      <c r="B4" s="44" t="s">
        <v>42</v>
      </c>
      <c r="C4" s="44" t="s">
        <v>25</v>
      </c>
      <c r="D4" s="27" t="s">
        <v>33</v>
      </c>
      <c r="E4" s="46" t="s">
        <v>48</v>
      </c>
      <c r="F4" s="47"/>
      <c r="G4" s="47"/>
      <c r="H4" s="47"/>
      <c r="I4" s="47"/>
      <c r="J4" s="47"/>
    </row>
    <row r="5" spans="1:10" ht="13.8" x14ac:dyDescent="0.25">
      <c r="A5" s="45"/>
      <c r="B5" s="45"/>
      <c r="C5" s="45"/>
      <c r="D5" s="39" t="s">
        <v>34</v>
      </c>
      <c r="E5" s="35" t="s">
        <v>35</v>
      </c>
      <c r="F5" s="35">
        <v>2021</v>
      </c>
      <c r="G5" s="35">
        <v>2022</v>
      </c>
      <c r="H5" s="35">
        <v>2023</v>
      </c>
      <c r="I5" s="35">
        <v>2024</v>
      </c>
      <c r="J5" s="35">
        <v>2025</v>
      </c>
    </row>
    <row r="6" spans="1:10" ht="15.6" customHeight="1" x14ac:dyDescent="0.25">
      <c r="A6" s="28">
        <v>1</v>
      </c>
      <c r="B6" s="28">
        <v>2</v>
      </c>
      <c r="C6" s="29">
        <v>3</v>
      </c>
      <c r="D6" s="29">
        <v>4</v>
      </c>
      <c r="E6" s="29">
        <v>5</v>
      </c>
      <c r="F6" s="30">
        <v>13</v>
      </c>
      <c r="G6" s="30">
        <v>14</v>
      </c>
      <c r="H6" s="30">
        <v>15</v>
      </c>
      <c r="I6" s="30">
        <v>16</v>
      </c>
      <c r="J6" s="30">
        <v>17</v>
      </c>
    </row>
    <row r="7" spans="1:10" ht="34.200000000000003" customHeight="1" x14ac:dyDescent="0.25">
      <c r="A7" s="54"/>
      <c r="B7" s="54" t="s">
        <v>44</v>
      </c>
      <c r="C7" s="31" t="s">
        <v>38</v>
      </c>
      <c r="D7" s="32"/>
      <c r="E7" s="33">
        <f t="shared" ref="E7:E18" si="0">F7+G7+H7+I7+J7</f>
        <v>2823444.0286300001</v>
      </c>
      <c r="F7" s="33">
        <f>F8+F13</f>
        <v>682752.37453000015</v>
      </c>
      <c r="G7" s="33">
        <f t="shared" ref="G7:J7" si="1">G8+G13</f>
        <v>606984.45600000001</v>
      </c>
      <c r="H7" s="33">
        <f t="shared" si="1"/>
        <v>611476.86599999992</v>
      </c>
      <c r="I7" s="33">
        <f t="shared" si="1"/>
        <v>455278.40479999996</v>
      </c>
      <c r="J7" s="33">
        <f t="shared" si="1"/>
        <v>466951.92729999998</v>
      </c>
    </row>
    <row r="8" spans="1:10" ht="34.200000000000003" customHeight="1" x14ac:dyDescent="0.25">
      <c r="A8" s="72"/>
      <c r="B8" s="72"/>
      <c r="C8" s="34" t="s">
        <v>46</v>
      </c>
      <c r="D8" s="32"/>
      <c r="E8" s="33">
        <f t="shared" si="0"/>
        <v>2804244.0286300001</v>
      </c>
      <c r="F8" s="33">
        <f>F9+F10</f>
        <v>682452.37453000015</v>
      </c>
      <c r="G8" s="33">
        <f>G9+G10</f>
        <v>600684.45600000001</v>
      </c>
      <c r="H8" s="33">
        <f t="shared" ref="H8:J8" si="2">H9+H10</f>
        <v>605176.86599999992</v>
      </c>
      <c r="I8" s="33">
        <f t="shared" si="2"/>
        <v>448978.40479999996</v>
      </c>
      <c r="J8" s="33">
        <f t="shared" si="2"/>
        <v>466951.92729999998</v>
      </c>
    </row>
    <row r="9" spans="1:10" ht="34.200000000000003" customHeight="1" x14ac:dyDescent="0.25">
      <c r="A9" s="72"/>
      <c r="B9" s="72"/>
      <c r="C9" s="31" t="s">
        <v>39</v>
      </c>
      <c r="D9" s="32">
        <v>829</v>
      </c>
      <c r="E9" s="33">
        <f t="shared" si="0"/>
        <v>693351.7</v>
      </c>
      <c r="F9" s="33">
        <f>F15+F36+F48+F57+F66+F75+F83</f>
        <v>282953.7</v>
      </c>
      <c r="G9" s="33">
        <f t="shared" ref="G9:J9" si="3">G15+G36+G48+G57+G66+G75+G83</f>
        <v>204061.7</v>
      </c>
      <c r="H9" s="33">
        <f t="shared" si="3"/>
        <v>206336.3</v>
      </c>
      <c r="I9" s="33">
        <f t="shared" si="3"/>
        <v>0</v>
      </c>
      <c r="J9" s="33">
        <f t="shared" si="3"/>
        <v>0</v>
      </c>
    </row>
    <row r="10" spans="1:10" ht="34.200000000000003" customHeight="1" x14ac:dyDescent="0.25">
      <c r="A10" s="72"/>
      <c r="B10" s="72"/>
      <c r="C10" s="31" t="s">
        <v>36</v>
      </c>
      <c r="D10" s="32"/>
      <c r="E10" s="33">
        <f t="shared" si="0"/>
        <v>2110892.3286299999</v>
      </c>
      <c r="F10" s="33">
        <f>F11+F12</f>
        <v>399498.67453000008</v>
      </c>
      <c r="G10" s="33">
        <f>G11+G12</f>
        <v>396622.75599999994</v>
      </c>
      <c r="H10" s="33">
        <f t="shared" ref="H10:J10" si="4">H11+H12</f>
        <v>398840.56599999999</v>
      </c>
      <c r="I10" s="33">
        <f t="shared" si="4"/>
        <v>448978.40479999996</v>
      </c>
      <c r="J10" s="33">
        <f t="shared" si="4"/>
        <v>466951.92729999998</v>
      </c>
    </row>
    <row r="11" spans="1:10" ht="34.200000000000003" customHeight="1" x14ac:dyDescent="0.25">
      <c r="A11" s="72"/>
      <c r="B11" s="72"/>
      <c r="C11" s="31" t="s">
        <v>37</v>
      </c>
      <c r="D11" s="32">
        <v>829</v>
      </c>
      <c r="E11" s="33">
        <f t="shared" si="0"/>
        <v>2050373.8545300001</v>
      </c>
      <c r="F11" s="33">
        <f>F17+F37+F49+F58+F67+F76+F84</f>
        <v>398092.80453000008</v>
      </c>
      <c r="G11" s="33">
        <f t="shared" ref="G11:J11" si="5">G17+G37+G49+G58+G67+G76+G84</f>
        <v>395216.88599999994</v>
      </c>
      <c r="H11" s="33">
        <f t="shared" si="5"/>
        <v>397434.696</v>
      </c>
      <c r="I11" s="33">
        <f t="shared" si="5"/>
        <v>421379.94199999998</v>
      </c>
      <c r="J11" s="33">
        <f t="shared" si="5"/>
        <v>438249.52599999995</v>
      </c>
    </row>
    <row r="12" spans="1:10" ht="34.200000000000003" customHeight="1" x14ac:dyDescent="0.25">
      <c r="A12" s="72"/>
      <c r="B12" s="72"/>
      <c r="C12" s="31" t="s">
        <v>37</v>
      </c>
      <c r="D12" s="32">
        <v>813</v>
      </c>
      <c r="E12" s="33">
        <f t="shared" si="0"/>
        <v>60518.474100000007</v>
      </c>
      <c r="F12" s="33">
        <f>F22</f>
        <v>1405.87</v>
      </c>
      <c r="G12" s="33">
        <f t="shared" ref="G12:J12" si="6">G22</f>
        <v>1405.87</v>
      </c>
      <c r="H12" s="33">
        <f t="shared" si="6"/>
        <v>1405.87</v>
      </c>
      <c r="I12" s="33">
        <f t="shared" si="6"/>
        <v>27598.462800000001</v>
      </c>
      <c r="J12" s="33">
        <f t="shared" si="6"/>
        <v>28702.401300000001</v>
      </c>
    </row>
    <row r="13" spans="1:10" ht="34.200000000000003" customHeight="1" x14ac:dyDescent="0.25">
      <c r="A13" s="72"/>
      <c r="B13" s="72"/>
      <c r="C13" s="34" t="s">
        <v>85</v>
      </c>
      <c r="D13" s="32"/>
      <c r="E13" s="33">
        <f t="shared" si="0"/>
        <v>19200</v>
      </c>
      <c r="F13" s="33">
        <f>F77+F85</f>
        <v>300</v>
      </c>
      <c r="G13" s="33">
        <f t="shared" ref="G13:J13" si="7">G77+G85</f>
        <v>6300</v>
      </c>
      <c r="H13" s="33">
        <f t="shared" si="7"/>
        <v>6300</v>
      </c>
      <c r="I13" s="33">
        <f t="shared" si="7"/>
        <v>6300</v>
      </c>
      <c r="J13" s="33">
        <f t="shared" si="7"/>
        <v>0</v>
      </c>
    </row>
    <row r="14" spans="1:10" ht="34.200000000000003" customHeight="1" x14ac:dyDescent="0.25">
      <c r="A14" s="73" t="s">
        <v>54</v>
      </c>
      <c r="B14" s="54" t="s">
        <v>86</v>
      </c>
      <c r="C14" s="31" t="s">
        <v>38</v>
      </c>
      <c r="D14" s="32"/>
      <c r="E14" s="33">
        <f>F14+G14+H14+I14+J14</f>
        <v>2230327.1522300001</v>
      </c>
      <c r="F14" s="33">
        <f>F15+F16</f>
        <v>542769.08611000003</v>
      </c>
      <c r="G14" s="33">
        <f t="shared" ref="G14:J14" si="8">G15+G16</f>
        <v>455996.22000999999</v>
      </c>
      <c r="H14" s="33">
        <f t="shared" si="8"/>
        <v>460488.63000999996</v>
      </c>
      <c r="I14" s="33">
        <f t="shared" si="8"/>
        <v>377970.0148</v>
      </c>
      <c r="J14" s="33">
        <f t="shared" si="8"/>
        <v>393103.20130000002</v>
      </c>
    </row>
    <row r="15" spans="1:10" ht="34.200000000000003" customHeight="1" x14ac:dyDescent="0.25">
      <c r="A15" s="74"/>
      <c r="B15" s="72"/>
      <c r="C15" s="31" t="s">
        <v>39</v>
      </c>
      <c r="D15" s="32">
        <v>829</v>
      </c>
      <c r="E15" s="33">
        <f t="shared" si="0"/>
        <v>491463.39999999997</v>
      </c>
      <c r="F15" s="33">
        <f>F20+F24+F27+F30+F33</f>
        <v>218827.4</v>
      </c>
      <c r="G15" s="33">
        <f>G20+G24+G27+G30+G33</f>
        <v>135180.70000000001</v>
      </c>
      <c r="H15" s="33">
        <f>H20+H24+H27+H30+H33</f>
        <v>137455.29999999999</v>
      </c>
      <c r="I15" s="33">
        <f>I20+I24+I27+I30+I33</f>
        <v>0</v>
      </c>
      <c r="J15" s="33">
        <f>J20+J24+J27+J30+J33</f>
        <v>0</v>
      </c>
    </row>
    <row r="16" spans="1:10" ht="34.200000000000003" customHeight="1" x14ac:dyDescent="0.25">
      <c r="A16" s="74"/>
      <c r="B16" s="72"/>
      <c r="C16" s="31" t="s">
        <v>36</v>
      </c>
      <c r="D16" s="32"/>
      <c r="E16" s="33">
        <f t="shared" si="0"/>
        <v>1738863.75223</v>
      </c>
      <c r="F16" s="33">
        <f>F17+F18</f>
        <v>323941.68611000007</v>
      </c>
      <c r="G16" s="33">
        <f t="shared" ref="G16:J16" si="9">G17+G18</f>
        <v>320815.52000999998</v>
      </c>
      <c r="H16" s="33">
        <f t="shared" si="9"/>
        <v>323033.33000999998</v>
      </c>
      <c r="I16" s="33">
        <f t="shared" si="9"/>
        <v>377970.0148</v>
      </c>
      <c r="J16" s="33">
        <f t="shared" si="9"/>
        <v>393103.20130000002</v>
      </c>
    </row>
    <row r="17" spans="1:10" ht="34.200000000000003" customHeight="1" x14ac:dyDescent="0.25">
      <c r="A17" s="74"/>
      <c r="B17" s="72"/>
      <c r="C17" s="31" t="s">
        <v>37</v>
      </c>
      <c r="D17" s="32">
        <v>829</v>
      </c>
      <c r="E17" s="33">
        <f t="shared" si="0"/>
        <v>1678345.2781300002</v>
      </c>
      <c r="F17" s="33">
        <f>F21+F25+F28+F31+F34</f>
        <v>322535.81611000007</v>
      </c>
      <c r="G17" s="33">
        <f>G21+G25+G28+G31+G34</f>
        <v>319409.65000999998</v>
      </c>
      <c r="H17" s="33">
        <f>H21+H25+H28+H31+H34</f>
        <v>321627.46000999998</v>
      </c>
      <c r="I17" s="33">
        <f>I21+I25+I28+I31+I34</f>
        <v>350371.55200000003</v>
      </c>
      <c r="J17" s="33">
        <f>J21+J25+J28+J31+J34</f>
        <v>364400.8</v>
      </c>
    </row>
    <row r="18" spans="1:10" ht="34.200000000000003" customHeight="1" x14ac:dyDescent="0.25">
      <c r="A18" s="74"/>
      <c r="B18" s="72"/>
      <c r="C18" s="31" t="s">
        <v>37</v>
      </c>
      <c r="D18" s="32">
        <v>813</v>
      </c>
      <c r="E18" s="33">
        <f t="shared" si="0"/>
        <v>60518.474100000007</v>
      </c>
      <c r="F18" s="33">
        <f>F22</f>
        <v>1405.87</v>
      </c>
      <c r="G18" s="33">
        <f>G22</f>
        <v>1405.87</v>
      </c>
      <c r="H18" s="33">
        <f>H22</f>
        <v>1405.87</v>
      </c>
      <c r="I18" s="33">
        <f>I22</f>
        <v>27598.462800000001</v>
      </c>
      <c r="J18" s="33">
        <f>J22</f>
        <v>28702.401300000001</v>
      </c>
    </row>
    <row r="19" spans="1:10" ht="34.200000000000003" customHeight="1" x14ac:dyDescent="0.25">
      <c r="A19" s="48" t="s">
        <v>2</v>
      </c>
      <c r="B19" s="51" t="s">
        <v>40</v>
      </c>
      <c r="C19" s="31" t="s">
        <v>38</v>
      </c>
      <c r="D19" s="32"/>
      <c r="E19" s="33">
        <f>F19+G19+H19+I19+J19</f>
        <v>295522.23222999997</v>
      </c>
      <c r="F19" s="33">
        <f>F20+F22+F21</f>
        <v>31305.392110000001</v>
      </c>
      <c r="G19" s="33">
        <f t="shared" ref="G19:J19" si="10">G20+G22+G21</f>
        <v>28299.883009999998</v>
      </c>
      <c r="H19" s="33">
        <f t="shared" si="10"/>
        <v>30517.693009999999</v>
      </c>
      <c r="I19" s="33">
        <f t="shared" si="10"/>
        <v>100678.8628</v>
      </c>
      <c r="J19" s="33">
        <f t="shared" si="10"/>
        <v>104720.4013</v>
      </c>
    </row>
    <row r="20" spans="1:10" ht="34.200000000000003" customHeight="1" x14ac:dyDescent="0.25">
      <c r="A20" s="49"/>
      <c r="B20" s="51"/>
      <c r="C20" s="31" t="s">
        <v>39</v>
      </c>
      <c r="D20" s="32">
        <v>829</v>
      </c>
      <c r="E20" s="33">
        <f t="shared" ref="E20:E83" si="11">F20+G20+H20+I20+J20</f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</row>
    <row r="21" spans="1:10" ht="34.200000000000003" customHeight="1" x14ac:dyDescent="0.25">
      <c r="A21" s="49"/>
      <c r="B21" s="51"/>
      <c r="C21" s="31" t="s">
        <v>37</v>
      </c>
      <c r="D21" s="32">
        <v>829</v>
      </c>
      <c r="E21" s="33">
        <f t="shared" si="11"/>
        <v>235003.75813</v>
      </c>
      <c r="F21" s="33">
        <v>29899.522110000002</v>
      </c>
      <c r="G21" s="33">
        <v>26894.013009999999</v>
      </c>
      <c r="H21" s="33">
        <v>29111.82301</v>
      </c>
      <c r="I21" s="33">
        <v>73080.399999999994</v>
      </c>
      <c r="J21" s="33">
        <v>76018</v>
      </c>
    </row>
    <row r="22" spans="1:10" ht="34.200000000000003" customHeight="1" x14ac:dyDescent="0.25">
      <c r="A22" s="50"/>
      <c r="B22" s="51"/>
      <c r="C22" s="31" t="s">
        <v>37</v>
      </c>
      <c r="D22" s="32">
        <v>813</v>
      </c>
      <c r="E22" s="33">
        <f t="shared" si="11"/>
        <v>60518.474100000007</v>
      </c>
      <c r="F22" s="33">
        <v>1405.87</v>
      </c>
      <c r="G22" s="33">
        <v>1405.87</v>
      </c>
      <c r="H22" s="33">
        <v>1405.87</v>
      </c>
      <c r="I22" s="33">
        <v>27598.462800000001</v>
      </c>
      <c r="J22" s="33">
        <v>28702.401300000001</v>
      </c>
    </row>
    <row r="23" spans="1:10" ht="34.200000000000003" customHeight="1" x14ac:dyDescent="0.25">
      <c r="A23" s="48" t="s">
        <v>4</v>
      </c>
      <c r="B23" s="54" t="s">
        <v>26</v>
      </c>
      <c r="C23" s="34" t="s">
        <v>38</v>
      </c>
      <c r="D23" s="32"/>
      <c r="E23" s="33">
        <f t="shared" si="11"/>
        <v>461763.39999999997</v>
      </c>
      <c r="F23" s="33">
        <f t="shared" ref="F23:J23" si="12">F24+F25</f>
        <v>199027.4</v>
      </c>
      <c r="G23" s="33">
        <f t="shared" si="12"/>
        <v>130230.7</v>
      </c>
      <c r="H23" s="33">
        <f t="shared" si="12"/>
        <v>132505.29999999999</v>
      </c>
      <c r="I23" s="33">
        <f t="shared" si="12"/>
        <v>0</v>
      </c>
      <c r="J23" s="33">
        <f t="shared" si="12"/>
        <v>0</v>
      </c>
    </row>
    <row r="24" spans="1:10" ht="34.200000000000003" customHeight="1" x14ac:dyDescent="0.25">
      <c r="A24" s="52"/>
      <c r="B24" s="55"/>
      <c r="C24" s="34" t="s">
        <v>39</v>
      </c>
      <c r="D24" s="32">
        <v>829</v>
      </c>
      <c r="E24" s="33">
        <f t="shared" si="11"/>
        <v>461763.39999999997</v>
      </c>
      <c r="F24" s="33">
        <v>199027.4</v>
      </c>
      <c r="G24" s="33">
        <v>130230.7</v>
      </c>
      <c r="H24" s="33">
        <v>132505.29999999999</v>
      </c>
      <c r="I24" s="33">
        <v>0</v>
      </c>
      <c r="J24" s="33">
        <v>0</v>
      </c>
    </row>
    <row r="25" spans="1:10" ht="34.200000000000003" customHeight="1" x14ac:dyDescent="0.25">
      <c r="A25" s="53"/>
      <c r="B25" s="56"/>
      <c r="C25" s="34" t="s">
        <v>37</v>
      </c>
      <c r="D25" s="32">
        <v>829</v>
      </c>
      <c r="E25" s="33">
        <f t="shared" si="11"/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</row>
    <row r="26" spans="1:10" ht="23.55" customHeight="1" x14ac:dyDescent="0.25">
      <c r="A26" s="48" t="s">
        <v>5</v>
      </c>
      <c r="B26" s="54" t="s">
        <v>31</v>
      </c>
      <c r="C26" s="34" t="s">
        <v>38</v>
      </c>
      <c r="D26" s="32"/>
      <c r="E26" s="33">
        <f t="shared" si="11"/>
        <v>0</v>
      </c>
      <c r="F26" s="33">
        <f t="shared" ref="F26:J26" si="13">F28+F27</f>
        <v>0</v>
      </c>
      <c r="G26" s="33">
        <f t="shared" si="13"/>
        <v>0</v>
      </c>
      <c r="H26" s="33">
        <f t="shared" si="13"/>
        <v>0</v>
      </c>
      <c r="I26" s="33">
        <f t="shared" si="13"/>
        <v>0</v>
      </c>
      <c r="J26" s="33">
        <f t="shared" si="13"/>
        <v>0</v>
      </c>
    </row>
    <row r="27" spans="1:10" ht="24.45" customHeight="1" x14ac:dyDescent="0.25">
      <c r="A27" s="49"/>
      <c r="B27" s="57"/>
      <c r="C27" s="34" t="s">
        <v>39</v>
      </c>
      <c r="D27" s="32">
        <v>829</v>
      </c>
      <c r="E27" s="33">
        <f t="shared" si="11"/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</row>
    <row r="28" spans="1:10" ht="24.45" customHeight="1" x14ac:dyDescent="0.25">
      <c r="A28" s="50"/>
      <c r="B28" s="58"/>
      <c r="C28" s="34" t="s">
        <v>37</v>
      </c>
      <c r="D28" s="32">
        <v>829</v>
      </c>
      <c r="E28" s="33">
        <f t="shared" si="11"/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</row>
    <row r="29" spans="1:10" ht="29.55" customHeight="1" x14ac:dyDescent="0.25">
      <c r="A29" s="48" t="s">
        <v>24</v>
      </c>
      <c r="B29" s="54" t="s">
        <v>27</v>
      </c>
      <c r="C29" s="34" t="s">
        <v>38</v>
      </c>
      <c r="D29" s="32"/>
      <c r="E29" s="33">
        <f t="shared" si="11"/>
        <v>1443041.5200000003</v>
      </c>
      <c r="F29" s="33">
        <f t="shared" ref="F29:J29" si="14">F31+F30</f>
        <v>292436.29400000005</v>
      </c>
      <c r="G29" s="33">
        <f t="shared" si="14"/>
        <v>292465.63699999999</v>
      </c>
      <c r="H29" s="33">
        <f t="shared" si="14"/>
        <v>292465.63699999999</v>
      </c>
      <c r="I29" s="33">
        <f t="shared" si="14"/>
        <v>277291.152</v>
      </c>
      <c r="J29" s="33">
        <f t="shared" si="14"/>
        <v>288382.8</v>
      </c>
    </row>
    <row r="30" spans="1:10" ht="30" customHeight="1" x14ac:dyDescent="0.25">
      <c r="A30" s="49"/>
      <c r="B30" s="72"/>
      <c r="C30" s="34" t="s">
        <v>39</v>
      </c>
      <c r="D30" s="32">
        <v>829</v>
      </c>
      <c r="E30" s="33">
        <f t="shared" si="11"/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</row>
    <row r="31" spans="1:10" ht="33.9" customHeight="1" x14ac:dyDescent="0.25">
      <c r="A31" s="50"/>
      <c r="B31" s="75"/>
      <c r="C31" s="34" t="s">
        <v>37</v>
      </c>
      <c r="D31" s="32">
        <v>829</v>
      </c>
      <c r="E31" s="33">
        <f t="shared" si="11"/>
        <v>1443041.5200000003</v>
      </c>
      <c r="F31" s="33">
        <v>292436.29400000005</v>
      </c>
      <c r="G31" s="33">
        <v>292465.63699999999</v>
      </c>
      <c r="H31" s="33">
        <v>292465.63699999999</v>
      </c>
      <c r="I31" s="33">
        <v>277291.152</v>
      </c>
      <c r="J31" s="33">
        <v>288382.8</v>
      </c>
    </row>
    <row r="32" spans="1:10" ht="34.200000000000003" customHeight="1" x14ac:dyDescent="0.25">
      <c r="A32" s="48" t="s">
        <v>70</v>
      </c>
      <c r="B32" s="54" t="s">
        <v>77</v>
      </c>
      <c r="C32" s="34" t="s">
        <v>38</v>
      </c>
      <c r="D32" s="32"/>
      <c r="E32" s="33">
        <f>F32+G32+H32+I32+J32</f>
        <v>30000</v>
      </c>
      <c r="F32" s="33">
        <f t="shared" ref="F32:J32" si="15">F34+F33</f>
        <v>20000</v>
      </c>
      <c r="G32" s="33">
        <f t="shared" si="15"/>
        <v>5000</v>
      </c>
      <c r="H32" s="33">
        <f t="shared" si="15"/>
        <v>5000</v>
      </c>
      <c r="I32" s="33">
        <f t="shared" si="15"/>
        <v>0</v>
      </c>
      <c r="J32" s="33">
        <f t="shared" si="15"/>
        <v>0</v>
      </c>
    </row>
    <row r="33" spans="1:10" ht="34.200000000000003" customHeight="1" x14ac:dyDescent="0.25">
      <c r="A33" s="49"/>
      <c r="B33" s="72"/>
      <c r="C33" s="34" t="s">
        <v>39</v>
      </c>
      <c r="D33" s="32">
        <v>829</v>
      </c>
      <c r="E33" s="33">
        <f t="shared" si="11"/>
        <v>29700</v>
      </c>
      <c r="F33" s="33">
        <v>19800</v>
      </c>
      <c r="G33" s="33">
        <v>4950</v>
      </c>
      <c r="H33" s="33">
        <v>4950</v>
      </c>
      <c r="I33" s="33">
        <v>0</v>
      </c>
      <c r="J33" s="33">
        <v>0</v>
      </c>
    </row>
    <row r="34" spans="1:10" ht="34.200000000000003" customHeight="1" x14ac:dyDescent="0.25">
      <c r="A34" s="50"/>
      <c r="B34" s="75"/>
      <c r="C34" s="34" t="s">
        <v>37</v>
      </c>
      <c r="D34" s="32">
        <v>829</v>
      </c>
      <c r="E34" s="33">
        <f t="shared" si="11"/>
        <v>300</v>
      </c>
      <c r="F34" s="33">
        <v>200</v>
      </c>
      <c r="G34" s="33">
        <v>50</v>
      </c>
      <c r="H34" s="33">
        <v>50</v>
      </c>
      <c r="I34" s="33">
        <v>0</v>
      </c>
      <c r="J34" s="33">
        <v>0</v>
      </c>
    </row>
    <row r="35" spans="1:10" ht="22.35" customHeight="1" x14ac:dyDescent="0.25">
      <c r="A35" s="48" t="s">
        <v>55</v>
      </c>
      <c r="B35" s="54" t="s">
        <v>87</v>
      </c>
      <c r="C35" s="34" t="s">
        <v>38</v>
      </c>
      <c r="D35" s="32">
        <v>829</v>
      </c>
      <c r="E35" s="33">
        <f t="shared" si="11"/>
        <v>595.68000000000006</v>
      </c>
      <c r="F35" s="33">
        <f t="shared" ref="F35:J35" si="16">F36+F37</f>
        <v>0</v>
      </c>
      <c r="G35" s="33">
        <f t="shared" si="16"/>
        <v>0</v>
      </c>
      <c r="H35" s="33">
        <f t="shared" si="16"/>
        <v>0</v>
      </c>
      <c r="I35" s="33">
        <f t="shared" si="16"/>
        <v>292</v>
      </c>
      <c r="J35" s="33">
        <f t="shared" si="16"/>
        <v>303.68</v>
      </c>
    </row>
    <row r="36" spans="1:10" ht="23.55" customHeight="1" x14ac:dyDescent="0.25">
      <c r="A36" s="52"/>
      <c r="B36" s="55"/>
      <c r="C36" s="34" t="s">
        <v>39</v>
      </c>
      <c r="D36" s="32">
        <v>829</v>
      </c>
      <c r="E36" s="33">
        <f t="shared" si="11"/>
        <v>0</v>
      </c>
      <c r="F36" s="33">
        <f t="shared" ref="F36:J37" si="17">F39+F42+F45</f>
        <v>0</v>
      </c>
      <c r="G36" s="33">
        <f t="shared" si="17"/>
        <v>0</v>
      </c>
      <c r="H36" s="33">
        <f t="shared" si="17"/>
        <v>0</v>
      </c>
      <c r="I36" s="33">
        <f t="shared" si="17"/>
        <v>0</v>
      </c>
      <c r="J36" s="33">
        <f t="shared" si="17"/>
        <v>0</v>
      </c>
    </row>
    <row r="37" spans="1:10" ht="21.45" customHeight="1" x14ac:dyDescent="0.25">
      <c r="A37" s="53"/>
      <c r="B37" s="56"/>
      <c r="C37" s="34" t="s">
        <v>37</v>
      </c>
      <c r="D37" s="32">
        <v>829</v>
      </c>
      <c r="E37" s="33">
        <f t="shared" si="11"/>
        <v>595.68000000000006</v>
      </c>
      <c r="F37" s="33">
        <f t="shared" si="17"/>
        <v>0</v>
      </c>
      <c r="G37" s="33">
        <f t="shared" si="17"/>
        <v>0</v>
      </c>
      <c r="H37" s="33">
        <f t="shared" si="17"/>
        <v>0</v>
      </c>
      <c r="I37" s="33">
        <f t="shared" si="17"/>
        <v>292</v>
      </c>
      <c r="J37" s="33">
        <f t="shared" si="17"/>
        <v>303.68</v>
      </c>
    </row>
    <row r="38" spans="1:10" ht="20.100000000000001" customHeight="1" x14ac:dyDescent="0.25">
      <c r="A38" s="48" t="s">
        <v>56</v>
      </c>
      <c r="B38" s="54" t="s">
        <v>28</v>
      </c>
      <c r="C38" s="34" t="s">
        <v>38</v>
      </c>
      <c r="D38" s="32">
        <v>829</v>
      </c>
      <c r="E38" s="33">
        <f t="shared" si="11"/>
        <v>595.68000000000006</v>
      </c>
      <c r="F38" s="33">
        <f t="shared" ref="F38:J38" si="18">F39+F40</f>
        <v>0</v>
      </c>
      <c r="G38" s="33">
        <f t="shared" si="18"/>
        <v>0</v>
      </c>
      <c r="H38" s="33">
        <f t="shared" si="18"/>
        <v>0</v>
      </c>
      <c r="I38" s="33">
        <f t="shared" si="18"/>
        <v>292</v>
      </c>
      <c r="J38" s="33">
        <f t="shared" si="18"/>
        <v>303.68</v>
      </c>
    </row>
    <row r="39" spans="1:10" ht="22.35" customHeight="1" x14ac:dyDescent="0.25">
      <c r="A39" s="52"/>
      <c r="B39" s="55"/>
      <c r="C39" s="34" t="s">
        <v>39</v>
      </c>
      <c r="D39" s="32">
        <v>829</v>
      </c>
      <c r="E39" s="33">
        <f t="shared" si="11"/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</row>
    <row r="40" spans="1:10" ht="26.55" customHeight="1" x14ac:dyDescent="0.25">
      <c r="A40" s="53"/>
      <c r="B40" s="56"/>
      <c r="C40" s="34" t="s">
        <v>37</v>
      </c>
      <c r="D40" s="32">
        <v>829</v>
      </c>
      <c r="E40" s="33">
        <f t="shared" si="11"/>
        <v>595.68000000000006</v>
      </c>
      <c r="F40" s="33">
        <v>0</v>
      </c>
      <c r="G40" s="33">
        <v>0</v>
      </c>
      <c r="H40" s="33">
        <v>0</v>
      </c>
      <c r="I40" s="33">
        <v>292</v>
      </c>
      <c r="J40" s="33">
        <v>303.68</v>
      </c>
    </row>
    <row r="41" spans="1:10" ht="24.45" customHeight="1" x14ac:dyDescent="0.25">
      <c r="A41" s="48" t="s">
        <v>57</v>
      </c>
      <c r="B41" s="67" t="s">
        <v>29</v>
      </c>
      <c r="C41" s="34" t="s">
        <v>38</v>
      </c>
      <c r="D41" s="32">
        <v>829</v>
      </c>
      <c r="E41" s="33">
        <f t="shared" si="11"/>
        <v>0</v>
      </c>
      <c r="F41" s="33">
        <f t="shared" ref="F41:J41" si="19">F42+F43</f>
        <v>0</v>
      </c>
      <c r="G41" s="33">
        <f t="shared" si="19"/>
        <v>0</v>
      </c>
      <c r="H41" s="33">
        <f t="shared" si="19"/>
        <v>0</v>
      </c>
      <c r="I41" s="33">
        <f t="shared" si="19"/>
        <v>0</v>
      </c>
      <c r="J41" s="33">
        <f t="shared" si="19"/>
        <v>0</v>
      </c>
    </row>
    <row r="42" spans="1:10" ht="34.200000000000003" customHeight="1" x14ac:dyDescent="0.25">
      <c r="A42" s="52"/>
      <c r="B42" s="70"/>
      <c r="C42" s="34" t="s">
        <v>39</v>
      </c>
      <c r="D42" s="32">
        <v>829</v>
      </c>
      <c r="E42" s="33">
        <f t="shared" si="11"/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</row>
    <row r="43" spans="1:10" ht="34.200000000000003" customHeight="1" x14ac:dyDescent="0.25">
      <c r="A43" s="53"/>
      <c r="B43" s="71"/>
      <c r="C43" s="34" t="s">
        <v>37</v>
      </c>
      <c r="D43" s="32">
        <v>829</v>
      </c>
      <c r="E43" s="33">
        <f t="shared" si="11"/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</row>
    <row r="44" spans="1:10" ht="34.200000000000003" customHeight="1" x14ac:dyDescent="0.25">
      <c r="A44" s="48" t="s">
        <v>58</v>
      </c>
      <c r="B44" s="67" t="s">
        <v>30</v>
      </c>
      <c r="C44" s="34" t="s">
        <v>38</v>
      </c>
      <c r="D44" s="32">
        <v>829</v>
      </c>
      <c r="E44" s="33">
        <f t="shared" si="11"/>
        <v>0</v>
      </c>
      <c r="F44" s="33">
        <f t="shared" ref="F44:I44" si="20">SUM(F45:F46)</f>
        <v>0</v>
      </c>
      <c r="G44" s="33">
        <f t="shared" si="20"/>
        <v>0</v>
      </c>
      <c r="H44" s="33">
        <f t="shared" si="20"/>
        <v>0</v>
      </c>
      <c r="I44" s="33">
        <f t="shared" si="20"/>
        <v>0</v>
      </c>
      <c r="J44" s="33">
        <f t="shared" ref="J44" si="21">SUM(J45:J46)</f>
        <v>0</v>
      </c>
    </row>
    <row r="45" spans="1:10" ht="34.200000000000003" customHeight="1" x14ac:dyDescent="0.25">
      <c r="A45" s="52"/>
      <c r="B45" s="70"/>
      <c r="C45" s="34" t="s">
        <v>39</v>
      </c>
      <c r="D45" s="32">
        <v>829</v>
      </c>
      <c r="E45" s="33">
        <f t="shared" si="11"/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</row>
    <row r="46" spans="1:10" ht="34.200000000000003" customHeight="1" x14ac:dyDescent="0.25">
      <c r="A46" s="53"/>
      <c r="B46" s="71"/>
      <c r="C46" s="34" t="s">
        <v>37</v>
      </c>
      <c r="D46" s="32">
        <v>829</v>
      </c>
      <c r="E46" s="33">
        <f t="shared" si="11"/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</row>
    <row r="47" spans="1:10" ht="34.200000000000003" customHeight="1" x14ac:dyDescent="0.25">
      <c r="A47" s="64" t="s">
        <v>59</v>
      </c>
      <c r="B47" s="51" t="s">
        <v>47</v>
      </c>
      <c r="C47" s="34" t="s">
        <v>38</v>
      </c>
      <c r="D47" s="32">
        <v>829</v>
      </c>
      <c r="E47" s="33">
        <f t="shared" si="11"/>
        <v>352875.15300000005</v>
      </c>
      <c r="F47" s="33">
        <f>F48+F49</f>
        <v>71125.919999999998</v>
      </c>
      <c r="G47" s="33">
        <f t="shared" ref="G47:J47" si="22">G48+G49</f>
        <v>71125.919999999998</v>
      </c>
      <c r="H47" s="33">
        <f t="shared" si="22"/>
        <v>71125.919999999998</v>
      </c>
      <c r="I47" s="33">
        <f t="shared" si="22"/>
        <v>68381.074999999997</v>
      </c>
      <c r="J47" s="33">
        <f t="shared" si="22"/>
        <v>71116.317999999999</v>
      </c>
    </row>
    <row r="48" spans="1:10" ht="34.200000000000003" customHeight="1" x14ac:dyDescent="0.25">
      <c r="A48" s="64"/>
      <c r="B48" s="51"/>
      <c r="C48" s="34" t="s">
        <v>39</v>
      </c>
      <c r="D48" s="32">
        <v>829</v>
      </c>
      <c r="E48" s="33">
        <f t="shared" si="11"/>
        <v>0</v>
      </c>
      <c r="F48" s="33">
        <f>F51+F54</f>
        <v>0</v>
      </c>
      <c r="G48" s="33">
        <f t="shared" ref="G48:J49" si="23">G51+G54</f>
        <v>0</v>
      </c>
      <c r="H48" s="33">
        <f t="shared" si="23"/>
        <v>0</v>
      </c>
      <c r="I48" s="33">
        <f t="shared" si="23"/>
        <v>0</v>
      </c>
      <c r="J48" s="33">
        <f t="shared" si="23"/>
        <v>0</v>
      </c>
    </row>
    <row r="49" spans="1:10" ht="34.200000000000003" customHeight="1" x14ac:dyDescent="0.25">
      <c r="A49" s="64"/>
      <c r="B49" s="51"/>
      <c r="C49" s="34" t="s">
        <v>37</v>
      </c>
      <c r="D49" s="32">
        <v>829</v>
      </c>
      <c r="E49" s="33">
        <f t="shared" si="11"/>
        <v>352875.15300000005</v>
      </c>
      <c r="F49" s="33">
        <f>F52+F55</f>
        <v>71125.919999999998</v>
      </c>
      <c r="G49" s="33">
        <f t="shared" si="23"/>
        <v>71125.919999999998</v>
      </c>
      <c r="H49" s="33">
        <f t="shared" si="23"/>
        <v>71125.919999999998</v>
      </c>
      <c r="I49" s="33">
        <f t="shared" si="23"/>
        <v>68381.074999999997</v>
      </c>
      <c r="J49" s="33">
        <f t="shared" si="23"/>
        <v>71116.317999999999</v>
      </c>
    </row>
    <row r="50" spans="1:10" ht="34.200000000000003" customHeight="1" x14ac:dyDescent="0.25">
      <c r="A50" s="49" t="s">
        <v>60</v>
      </c>
      <c r="B50" s="67" t="s">
        <v>88</v>
      </c>
      <c r="C50" s="36" t="s">
        <v>38</v>
      </c>
      <c r="D50" s="32">
        <v>829</v>
      </c>
      <c r="E50" s="33">
        <f t="shared" si="11"/>
        <v>323177.94500000001</v>
      </c>
      <c r="F50" s="38">
        <f>F52+F51</f>
        <v>66940</v>
      </c>
      <c r="G50" s="38">
        <f t="shared" ref="G50:J50" si="24">G52+G51</f>
        <v>66940</v>
      </c>
      <c r="H50" s="38">
        <f t="shared" si="24"/>
        <v>66940</v>
      </c>
      <c r="I50" s="38">
        <f t="shared" si="24"/>
        <v>59979.385000000002</v>
      </c>
      <c r="J50" s="38">
        <f t="shared" si="24"/>
        <v>62378.559999999998</v>
      </c>
    </row>
    <row r="51" spans="1:10" ht="34.200000000000003" customHeight="1" x14ac:dyDescent="0.25">
      <c r="A51" s="49"/>
      <c r="B51" s="68"/>
      <c r="C51" s="36" t="s">
        <v>39</v>
      </c>
      <c r="D51" s="32">
        <v>829</v>
      </c>
      <c r="E51" s="33">
        <f t="shared" si="11"/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34.200000000000003" customHeight="1" x14ac:dyDescent="0.25">
      <c r="A52" s="50"/>
      <c r="B52" s="69"/>
      <c r="C52" s="34" t="s">
        <v>37</v>
      </c>
      <c r="D52" s="32">
        <v>829</v>
      </c>
      <c r="E52" s="33">
        <f t="shared" si="11"/>
        <v>323177.94500000001</v>
      </c>
      <c r="F52" s="33">
        <v>66940</v>
      </c>
      <c r="G52" s="33">
        <v>66940</v>
      </c>
      <c r="H52" s="33">
        <v>66940</v>
      </c>
      <c r="I52" s="33">
        <v>59979.385000000002</v>
      </c>
      <c r="J52" s="33">
        <v>62378.559999999998</v>
      </c>
    </row>
    <row r="53" spans="1:10" ht="24.45" customHeight="1" x14ac:dyDescent="0.25">
      <c r="A53" s="48" t="s">
        <v>61</v>
      </c>
      <c r="B53" s="67" t="s">
        <v>41</v>
      </c>
      <c r="C53" s="36" t="s">
        <v>38</v>
      </c>
      <c r="D53" s="32">
        <v>829</v>
      </c>
      <c r="E53" s="33">
        <f t="shared" si="11"/>
        <v>29697.207999999999</v>
      </c>
      <c r="F53" s="38">
        <f>F55+F54</f>
        <v>4185.92</v>
      </c>
      <c r="G53" s="38">
        <f t="shared" ref="G53:J53" si="25">G55+G54</f>
        <v>4185.92</v>
      </c>
      <c r="H53" s="38">
        <f t="shared" si="25"/>
        <v>4185.92</v>
      </c>
      <c r="I53" s="38">
        <f t="shared" si="25"/>
        <v>8401.69</v>
      </c>
      <c r="J53" s="38">
        <f t="shared" si="25"/>
        <v>8737.7579999999998</v>
      </c>
    </row>
    <row r="54" spans="1:10" ht="26.55" customHeight="1" x14ac:dyDescent="0.25">
      <c r="A54" s="49"/>
      <c r="B54" s="68"/>
      <c r="C54" s="36" t="s">
        <v>39</v>
      </c>
      <c r="D54" s="32">
        <v>829</v>
      </c>
      <c r="E54" s="33">
        <f t="shared" si="11"/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29.55" customHeight="1" x14ac:dyDescent="0.25">
      <c r="A55" s="50"/>
      <c r="B55" s="69"/>
      <c r="C55" s="36" t="s">
        <v>37</v>
      </c>
      <c r="D55" s="37">
        <v>829</v>
      </c>
      <c r="E55" s="33">
        <f t="shared" si="11"/>
        <v>29697.207999999999</v>
      </c>
      <c r="F55" s="38">
        <v>4185.92</v>
      </c>
      <c r="G55" s="38">
        <v>4185.92</v>
      </c>
      <c r="H55" s="38">
        <v>4185.92</v>
      </c>
      <c r="I55" s="38">
        <v>8401.69</v>
      </c>
      <c r="J55" s="33">
        <v>8737.7579999999998</v>
      </c>
    </row>
    <row r="56" spans="1:10" ht="25.35" customHeight="1" x14ac:dyDescent="0.25">
      <c r="A56" s="64" t="s">
        <v>62</v>
      </c>
      <c r="B56" s="51" t="s">
        <v>43</v>
      </c>
      <c r="C56" s="34" t="s">
        <v>38</v>
      </c>
      <c r="D56" s="32"/>
      <c r="E56" s="33">
        <f t="shared" si="11"/>
        <v>214548.32939999999</v>
      </c>
      <c r="F56" s="33">
        <f>SUM(F57:F58)</f>
        <v>67501.368419999999</v>
      </c>
      <c r="G56" s="33">
        <f t="shared" ref="G56:J56" si="26">SUM(G57:G58)</f>
        <v>72506.315990000003</v>
      </c>
      <c r="H56" s="33">
        <f t="shared" si="26"/>
        <v>72506.315990000003</v>
      </c>
      <c r="I56" s="33">
        <f t="shared" si="26"/>
        <v>997.22</v>
      </c>
      <c r="J56" s="33">
        <f t="shared" si="26"/>
        <v>1037.1089999999999</v>
      </c>
    </row>
    <row r="57" spans="1:10" ht="24.45" customHeight="1" x14ac:dyDescent="0.25">
      <c r="A57" s="64"/>
      <c r="B57" s="51"/>
      <c r="C57" s="34" t="s">
        <v>39</v>
      </c>
      <c r="D57" s="32">
        <v>829</v>
      </c>
      <c r="E57" s="33">
        <f t="shared" si="11"/>
        <v>201888.3</v>
      </c>
      <c r="F57" s="33">
        <f>F60+F63</f>
        <v>64126.3</v>
      </c>
      <c r="G57" s="33">
        <f>G60+G63</f>
        <v>68881</v>
      </c>
      <c r="H57" s="33">
        <f>H60+H63</f>
        <v>68881</v>
      </c>
      <c r="I57" s="33">
        <f>I60+I63</f>
        <v>0</v>
      </c>
      <c r="J57" s="33">
        <f>J60+J63</f>
        <v>0</v>
      </c>
    </row>
    <row r="58" spans="1:10" ht="26.55" customHeight="1" x14ac:dyDescent="0.25">
      <c r="A58" s="65"/>
      <c r="B58" s="66"/>
      <c r="C58" s="34" t="s">
        <v>37</v>
      </c>
      <c r="D58" s="32">
        <v>829</v>
      </c>
      <c r="E58" s="33">
        <f t="shared" si="11"/>
        <v>12660.029400000001</v>
      </c>
      <c r="F58" s="33">
        <f>F61+F64</f>
        <v>3375.068419999996</v>
      </c>
      <c r="G58" s="33">
        <f t="shared" ref="G58:J58" si="27">G61+G64</f>
        <v>3625.3159900000028</v>
      </c>
      <c r="H58" s="33">
        <f t="shared" si="27"/>
        <v>3625.3159900000028</v>
      </c>
      <c r="I58" s="33">
        <f t="shared" si="27"/>
        <v>997.22</v>
      </c>
      <c r="J58" s="33">
        <f t="shared" si="27"/>
        <v>1037.1089999999999</v>
      </c>
    </row>
    <row r="59" spans="1:10" ht="26.55" customHeight="1" x14ac:dyDescent="0.25">
      <c r="A59" s="48" t="s">
        <v>63</v>
      </c>
      <c r="B59" s="67" t="s">
        <v>49</v>
      </c>
      <c r="C59" s="36" t="s">
        <v>38</v>
      </c>
      <c r="D59" s="32"/>
      <c r="E59" s="33">
        <f t="shared" si="11"/>
        <v>0</v>
      </c>
      <c r="F59" s="33">
        <f>SUM(F60:F61)</f>
        <v>0</v>
      </c>
      <c r="G59" s="33">
        <f t="shared" ref="G59:J59" si="28">SUM(G60:G61)</f>
        <v>0</v>
      </c>
      <c r="H59" s="33">
        <f t="shared" si="28"/>
        <v>0</v>
      </c>
      <c r="I59" s="33">
        <f t="shared" si="28"/>
        <v>0</v>
      </c>
      <c r="J59" s="33">
        <f t="shared" si="28"/>
        <v>0</v>
      </c>
    </row>
    <row r="60" spans="1:10" ht="24.45" customHeight="1" x14ac:dyDescent="0.25">
      <c r="A60" s="49"/>
      <c r="B60" s="68"/>
      <c r="C60" s="36" t="s">
        <v>39</v>
      </c>
      <c r="D60" s="32">
        <v>829</v>
      </c>
      <c r="E60" s="33">
        <f t="shared" si="11"/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1:10" ht="27.45" customHeight="1" x14ac:dyDescent="0.25">
      <c r="A61" s="49"/>
      <c r="B61" s="68"/>
      <c r="C61" s="36" t="s">
        <v>37</v>
      </c>
      <c r="D61" s="37">
        <v>829</v>
      </c>
      <c r="E61" s="33">
        <f t="shared" si="11"/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1:10" ht="26.55" customHeight="1" x14ac:dyDescent="0.25">
      <c r="A62" s="40" t="s">
        <v>64</v>
      </c>
      <c r="B62" s="41" t="s">
        <v>50</v>
      </c>
      <c r="C62" s="34" t="s">
        <v>38</v>
      </c>
      <c r="D62" s="32"/>
      <c r="E62" s="33">
        <f t="shared" si="11"/>
        <v>214548.32939999999</v>
      </c>
      <c r="F62" s="33">
        <f>SUM(F63:F64)</f>
        <v>67501.368419999999</v>
      </c>
      <c r="G62" s="33">
        <f t="shared" ref="G62:J62" si="29">SUM(G63:G64)</f>
        <v>72506.315990000003</v>
      </c>
      <c r="H62" s="33">
        <f t="shared" si="29"/>
        <v>72506.315990000003</v>
      </c>
      <c r="I62" s="33">
        <f t="shared" si="29"/>
        <v>997.22</v>
      </c>
      <c r="J62" s="33">
        <f t="shared" si="29"/>
        <v>1037.1089999999999</v>
      </c>
    </row>
    <row r="63" spans="1:10" ht="26.55" customHeight="1" x14ac:dyDescent="0.25">
      <c r="A63" s="40"/>
      <c r="B63" s="41"/>
      <c r="C63" s="34" t="s">
        <v>39</v>
      </c>
      <c r="D63" s="32">
        <v>829</v>
      </c>
      <c r="E63" s="33">
        <f t="shared" si="11"/>
        <v>201888.3</v>
      </c>
      <c r="F63" s="33">
        <v>64126.3</v>
      </c>
      <c r="G63" s="33">
        <v>68881</v>
      </c>
      <c r="H63" s="33">
        <v>68881</v>
      </c>
      <c r="I63" s="33">
        <v>0</v>
      </c>
      <c r="J63" s="33">
        <v>0</v>
      </c>
    </row>
    <row r="64" spans="1:10" ht="26.55" customHeight="1" x14ac:dyDescent="0.25">
      <c r="A64" s="59"/>
      <c r="B64" s="41"/>
      <c r="C64" s="21" t="s">
        <v>37</v>
      </c>
      <c r="D64" s="22">
        <v>829</v>
      </c>
      <c r="E64" s="33">
        <f t="shared" si="11"/>
        <v>12660.029400000001</v>
      </c>
      <c r="F64" s="23">
        <v>3375.068419999996</v>
      </c>
      <c r="G64" s="23">
        <v>3625.3159900000028</v>
      </c>
      <c r="H64" s="23">
        <v>3625.3159900000028</v>
      </c>
      <c r="I64" s="23">
        <v>997.22</v>
      </c>
      <c r="J64" s="23">
        <v>1037.1089999999999</v>
      </c>
    </row>
    <row r="65" spans="1:10" ht="34.200000000000003" customHeight="1" x14ac:dyDescent="0.25">
      <c r="A65" s="40" t="s">
        <v>65</v>
      </c>
      <c r="B65" s="41" t="s">
        <v>51</v>
      </c>
      <c r="C65" s="21" t="s">
        <v>38</v>
      </c>
      <c r="D65" s="22"/>
      <c r="E65" s="33">
        <f t="shared" si="11"/>
        <v>5897.7139999999999</v>
      </c>
      <c r="F65" s="23">
        <f t="shared" ref="F65:J65" si="30">F66+F67</f>
        <v>1056</v>
      </c>
      <c r="G65" s="23">
        <f t="shared" si="30"/>
        <v>1056</v>
      </c>
      <c r="H65" s="23">
        <f t="shared" si="30"/>
        <v>1056</v>
      </c>
      <c r="I65" s="23">
        <f t="shared" si="30"/>
        <v>1338.095</v>
      </c>
      <c r="J65" s="23">
        <f t="shared" si="30"/>
        <v>1391.6190000000001</v>
      </c>
    </row>
    <row r="66" spans="1:10" ht="34.200000000000003" customHeight="1" x14ac:dyDescent="0.25">
      <c r="A66" s="40"/>
      <c r="B66" s="41"/>
      <c r="C66" s="21" t="s">
        <v>39</v>
      </c>
      <c r="D66" s="22">
        <v>829</v>
      </c>
      <c r="E66" s="33">
        <f t="shared" si="11"/>
        <v>0</v>
      </c>
      <c r="F66" s="23">
        <f t="shared" ref="F66:J67" si="31">F69+F72</f>
        <v>0</v>
      </c>
      <c r="G66" s="23">
        <f t="shared" si="31"/>
        <v>0</v>
      </c>
      <c r="H66" s="23">
        <f t="shared" si="31"/>
        <v>0</v>
      </c>
      <c r="I66" s="23">
        <f t="shared" si="31"/>
        <v>0</v>
      </c>
      <c r="J66" s="23">
        <f t="shared" si="31"/>
        <v>0</v>
      </c>
    </row>
    <row r="67" spans="1:10" ht="34.200000000000003" customHeight="1" x14ac:dyDescent="0.25">
      <c r="A67" s="59"/>
      <c r="B67" s="60"/>
      <c r="C67" s="21" t="s">
        <v>37</v>
      </c>
      <c r="D67" s="22">
        <v>829</v>
      </c>
      <c r="E67" s="33">
        <f t="shared" si="11"/>
        <v>5897.7139999999999</v>
      </c>
      <c r="F67" s="23">
        <f>F70+F73</f>
        <v>1056</v>
      </c>
      <c r="G67" s="23">
        <f t="shared" si="31"/>
        <v>1056</v>
      </c>
      <c r="H67" s="23">
        <f t="shared" si="31"/>
        <v>1056</v>
      </c>
      <c r="I67" s="23">
        <f t="shared" si="31"/>
        <v>1338.095</v>
      </c>
      <c r="J67" s="23">
        <f t="shared" si="31"/>
        <v>1391.6190000000001</v>
      </c>
    </row>
    <row r="68" spans="1:10" ht="34.200000000000003" customHeight="1" x14ac:dyDescent="0.25">
      <c r="A68" s="40" t="s">
        <v>66</v>
      </c>
      <c r="B68" s="41" t="s">
        <v>52</v>
      </c>
      <c r="C68" s="21" t="s">
        <v>38</v>
      </c>
      <c r="D68" s="22"/>
      <c r="E68" s="33">
        <f t="shared" si="11"/>
        <v>583.87</v>
      </c>
      <c r="F68" s="23">
        <f t="shared" ref="F68:J68" si="32">F69+F70</f>
        <v>0</v>
      </c>
      <c r="G68" s="23">
        <f t="shared" si="32"/>
        <v>0</v>
      </c>
      <c r="H68" s="23">
        <f t="shared" si="32"/>
        <v>0</v>
      </c>
      <c r="I68" s="23">
        <f t="shared" si="32"/>
        <v>286.20999999999998</v>
      </c>
      <c r="J68" s="23">
        <f t="shared" si="32"/>
        <v>297.66000000000003</v>
      </c>
    </row>
    <row r="69" spans="1:10" ht="34.200000000000003" customHeight="1" x14ac:dyDescent="0.25">
      <c r="A69" s="40"/>
      <c r="B69" s="41"/>
      <c r="C69" s="21" t="s">
        <v>39</v>
      </c>
      <c r="D69" s="22">
        <v>829</v>
      </c>
      <c r="E69" s="33">
        <f t="shared" si="11"/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</row>
    <row r="70" spans="1:10" ht="34.200000000000003" customHeight="1" x14ac:dyDescent="0.25">
      <c r="A70" s="59"/>
      <c r="B70" s="60"/>
      <c r="C70" s="21" t="s">
        <v>37</v>
      </c>
      <c r="D70" s="22">
        <v>829</v>
      </c>
      <c r="E70" s="33">
        <f t="shared" si="11"/>
        <v>583.87</v>
      </c>
      <c r="F70" s="23">
        <v>0</v>
      </c>
      <c r="G70" s="23">
        <v>0</v>
      </c>
      <c r="H70" s="23">
        <v>0</v>
      </c>
      <c r="I70" s="23">
        <v>286.20999999999998</v>
      </c>
      <c r="J70" s="23">
        <v>297.66000000000003</v>
      </c>
    </row>
    <row r="71" spans="1:10" ht="34.200000000000003" customHeight="1" x14ac:dyDescent="0.25">
      <c r="A71" s="40" t="s">
        <v>67</v>
      </c>
      <c r="B71" s="41" t="s">
        <v>53</v>
      </c>
      <c r="C71" s="21" t="s">
        <v>38</v>
      </c>
      <c r="D71" s="22"/>
      <c r="E71" s="33">
        <f t="shared" si="11"/>
        <v>5313.8440000000001</v>
      </c>
      <c r="F71" s="23">
        <f t="shared" ref="F71:J71" si="33">SUM(F72:F73)</f>
        <v>1056</v>
      </c>
      <c r="G71" s="23">
        <f t="shared" si="33"/>
        <v>1056</v>
      </c>
      <c r="H71" s="23">
        <f t="shared" si="33"/>
        <v>1056</v>
      </c>
      <c r="I71" s="23">
        <f t="shared" si="33"/>
        <v>1051.885</v>
      </c>
      <c r="J71" s="23">
        <f t="shared" si="33"/>
        <v>1093.9590000000001</v>
      </c>
    </row>
    <row r="72" spans="1:10" ht="34.200000000000003" customHeight="1" x14ac:dyDescent="0.25">
      <c r="A72" s="40"/>
      <c r="B72" s="41"/>
      <c r="C72" s="21" t="s">
        <v>39</v>
      </c>
      <c r="D72" s="22">
        <v>829</v>
      </c>
      <c r="E72" s="33">
        <f t="shared" si="11"/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</row>
    <row r="73" spans="1:10" ht="34.200000000000003" customHeight="1" x14ac:dyDescent="0.25">
      <c r="A73" s="59"/>
      <c r="B73" s="60"/>
      <c r="C73" s="21" t="s">
        <v>37</v>
      </c>
      <c r="D73" s="22">
        <v>829</v>
      </c>
      <c r="E73" s="33">
        <f t="shared" si="11"/>
        <v>5313.8440000000001</v>
      </c>
      <c r="F73" s="23">
        <v>1056</v>
      </c>
      <c r="G73" s="23">
        <v>1056</v>
      </c>
      <c r="H73" s="23">
        <v>1056</v>
      </c>
      <c r="I73" s="23">
        <v>1051.885</v>
      </c>
      <c r="J73" s="23">
        <v>1093.9590000000001</v>
      </c>
    </row>
    <row r="74" spans="1:10" ht="34.200000000000003" customHeight="1" x14ac:dyDescent="0.25">
      <c r="A74" s="40" t="s">
        <v>68</v>
      </c>
      <c r="B74" s="41" t="s">
        <v>78</v>
      </c>
      <c r="C74" s="21" t="s">
        <v>38</v>
      </c>
      <c r="D74" s="22"/>
      <c r="E74" s="33">
        <f t="shared" si="11"/>
        <v>18900</v>
      </c>
      <c r="F74" s="23">
        <f t="shared" ref="F74:J74" si="34">SUM(F75:F77)</f>
        <v>0</v>
      </c>
      <c r="G74" s="23">
        <f>SUM(G75:G77)</f>
        <v>6300</v>
      </c>
      <c r="H74" s="23">
        <f t="shared" si="34"/>
        <v>6300</v>
      </c>
      <c r="I74" s="23">
        <f t="shared" si="34"/>
        <v>6300</v>
      </c>
      <c r="J74" s="23">
        <f t="shared" si="34"/>
        <v>0</v>
      </c>
    </row>
    <row r="75" spans="1:10" ht="34.200000000000003" customHeight="1" x14ac:dyDescent="0.25">
      <c r="A75" s="40"/>
      <c r="B75" s="41"/>
      <c r="C75" s="21" t="s">
        <v>39</v>
      </c>
      <c r="D75" s="22">
        <v>829</v>
      </c>
      <c r="E75" s="33">
        <f t="shared" si="11"/>
        <v>0</v>
      </c>
      <c r="F75" s="23">
        <f>F79</f>
        <v>0</v>
      </c>
      <c r="G75" s="23">
        <f t="shared" ref="G75:J75" si="35">G79</f>
        <v>0</v>
      </c>
      <c r="H75" s="23">
        <f t="shared" si="35"/>
        <v>0</v>
      </c>
      <c r="I75" s="23">
        <f t="shared" si="35"/>
        <v>0</v>
      </c>
      <c r="J75" s="23">
        <f t="shared" si="35"/>
        <v>0</v>
      </c>
    </row>
    <row r="76" spans="1:10" ht="34.200000000000003" customHeight="1" x14ac:dyDescent="0.25">
      <c r="A76" s="40"/>
      <c r="B76" s="41"/>
      <c r="C76" s="21" t="s">
        <v>37</v>
      </c>
      <c r="D76" s="22">
        <v>829</v>
      </c>
      <c r="E76" s="33">
        <f t="shared" si="11"/>
        <v>0</v>
      </c>
      <c r="F76" s="23">
        <f>F80</f>
        <v>0</v>
      </c>
      <c r="G76" s="23">
        <f t="shared" ref="G76:J76" si="36">G80</f>
        <v>0</v>
      </c>
      <c r="H76" s="23">
        <f t="shared" si="36"/>
        <v>0</v>
      </c>
      <c r="I76" s="23">
        <f t="shared" si="36"/>
        <v>0</v>
      </c>
      <c r="J76" s="23">
        <f t="shared" si="36"/>
        <v>0</v>
      </c>
    </row>
    <row r="77" spans="1:10" ht="34.200000000000003" customHeight="1" x14ac:dyDescent="0.25">
      <c r="A77" s="59"/>
      <c r="B77" s="60"/>
      <c r="C77" s="21" t="s">
        <v>85</v>
      </c>
      <c r="D77" s="22">
        <v>829</v>
      </c>
      <c r="E77" s="33">
        <f t="shared" si="11"/>
        <v>18900</v>
      </c>
      <c r="F77" s="23">
        <f>F81</f>
        <v>0</v>
      </c>
      <c r="G77" s="23">
        <f t="shared" ref="G77:J77" si="37">G81</f>
        <v>6300</v>
      </c>
      <c r="H77" s="23">
        <f t="shared" si="37"/>
        <v>6300</v>
      </c>
      <c r="I77" s="23">
        <f t="shared" si="37"/>
        <v>6300</v>
      </c>
      <c r="J77" s="23">
        <f t="shared" si="37"/>
        <v>0</v>
      </c>
    </row>
    <row r="78" spans="1:10" ht="26.55" customHeight="1" x14ac:dyDescent="0.25">
      <c r="A78" s="40" t="s">
        <v>69</v>
      </c>
      <c r="B78" s="41" t="s">
        <v>79</v>
      </c>
      <c r="C78" s="21" t="s">
        <v>38</v>
      </c>
      <c r="D78" s="22"/>
      <c r="E78" s="33">
        <f t="shared" si="11"/>
        <v>18900</v>
      </c>
      <c r="F78" s="23">
        <f>SUM(F79:F81)</f>
        <v>0</v>
      </c>
      <c r="G78" s="23">
        <f t="shared" ref="G78:J78" si="38">SUM(G79:G81)</f>
        <v>6300</v>
      </c>
      <c r="H78" s="23">
        <f t="shared" si="38"/>
        <v>6300</v>
      </c>
      <c r="I78" s="23">
        <f t="shared" si="38"/>
        <v>6300</v>
      </c>
      <c r="J78" s="23">
        <f t="shared" si="38"/>
        <v>0</v>
      </c>
    </row>
    <row r="79" spans="1:10" ht="29.1" customHeight="1" x14ac:dyDescent="0.25">
      <c r="A79" s="40"/>
      <c r="B79" s="41"/>
      <c r="C79" s="21" t="s">
        <v>39</v>
      </c>
      <c r="D79" s="22">
        <v>829</v>
      </c>
      <c r="E79" s="33">
        <f t="shared" si="11"/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</row>
    <row r="80" spans="1:10" ht="29.1" customHeight="1" x14ac:dyDescent="0.25">
      <c r="A80" s="61"/>
      <c r="B80" s="41"/>
      <c r="C80" s="21" t="s">
        <v>37</v>
      </c>
      <c r="D80" s="22">
        <v>829</v>
      </c>
      <c r="E80" s="33">
        <f t="shared" si="11"/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</row>
    <row r="81" spans="1:10" ht="37.799999999999997" customHeight="1" x14ac:dyDescent="0.25">
      <c r="A81" s="62"/>
      <c r="B81" s="41"/>
      <c r="C81" s="21" t="s">
        <v>85</v>
      </c>
      <c r="D81" s="22">
        <v>829</v>
      </c>
      <c r="E81" s="33">
        <f t="shared" si="11"/>
        <v>18900</v>
      </c>
      <c r="F81" s="23">
        <v>0</v>
      </c>
      <c r="G81" s="23">
        <v>6300</v>
      </c>
      <c r="H81" s="23">
        <v>6300</v>
      </c>
      <c r="I81" s="23">
        <v>6300</v>
      </c>
      <c r="J81" s="23">
        <v>0</v>
      </c>
    </row>
    <row r="82" spans="1:10" ht="42" customHeight="1" x14ac:dyDescent="0.25">
      <c r="A82" s="63" t="s">
        <v>71</v>
      </c>
      <c r="B82" s="41" t="s">
        <v>80</v>
      </c>
      <c r="C82" s="21" t="s">
        <v>38</v>
      </c>
      <c r="D82" s="22"/>
      <c r="E82" s="33">
        <f t="shared" si="11"/>
        <v>300</v>
      </c>
      <c r="F82" s="23">
        <f t="shared" ref="F82:J82" si="39">SUM(F83:F85)</f>
        <v>300</v>
      </c>
      <c r="G82" s="23">
        <f t="shared" si="39"/>
        <v>0</v>
      </c>
      <c r="H82" s="23">
        <f t="shared" si="39"/>
        <v>0</v>
      </c>
      <c r="I82" s="23">
        <f t="shared" si="39"/>
        <v>0</v>
      </c>
      <c r="J82" s="23">
        <f t="shared" si="39"/>
        <v>0</v>
      </c>
    </row>
    <row r="83" spans="1:10" ht="34.200000000000003" customHeight="1" x14ac:dyDescent="0.25">
      <c r="A83" s="40"/>
      <c r="B83" s="41"/>
      <c r="C83" s="21" t="s">
        <v>39</v>
      </c>
      <c r="D83" s="22">
        <v>829</v>
      </c>
      <c r="E83" s="33">
        <f t="shared" si="11"/>
        <v>0</v>
      </c>
      <c r="F83" s="23">
        <f>F87+F90+F94+F98</f>
        <v>0</v>
      </c>
      <c r="G83" s="23">
        <f t="shared" ref="G83:J83" si="40">G87+G90+G94+G98</f>
        <v>0</v>
      </c>
      <c r="H83" s="23">
        <f t="shared" si="40"/>
        <v>0</v>
      </c>
      <c r="I83" s="23">
        <f t="shared" si="40"/>
        <v>0</v>
      </c>
      <c r="J83" s="23">
        <f t="shared" si="40"/>
        <v>0</v>
      </c>
    </row>
    <row r="84" spans="1:10" ht="34.200000000000003" customHeight="1" x14ac:dyDescent="0.25">
      <c r="A84" s="40"/>
      <c r="B84" s="41"/>
      <c r="C84" s="21" t="s">
        <v>37</v>
      </c>
      <c r="D84" s="22">
        <v>829</v>
      </c>
      <c r="E84" s="33">
        <f t="shared" ref="E84:E100" si="41">F84+G84+H84+I84+J84</f>
        <v>0</v>
      </c>
      <c r="F84" s="23">
        <f>F88+F91+F95+F99</f>
        <v>0</v>
      </c>
      <c r="G84" s="23">
        <f t="shared" ref="G84:J84" si="42">G88+G91+G95+G99</f>
        <v>0</v>
      </c>
      <c r="H84" s="23">
        <f t="shared" si="42"/>
        <v>0</v>
      </c>
      <c r="I84" s="23">
        <f t="shared" si="42"/>
        <v>0</v>
      </c>
      <c r="J84" s="23">
        <f t="shared" si="42"/>
        <v>0</v>
      </c>
    </row>
    <row r="85" spans="1:10" ht="34.200000000000003" customHeight="1" x14ac:dyDescent="0.25">
      <c r="A85" s="40"/>
      <c r="B85" s="41"/>
      <c r="C85" s="21" t="s">
        <v>85</v>
      </c>
      <c r="D85" s="22">
        <v>829</v>
      </c>
      <c r="E85" s="33">
        <f t="shared" si="41"/>
        <v>300</v>
      </c>
      <c r="F85" s="23">
        <f>F92+F96+F100</f>
        <v>300</v>
      </c>
      <c r="G85" s="23">
        <f t="shared" ref="G85:J85" si="43">G92+G96+G100</f>
        <v>0</v>
      </c>
      <c r="H85" s="23">
        <f t="shared" si="43"/>
        <v>0</v>
      </c>
      <c r="I85" s="23">
        <f t="shared" si="43"/>
        <v>0</v>
      </c>
      <c r="J85" s="23">
        <f t="shared" si="43"/>
        <v>0</v>
      </c>
    </row>
    <row r="86" spans="1:10" ht="34.200000000000003" customHeight="1" x14ac:dyDescent="0.25">
      <c r="A86" s="40" t="s">
        <v>72</v>
      </c>
      <c r="B86" s="41" t="s">
        <v>81</v>
      </c>
      <c r="C86" s="21" t="s">
        <v>38</v>
      </c>
      <c r="D86" s="22"/>
      <c r="E86" s="33">
        <f t="shared" si="41"/>
        <v>0</v>
      </c>
      <c r="F86" s="23">
        <f t="shared" ref="F86:J86" si="44">SUM(F87:F88)</f>
        <v>0</v>
      </c>
      <c r="G86" s="23">
        <f t="shared" si="44"/>
        <v>0</v>
      </c>
      <c r="H86" s="23">
        <f t="shared" si="44"/>
        <v>0</v>
      </c>
      <c r="I86" s="23">
        <f t="shared" si="44"/>
        <v>0</v>
      </c>
      <c r="J86" s="23">
        <f t="shared" si="44"/>
        <v>0</v>
      </c>
    </row>
    <row r="87" spans="1:10" ht="34.200000000000003" customHeight="1" x14ac:dyDescent="0.25">
      <c r="A87" s="40"/>
      <c r="B87" s="41"/>
      <c r="C87" s="21" t="s">
        <v>39</v>
      </c>
      <c r="D87" s="22">
        <v>829</v>
      </c>
      <c r="E87" s="33">
        <f t="shared" si="41"/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</row>
    <row r="88" spans="1:10" ht="34.200000000000003" customHeight="1" x14ac:dyDescent="0.25">
      <c r="A88" s="40"/>
      <c r="B88" s="41"/>
      <c r="C88" s="21" t="s">
        <v>37</v>
      </c>
      <c r="D88" s="22">
        <v>829</v>
      </c>
      <c r="E88" s="33">
        <f t="shared" si="41"/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</row>
    <row r="89" spans="1:10" ht="34.799999999999997" customHeight="1" x14ac:dyDescent="0.25">
      <c r="A89" s="40" t="s">
        <v>73</v>
      </c>
      <c r="B89" s="41" t="s">
        <v>82</v>
      </c>
      <c r="C89" s="21" t="s">
        <v>38</v>
      </c>
      <c r="D89" s="22"/>
      <c r="E89" s="33">
        <f t="shared" si="41"/>
        <v>45</v>
      </c>
      <c r="F89" s="23">
        <f t="shared" ref="F89:J89" si="45">SUM(F90:F92)</f>
        <v>45</v>
      </c>
      <c r="G89" s="23">
        <f t="shared" si="45"/>
        <v>0</v>
      </c>
      <c r="H89" s="23">
        <f t="shared" si="45"/>
        <v>0</v>
      </c>
      <c r="I89" s="23">
        <f t="shared" si="45"/>
        <v>0</v>
      </c>
      <c r="J89" s="23">
        <f t="shared" si="45"/>
        <v>0</v>
      </c>
    </row>
    <row r="90" spans="1:10" ht="34.799999999999997" customHeight="1" x14ac:dyDescent="0.25">
      <c r="A90" s="40"/>
      <c r="B90" s="41"/>
      <c r="C90" s="21" t="s">
        <v>39</v>
      </c>
      <c r="D90" s="22">
        <v>829</v>
      </c>
      <c r="E90" s="33">
        <f t="shared" si="41"/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</row>
    <row r="91" spans="1:10" ht="34.799999999999997" customHeight="1" x14ac:dyDescent="0.25">
      <c r="A91" s="40"/>
      <c r="B91" s="41"/>
      <c r="C91" s="21" t="s">
        <v>37</v>
      </c>
      <c r="D91" s="22">
        <v>829</v>
      </c>
      <c r="E91" s="33">
        <f t="shared" si="41"/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</row>
    <row r="92" spans="1:10" ht="34.799999999999997" customHeight="1" x14ac:dyDescent="0.25">
      <c r="A92" s="40"/>
      <c r="B92" s="41"/>
      <c r="C92" s="21" t="s">
        <v>85</v>
      </c>
      <c r="D92" s="22">
        <v>829</v>
      </c>
      <c r="E92" s="33">
        <f t="shared" si="41"/>
        <v>45</v>
      </c>
      <c r="F92" s="23">
        <v>45</v>
      </c>
      <c r="G92" s="23">
        <v>0</v>
      </c>
      <c r="H92" s="23">
        <v>0</v>
      </c>
      <c r="I92" s="23">
        <v>0</v>
      </c>
      <c r="J92" s="23">
        <v>0</v>
      </c>
    </row>
    <row r="93" spans="1:10" ht="34.200000000000003" customHeight="1" x14ac:dyDescent="0.25">
      <c r="A93" s="40" t="s">
        <v>74</v>
      </c>
      <c r="B93" s="41" t="s">
        <v>83</v>
      </c>
      <c r="C93" s="21" t="s">
        <v>38</v>
      </c>
      <c r="D93" s="22"/>
      <c r="E93" s="33">
        <f t="shared" si="41"/>
        <v>210</v>
      </c>
      <c r="F93" s="23">
        <f>SUM(F94:F96)</f>
        <v>210</v>
      </c>
      <c r="G93" s="23">
        <f t="shared" ref="G93:J93" si="46">SUM(G94:G96)</f>
        <v>0</v>
      </c>
      <c r="H93" s="23">
        <f t="shared" si="46"/>
        <v>0</v>
      </c>
      <c r="I93" s="23">
        <f t="shared" si="46"/>
        <v>0</v>
      </c>
      <c r="J93" s="23">
        <f t="shared" si="46"/>
        <v>0</v>
      </c>
    </row>
    <row r="94" spans="1:10" ht="34.200000000000003" customHeight="1" x14ac:dyDescent="0.25">
      <c r="A94" s="40"/>
      <c r="B94" s="41"/>
      <c r="C94" s="21" t="s">
        <v>39</v>
      </c>
      <c r="D94" s="22">
        <v>829</v>
      </c>
      <c r="E94" s="33">
        <f t="shared" si="41"/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</row>
    <row r="95" spans="1:10" ht="34.200000000000003" customHeight="1" x14ac:dyDescent="0.25">
      <c r="A95" s="40"/>
      <c r="B95" s="41"/>
      <c r="C95" s="21" t="s">
        <v>37</v>
      </c>
      <c r="D95" s="22">
        <v>829</v>
      </c>
      <c r="E95" s="33">
        <f t="shared" si="41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40"/>
      <c r="B96" s="41"/>
      <c r="C96" s="21" t="s">
        <v>85</v>
      </c>
      <c r="D96" s="22">
        <v>829</v>
      </c>
      <c r="E96" s="33">
        <f t="shared" si="41"/>
        <v>210</v>
      </c>
      <c r="F96" s="23">
        <v>210</v>
      </c>
      <c r="G96" s="23">
        <v>0</v>
      </c>
      <c r="H96" s="23">
        <v>0</v>
      </c>
      <c r="I96" s="23">
        <v>0</v>
      </c>
      <c r="J96" s="23">
        <v>0</v>
      </c>
    </row>
    <row r="97" spans="1:10" ht="34.200000000000003" customHeight="1" x14ac:dyDescent="0.25">
      <c r="A97" s="40" t="s">
        <v>75</v>
      </c>
      <c r="B97" s="41" t="s">
        <v>84</v>
      </c>
      <c r="C97" s="21" t="s">
        <v>38</v>
      </c>
      <c r="D97" s="22"/>
      <c r="E97" s="33">
        <f t="shared" si="41"/>
        <v>45</v>
      </c>
      <c r="F97" s="23">
        <f t="shared" ref="F97:J97" si="47">SUM(F98:F100)</f>
        <v>45</v>
      </c>
      <c r="G97" s="23">
        <f t="shared" si="47"/>
        <v>0</v>
      </c>
      <c r="H97" s="23">
        <f t="shared" si="47"/>
        <v>0</v>
      </c>
      <c r="I97" s="23">
        <f t="shared" si="47"/>
        <v>0</v>
      </c>
      <c r="J97" s="23">
        <f t="shared" si="47"/>
        <v>0</v>
      </c>
    </row>
    <row r="98" spans="1:10" ht="34.200000000000003" customHeight="1" x14ac:dyDescent="0.25">
      <c r="A98" s="40"/>
      <c r="B98" s="41"/>
      <c r="C98" s="21" t="s">
        <v>39</v>
      </c>
      <c r="D98" s="22">
        <v>829</v>
      </c>
      <c r="E98" s="33">
        <f t="shared" si="41"/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</row>
    <row r="99" spans="1:10" ht="34.200000000000003" customHeight="1" x14ac:dyDescent="0.25">
      <c r="A99" s="40"/>
      <c r="B99" s="41"/>
      <c r="C99" s="21" t="s">
        <v>37</v>
      </c>
      <c r="D99" s="22">
        <v>829</v>
      </c>
      <c r="E99" s="33">
        <f t="shared" si="41"/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</row>
    <row r="100" spans="1:10" ht="34.200000000000003" customHeight="1" x14ac:dyDescent="0.25">
      <c r="A100" s="40"/>
      <c r="B100" s="41"/>
      <c r="C100" s="21" t="s">
        <v>85</v>
      </c>
      <c r="D100" s="22">
        <v>829</v>
      </c>
      <c r="E100" s="33">
        <f t="shared" si="41"/>
        <v>45</v>
      </c>
      <c r="F100" s="23">
        <v>45</v>
      </c>
      <c r="G100" s="23">
        <v>0</v>
      </c>
      <c r="H100" s="23">
        <v>0</v>
      </c>
      <c r="I100" s="23">
        <v>0</v>
      </c>
      <c r="J100" s="23">
        <v>0</v>
      </c>
    </row>
    <row r="101" spans="1:10" x14ac:dyDescent="0.25">
      <c r="J101" s="24" t="s">
        <v>76</v>
      </c>
    </row>
  </sheetData>
  <mergeCells count="59">
    <mergeCell ref="A41:A43"/>
    <mergeCell ref="B41:B43"/>
    <mergeCell ref="A44:A46"/>
    <mergeCell ref="B44:B46"/>
    <mergeCell ref="A7:A13"/>
    <mergeCell ref="B7:B13"/>
    <mergeCell ref="A14:A18"/>
    <mergeCell ref="B14:B18"/>
    <mergeCell ref="A32:A34"/>
    <mergeCell ref="B32:B34"/>
    <mergeCell ref="A35:A37"/>
    <mergeCell ref="B35:B37"/>
    <mergeCell ref="A29:A31"/>
    <mergeCell ref="B29:B31"/>
    <mergeCell ref="A38:A40"/>
    <mergeCell ref="B38:B40"/>
    <mergeCell ref="A56:A58"/>
    <mergeCell ref="B56:B58"/>
    <mergeCell ref="A59:A61"/>
    <mergeCell ref="B59:B61"/>
    <mergeCell ref="A47:A49"/>
    <mergeCell ref="B47:B49"/>
    <mergeCell ref="A50:A52"/>
    <mergeCell ref="B50:B52"/>
    <mergeCell ref="A53:A55"/>
    <mergeCell ref="B53:B55"/>
    <mergeCell ref="A62:A64"/>
    <mergeCell ref="B62:B64"/>
    <mergeCell ref="A71:A73"/>
    <mergeCell ref="B71:B73"/>
    <mergeCell ref="A65:A67"/>
    <mergeCell ref="B65:B67"/>
    <mergeCell ref="A74:A77"/>
    <mergeCell ref="B74:B77"/>
    <mergeCell ref="A68:A70"/>
    <mergeCell ref="B68:B70"/>
    <mergeCell ref="A89:A92"/>
    <mergeCell ref="B89:B92"/>
    <mergeCell ref="A78:A81"/>
    <mergeCell ref="B78:B81"/>
    <mergeCell ref="A82:A85"/>
    <mergeCell ref="B82:B85"/>
    <mergeCell ref="A19:A22"/>
    <mergeCell ref="B19:B22"/>
    <mergeCell ref="A23:A25"/>
    <mergeCell ref="B23:B25"/>
    <mergeCell ref="A26:A28"/>
    <mergeCell ref="B26:B28"/>
    <mergeCell ref="A2:J2"/>
    <mergeCell ref="A4:A5"/>
    <mergeCell ref="B4:B5"/>
    <mergeCell ref="C4:C5"/>
    <mergeCell ref="E4:J4"/>
    <mergeCell ref="A97:A100"/>
    <mergeCell ref="B97:B100"/>
    <mergeCell ref="A93:A96"/>
    <mergeCell ref="B93:B96"/>
    <mergeCell ref="A86:A88"/>
    <mergeCell ref="B86:B88"/>
  </mergeCells>
  <pageMargins left="0.59055118110236227" right="0.59055118110236227" top="0.59055118110236227" bottom="0.59055118110236227" header="0.31496062992125984" footer="0.31496062992125984"/>
  <pageSetup paperSize="9" scale="50" orientation="landscape" r:id="rId1"/>
  <rowBreaks count="3" manualBreakCount="3">
    <brk id="34" max="16383" man="1"/>
    <brk id="64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6"/>
      <c r="D1" s="76"/>
      <c r="E1" s="76"/>
      <c r="F1" s="76"/>
      <c r="G1" s="76"/>
      <c r="H1" s="76"/>
      <c r="I1" s="76"/>
      <c r="J1" s="76"/>
      <c r="K1" s="2"/>
      <c r="L1" s="5" t="s">
        <v>19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7" t="s">
        <v>18</v>
      </c>
      <c r="C2" s="77"/>
      <c r="D2" s="77"/>
      <c r="E2" s="77"/>
      <c r="F2" s="77"/>
      <c r="G2" s="77"/>
      <c r="H2" s="77"/>
      <c r="I2" s="77"/>
      <c r="J2" s="77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8</v>
      </c>
      <c r="B5" s="19" t="s">
        <v>15</v>
      </c>
      <c r="C5" s="19" t="s">
        <v>16</v>
      </c>
      <c r="D5" s="19" t="s">
        <v>12</v>
      </c>
      <c r="E5" s="19" t="s">
        <v>13</v>
      </c>
      <c r="F5" s="19" t="s">
        <v>14</v>
      </c>
      <c r="G5" s="19" t="s">
        <v>17</v>
      </c>
      <c r="H5" s="19" t="s">
        <v>20</v>
      </c>
      <c r="I5" s="19" t="s">
        <v>21</v>
      </c>
      <c r="J5" s="19" t="s">
        <v>6</v>
      </c>
      <c r="K5" s="19" t="s">
        <v>22</v>
      </c>
      <c r="L5" s="20" t="s">
        <v>23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15 внебюджет</vt:lpstr>
      <vt:lpstr>Лист2!Заголовки_для_печати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2021-03-15T05:59:57Z</cp:lastPrinted>
  <dcterms:created xsi:type="dcterms:W3CDTF">2011-03-10T10:26:24Z</dcterms:created>
  <dcterms:modified xsi:type="dcterms:W3CDTF">2021-03-15T06:00:06Z</dcterms:modified>
</cp:coreProperties>
</file>